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7537A1-55B5-49C1-8EB5-4071CE8233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eanData" sheetId="2" r:id="rId1"/>
    <sheet name="EDA" sheetId="3" r:id="rId2"/>
    <sheet name="predictive" sheetId="4" r:id="rId3"/>
  </sheets>
  <definedNames>
    <definedName name="_xlnm._FilterDatabase" localSheetId="0" hidden="1">CleanData!$A$1:$AD$1001</definedName>
    <definedName name="_xlnm._FilterDatabase" localSheetId="2" hidden="1">predictive!$A$1:$P$1001</definedName>
  </definedNames>
  <calcPr calcId="191029"/>
  <pivotCaches>
    <pivotCache cacheId="48" r:id="rId4"/>
    <pivotCache cacheId="4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4" l="1" a="1"/>
  <c r="AA3" i="4" s="1"/>
  <c r="AA4" i="4" a="1"/>
  <c r="AA4" i="4" s="1"/>
  <c r="AA5" i="4" a="1"/>
  <c r="AA5" i="4" s="1"/>
  <c r="AA6" i="4" a="1"/>
  <c r="AA6" i="4" s="1"/>
  <c r="AA7" i="4" a="1"/>
  <c r="AA7" i="4" s="1"/>
  <c r="AA8" i="4" a="1"/>
  <c r="AA8" i="4" s="1"/>
  <c r="AA9" i="4" a="1"/>
  <c r="AA9" i="4" s="1"/>
  <c r="AA10" i="4" a="1"/>
  <c r="AA10" i="4" s="1"/>
  <c r="AA11" i="4" a="1"/>
  <c r="AA11" i="4" s="1"/>
  <c r="AA12" i="4" a="1"/>
  <c r="AA12" i="4" s="1"/>
  <c r="AA13" i="4" a="1"/>
  <c r="AA13" i="4" s="1"/>
  <c r="AA14" i="4" a="1"/>
  <c r="AA14" i="4" s="1"/>
  <c r="AA15" i="4" a="1"/>
  <c r="AA15" i="4" s="1"/>
  <c r="AA16" i="4" a="1"/>
  <c r="AA16" i="4" s="1"/>
  <c r="AA17" i="4" a="1"/>
  <c r="AA17" i="4" s="1"/>
  <c r="AA18" i="4" a="1"/>
  <c r="AA18" i="4" s="1"/>
  <c r="AA19" i="4" a="1"/>
  <c r="AA19" i="4" s="1"/>
  <c r="AA20" i="4" a="1"/>
  <c r="AA20" i="4" s="1"/>
  <c r="AA21" i="4" a="1"/>
  <c r="AA21" i="4" s="1"/>
  <c r="AA22" i="4" a="1"/>
  <c r="AA22" i="4" s="1"/>
  <c r="AA23" i="4" a="1"/>
  <c r="AA23" i="4" s="1"/>
  <c r="AA24" i="4" a="1"/>
  <c r="AA24" i="4" s="1"/>
  <c r="AA25" i="4" a="1"/>
  <c r="AA25" i="4" s="1"/>
  <c r="AA26" i="4" a="1"/>
  <c r="AA26" i="4" s="1"/>
  <c r="AA27" i="4" a="1"/>
  <c r="AA27" i="4" s="1"/>
  <c r="AA28" i="4" a="1"/>
  <c r="AA28" i="4" s="1"/>
  <c r="AA29" i="4" a="1"/>
  <c r="AA29" i="4" s="1"/>
  <c r="AA30" i="4" a="1"/>
  <c r="AA30" i="4" s="1"/>
  <c r="AA31" i="4" a="1"/>
  <c r="AA31" i="4" s="1"/>
  <c r="AA32" i="4" a="1"/>
  <c r="AA32" i="4" s="1"/>
  <c r="AA33" i="4" a="1"/>
  <c r="AA33" i="4" s="1"/>
  <c r="AA34" i="4" a="1"/>
  <c r="AA34" i="4" s="1"/>
  <c r="AA35" i="4" a="1"/>
  <c r="AA35" i="4" s="1"/>
  <c r="AA36" i="4" a="1"/>
  <c r="AA36" i="4" s="1"/>
  <c r="AA37" i="4" a="1"/>
  <c r="AA37" i="4" s="1"/>
  <c r="AA38" i="4" a="1"/>
  <c r="AA38" i="4" s="1"/>
  <c r="AA39" i="4" a="1"/>
  <c r="AA39" i="4" s="1"/>
  <c r="AA40" i="4" a="1"/>
  <c r="AA40" i="4" s="1"/>
  <c r="AA41" i="4" a="1"/>
  <c r="AA41" i="4" s="1"/>
  <c r="AA42" i="4" a="1"/>
  <c r="AA42" i="4" s="1"/>
  <c r="AA43" i="4" a="1"/>
  <c r="AA43" i="4" s="1"/>
  <c r="AA44" i="4" a="1"/>
  <c r="AA44" i="4" s="1"/>
  <c r="AA45" i="4" a="1"/>
  <c r="AA45" i="4"/>
  <c r="AA46" i="4" a="1"/>
  <c r="AA46" i="4" s="1"/>
  <c r="AA47" i="4" a="1"/>
  <c r="AA47" i="4" s="1"/>
  <c r="AA48" i="4" a="1"/>
  <c r="AA48" i="4" s="1"/>
  <c r="AA49" i="4" a="1"/>
  <c r="AA49" i="4" s="1"/>
  <c r="AA50" i="4" a="1"/>
  <c r="AA50" i="4" s="1"/>
  <c r="AA51" i="4" a="1"/>
  <c r="AA51" i="4" s="1"/>
  <c r="AA52" i="4" a="1"/>
  <c r="AA52" i="4" s="1"/>
  <c r="AA53" i="4" a="1"/>
  <c r="AA53" i="4" s="1"/>
  <c r="AA54" i="4" a="1"/>
  <c r="AA54" i="4" s="1"/>
  <c r="AA55" i="4" a="1"/>
  <c r="AA55" i="4"/>
  <c r="AA56" i="4" a="1"/>
  <c r="AA56" i="4" s="1"/>
  <c r="AA57" i="4" a="1"/>
  <c r="AA57" i="4" s="1"/>
  <c r="AA58" i="4" a="1"/>
  <c r="AA58" i="4" s="1"/>
  <c r="AA59" i="4" a="1"/>
  <c r="AA59" i="4" s="1"/>
  <c r="AA60" i="4" a="1"/>
  <c r="AA60" i="4" s="1"/>
  <c r="AA61" i="4" a="1"/>
  <c r="AA61" i="4" s="1"/>
  <c r="AA62" i="4" a="1"/>
  <c r="AA62" i="4" s="1"/>
  <c r="AA63" i="4" a="1"/>
  <c r="AA63" i="4" s="1"/>
  <c r="AA64" i="4" a="1"/>
  <c r="AA64" i="4" s="1"/>
  <c r="AA65" i="4" a="1"/>
  <c r="AA65" i="4" s="1"/>
  <c r="AA66" i="4" a="1"/>
  <c r="AA66" i="4" s="1"/>
  <c r="AA67" i="4" a="1"/>
  <c r="AA67" i="4" s="1"/>
  <c r="AA68" i="4" a="1"/>
  <c r="AA68" i="4" s="1"/>
  <c r="AA69" i="4" a="1"/>
  <c r="AA69" i="4" s="1"/>
  <c r="AA70" i="4" a="1"/>
  <c r="AA70" i="4" s="1"/>
  <c r="AA71" i="4" a="1"/>
  <c r="AA71" i="4" s="1"/>
  <c r="AA72" i="4" a="1"/>
  <c r="AA72" i="4" s="1"/>
  <c r="AA73" i="4" a="1"/>
  <c r="AA73" i="4" s="1"/>
  <c r="AA74" i="4" a="1"/>
  <c r="AA74" i="4" s="1"/>
  <c r="AA75" i="4" a="1"/>
  <c r="AA75" i="4" s="1"/>
  <c r="AA76" i="4" a="1"/>
  <c r="AA76" i="4" s="1"/>
  <c r="AA77" i="4" a="1"/>
  <c r="AA77" i="4" s="1"/>
  <c r="AA78" i="4" a="1"/>
  <c r="AA78" i="4"/>
  <c r="AA79" i="4" a="1"/>
  <c r="AA79" i="4" s="1"/>
  <c r="AA80" i="4" a="1"/>
  <c r="AA80" i="4" s="1"/>
  <c r="AA81" i="4" a="1"/>
  <c r="AA81" i="4" s="1"/>
  <c r="AA82" i="4" a="1"/>
  <c r="AA82" i="4" s="1"/>
  <c r="AA83" i="4" a="1"/>
  <c r="AA83" i="4" s="1"/>
  <c r="AA84" i="4" a="1"/>
  <c r="AA84" i="4" s="1"/>
  <c r="AA85" i="4" a="1"/>
  <c r="AA85" i="4" s="1"/>
  <c r="AA86" i="4" a="1"/>
  <c r="AA86" i="4" s="1"/>
  <c r="AA87" i="4" a="1"/>
  <c r="AA87" i="4" s="1"/>
  <c r="AA88" i="4" a="1"/>
  <c r="AA88" i="4" s="1"/>
  <c r="AA89" i="4" a="1"/>
  <c r="AA89" i="4" s="1"/>
  <c r="AA90" i="4" a="1"/>
  <c r="AA90" i="4" s="1"/>
  <c r="AA91" i="4" a="1"/>
  <c r="AA91" i="4" s="1"/>
  <c r="AA92" i="4" a="1"/>
  <c r="AA92" i="4" s="1"/>
  <c r="AA93" i="4" a="1"/>
  <c r="AA93" i="4" s="1"/>
  <c r="AA94" i="4" a="1"/>
  <c r="AA94" i="4" s="1"/>
  <c r="AA95" i="4" a="1"/>
  <c r="AA95" i="4" s="1"/>
  <c r="AA96" i="4" a="1"/>
  <c r="AA96" i="4" s="1"/>
  <c r="AA97" i="4" a="1"/>
  <c r="AA97" i="4" s="1"/>
  <c r="AA98" i="4" a="1"/>
  <c r="AA98" i="4" s="1"/>
  <c r="AA99" i="4" a="1"/>
  <c r="AA99" i="4" s="1"/>
  <c r="AA100" i="4" a="1"/>
  <c r="AA100" i="4" s="1"/>
  <c r="AA101" i="4" a="1"/>
  <c r="AA101" i="4" s="1"/>
  <c r="AA102" i="4" a="1"/>
  <c r="AA102" i="4" s="1"/>
  <c r="AA103" i="4" a="1"/>
  <c r="AA103" i="4" s="1"/>
  <c r="AA104" i="4" a="1"/>
  <c r="AA104" i="4" s="1"/>
  <c r="AA105" i="4" a="1"/>
  <c r="AA105" i="4" s="1"/>
  <c r="AA106" i="4" a="1"/>
  <c r="AA106" i="4"/>
  <c r="AA107" i="4" a="1"/>
  <c r="AA107" i="4" s="1"/>
  <c r="AA108" i="4" a="1"/>
  <c r="AA108" i="4"/>
  <c r="AA109" i="4" a="1"/>
  <c r="AA109" i="4" s="1"/>
  <c r="AA110" i="4" a="1"/>
  <c r="AA110" i="4" s="1"/>
  <c r="AA111" i="4" a="1"/>
  <c r="AA111" i="4" s="1"/>
  <c r="AA112" i="4" a="1"/>
  <c r="AA112" i="4" s="1"/>
  <c r="AA113" i="4" a="1"/>
  <c r="AA113" i="4" s="1"/>
  <c r="AA114" i="4" a="1"/>
  <c r="AA114" i="4" s="1"/>
  <c r="AA115" i="4" a="1"/>
  <c r="AA115" i="4" s="1"/>
  <c r="AA116" i="4" a="1"/>
  <c r="AA116" i="4" s="1"/>
  <c r="AA117" i="4" a="1"/>
  <c r="AA117" i="4" s="1"/>
  <c r="AA118" i="4" a="1"/>
  <c r="AA118" i="4" s="1"/>
  <c r="AA119" i="4" a="1"/>
  <c r="AA119" i="4" s="1"/>
  <c r="AA120" i="4" a="1"/>
  <c r="AA120" i="4" s="1"/>
  <c r="AA121" i="4" a="1"/>
  <c r="AA121" i="4" s="1"/>
  <c r="AA122" i="4" a="1"/>
  <c r="AA122" i="4" s="1"/>
  <c r="AA123" i="4" a="1"/>
  <c r="AA123" i="4" s="1"/>
  <c r="AA124" i="4" a="1"/>
  <c r="AA124" i="4" s="1"/>
  <c r="AA125" i="4" a="1"/>
  <c r="AA125" i="4" s="1"/>
  <c r="AA126" i="4" a="1"/>
  <c r="AA126" i="4" s="1"/>
  <c r="AA127" i="4" a="1"/>
  <c r="AA127" i="4" s="1"/>
  <c r="AA128" i="4" a="1"/>
  <c r="AA128" i="4" s="1"/>
  <c r="AA129" i="4" a="1"/>
  <c r="AA129" i="4" s="1"/>
  <c r="AA130" i="4" a="1"/>
  <c r="AA130" i="4" s="1"/>
  <c r="AA131" i="4" a="1"/>
  <c r="AA131" i="4" s="1"/>
  <c r="AA132" i="4" a="1"/>
  <c r="AA132" i="4" s="1"/>
  <c r="AA133" i="4" a="1"/>
  <c r="AA133" i="4" s="1"/>
  <c r="AA134" i="4" a="1"/>
  <c r="AA134" i="4" s="1"/>
  <c r="AA135" i="4" a="1"/>
  <c r="AA135" i="4" s="1"/>
  <c r="AA136" i="4" a="1"/>
  <c r="AA136" i="4" s="1"/>
  <c r="AA137" i="4" a="1"/>
  <c r="AA137" i="4" s="1"/>
  <c r="AA138" i="4" a="1"/>
  <c r="AA138" i="4" s="1"/>
  <c r="AA139" i="4" a="1"/>
  <c r="AA139" i="4" s="1"/>
  <c r="AA140" i="4" a="1"/>
  <c r="AA140" i="4" s="1"/>
  <c r="AA141" i="4" a="1"/>
  <c r="AA141" i="4" s="1"/>
  <c r="AA142" i="4" a="1"/>
  <c r="AA142" i="4" s="1"/>
  <c r="AA143" i="4" a="1"/>
  <c r="AA143" i="4" s="1"/>
  <c r="AA144" i="4" a="1"/>
  <c r="AA144" i="4" s="1"/>
  <c r="AA145" i="4" a="1"/>
  <c r="AA145" i="4" s="1"/>
  <c r="AA146" i="4" a="1"/>
  <c r="AA146" i="4" s="1"/>
  <c r="AA147" i="4" a="1"/>
  <c r="AA147" i="4" s="1"/>
  <c r="AA148" i="4" a="1"/>
  <c r="AA148" i="4" s="1"/>
  <c r="AA149" i="4" a="1"/>
  <c r="AA149" i="4" s="1"/>
  <c r="AA150" i="4" a="1"/>
  <c r="AA150" i="4" s="1"/>
  <c r="AA151" i="4" a="1"/>
  <c r="AA151" i="4" s="1"/>
  <c r="AA152" i="4" a="1"/>
  <c r="AA152" i="4" s="1"/>
  <c r="AA153" i="4" a="1"/>
  <c r="AA153" i="4" s="1"/>
  <c r="AA154" i="4" a="1"/>
  <c r="AA154" i="4" s="1"/>
  <c r="AA155" i="4" a="1"/>
  <c r="AA155" i="4" s="1"/>
  <c r="AA156" i="4" a="1"/>
  <c r="AA156" i="4" s="1"/>
  <c r="AA157" i="4" a="1"/>
  <c r="AA157" i="4" s="1"/>
  <c r="AA158" i="4" a="1"/>
  <c r="AA158" i="4" s="1"/>
  <c r="AA159" i="4" a="1"/>
  <c r="AA159" i="4" s="1"/>
  <c r="AA160" i="4" a="1"/>
  <c r="AA160" i="4" s="1"/>
  <c r="AA161" i="4" a="1"/>
  <c r="AA161" i="4" s="1"/>
  <c r="AA162" i="4" a="1"/>
  <c r="AA162" i="4" s="1"/>
  <c r="AA163" i="4" a="1"/>
  <c r="AA163" i="4" s="1"/>
  <c r="AA164" i="4" a="1"/>
  <c r="AA164" i="4" s="1"/>
  <c r="AA165" i="4" a="1"/>
  <c r="AA165" i="4" s="1"/>
  <c r="AA166" i="4" a="1"/>
  <c r="AA166" i="4" s="1"/>
  <c r="AA167" i="4" a="1"/>
  <c r="AA167" i="4" s="1"/>
  <c r="AA168" i="4" a="1"/>
  <c r="AA168" i="4" s="1"/>
  <c r="AA169" i="4" a="1"/>
  <c r="AA169" i="4" s="1"/>
  <c r="AA170" i="4" a="1"/>
  <c r="AA170" i="4" s="1"/>
  <c r="AA171" i="4" a="1"/>
  <c r="AA171" i="4" s="1"/>
  <c r="AA172" i="4" a="1"/>
  <c r="AA172" i="4" s="1"/>
  <c r="AA173" i="4" a="1"/>
  <c r="AA173" i="4" s="1"/>
  <c r="AA174" i="4" a="1"/>
  <c r="AA174" i="4" s="1"/>
  <c r="AA175" i="4" a="1"/>
  <c r="AA175" i="4" s="1"/>
  <c r="AA176" i="4" a="1"/>
  <c r="AA176" i="4" s="1"/>
  <c r="AA177" i="4" a="1"/>
  <c r="AA177" i="4" s="1"/>
  <c r="AA178" i="4" a="1"/>
  <c r="AA178" i="4" s="1"/>
  <c r="AA179" i="4" a="1"/>
  <c r="AA179" i="4" s="1"/>
  <c r="AA180" i="4" a="1"/>
  <c r="AA180" i="4" s="1"/>
  <c r="AA181" i="4" a="1"/>
  <c r="AA181" i="4" s="1"/>
  <c r="AA182" i="4" a="1"/>
  <c r="AA182" i="4" s="1"/>
  <c r="AA183" i="4" a="1"/>
  <c r="AA183" i="4" s="1"/>
  <c r="AA184" i="4" a="1"/>
  <c r="AA184" i="4" s="1"/>
  <c r="AA185" i="4" a="1"/>
  <c r="AA185" i="4" s="1"/>
  <c r="AA186" i="4" a="1"/>
  <c r="AA186" i="4" s="1"/>
  <c r="AA187" i="4" a="1"/>
  <c r="AA187" i="4" s="1"/>
  <c r="AA188" i="4" a="1"/>
  <c r="AA188" i="4" s="1"/>
  <c r="AA189" i="4" a="1"/>
  <c r="AA189" i="4" s="1"/>
  <c r="AA190" i="4" a="1"/>
  <c r="AA190" i="4" s="1"/>
  <c r="AA191" i="4" a="1"/>
  <c r="AA191" i="4" s="1"/>
  <c r="AA192" i="4" a="1"/>
  <c r="AA192" i="4" s="1"/>
  <c r="AA193" i="4" a="1"/>
  <c r="AA193" i="4" s="1"/>
  <c r="AA194" i="4" a="1"/>
  <c r="AA194" i="4" s="1"/>
  <c r="AA195" i="4" a="1"/>
  <c r="AA195" i="4" s="1"/>
  <c r="AA196" i="4" a="1"/>
  <c r="AA196" i="4" s="1"/>
  <c r="AA197" i="4" a="1"/>
  <c r="AA197" i="4" s="1"/>
  <c r="AA198" i="4" a="1"/>
  <c r="AA198" i="4" s="1"/>
  <c r="AA199" i="4" a="1"/>
  <c r="AA199" i="4" s="1"/>
  <c r="AA200" i="4" a="1"/>
  <c r="AA200" i="4" s="1"/>
  <c r="AA201" i="4" a="1"/>
  <c r="AA201" i="4" s="1"/>
  <c r="AA202" i="4" a="1"/>
  <c r="AA202" i="4" s="1"/>
  <c r="AA203" i="4" a="1"/>
  <c r="AA203" i="4" s="1"/>
  <c r="AA204" i="4" a="1"/>
  <c r="AA204" i="4" s="1"/>
  <c r="AA205" i="4" a="1"/>
  <c r="AA205" i="4" s="1"/>
  <c r="AA206" i="4" a="1"/>
  <c r="AA206" i="4" s="1"/>
  <c r="AA207" i="4" a="1"/>
  <c r="AA207" i="4" s="1"/>
  <c r="AA208" i="4" a="1"/>
  <c r="AA208" i="4" s="1"/>
  <c r="AA209" i="4" a="1"/>
  <c r="AA209" i="4" s="1"/>
  <c r="AA210" i="4" a="1"/>
  <c r="AA210" i="4" s="1"/>
  <c r="AA211" i="4" a="1"/>
  <c r="AA211" i="4" s="1"/>
  <c r="AA212" i="4" a="1"/>
  <c r="AA212" i="4" s="1"/>
  <c r="AA213" i="4" a="1"/>
  <c r="AA213" i="4" s="1"/>
  <c r="AA214" i="4" a="1"/>
  <c r="AA214" i="4" s="1"/>
  <c r="AA215" i="4" a="1"/>
  <c r="AA215" i="4" s="1"/>
  <c r="AA216" i="4" a="1"/>
  <c r="AA216" i="4" s="1"/>
  <c r="AA217" i="4" a="1"/>
  <c r="AA217" i="4" s="1"/>
  <c r="AA218" i="4" a="1"/>
  <c r="AA218" i="4" s="1"/>
  <c r="AA219" i="4" a="1"/>
  <c r="AA219" i="4" s="1"/>
  <c r="AA220" i="4" a="1"/>
  <c r="AA220" i="4" s="1"/>
  <c r="AA221" i="4" a="1"/>
  <c r="AA221" i="4" s="1"/>
  <c r="AA222" i="4" a="1"/>
  <c r="AA222" i="4" s="1"/>
  <c r="AA223" i="4" a="1"/>
  <c r="AA223" i="4"/>
  <c r="AA224" i="4" a="1"/>
  <c r="AA224" i="4" s="1"/>
  <c r="AA225" i="4" a="1"/>
  <c r="AA225" i="4" s="1"/>
  <c r="AA226" i="4" a="1"/>
  <c r="AA226" i="4" s="1"/>
  <c r="AA227" i="4" a="1"/>
  <c r="AA227" i="4" s="1"/>
  <c r="AA228" i="4" a="1"/>
  <c r="AA228" i="4" s="1"/>
  <c r="AA229" i="4" a="1"/>
  <c r="AA229" i="4" s="1"/>
  <c r="AA230" i="4" a="1"/>
  <c r="AA230" i="4" s="1"/>
  <c r="AA231" i="4" a="1"/>
  <c r="AA231" i="4" s="1"/>
  <c r="AA232" i="4" a="1"/>
  <c r="AA232" i="4" s="1"/>
  <c r="AA233" i="4" a="1"/>
  <c r="AA233" i="4" s="1"/>
  <c r="AA234" i="4" a="1"/>
  <c r="AA234" i="4" s="1"/>
  <c r="AA235" i="4" a="1"/>
  <c r="AA235" i="4" s="1"/>
  <c r="AA236" i="4" a="1"/>
  <c r="AA236" i="4" s="1"/>
  <c r="AA237" i="4" a="1"/>
  <c r="AA237" i="4" s="1"/>
  <c r="AA238" i="4" a="1"/>
  <c r="AA238" i="4" s="1"/>
  <c r="AA239" i="4" a="1"/>
  <c r="AA239" i="4" s="1"/>
  <c r="AA240" i="4" a="1"/>
  <c r="AA240" i="4" s="1"/>
  <c r="AA241" i="4" a="1"/>
  <c r="AA241" i="4" s="1"/>
  <c r="AA242" i="4" a="1"/>
  <c r="AA242" i="4" s="1"/>
  <c r="AA243" i="4" a="1"/>
  <c r="AA243" i="4" s="1"/>
  <c r="AA244" i="4" a="1"/>
  <c r="AA244" i="4" s="1"/>
  <c r="AA245" i="4" a="1"/>
  <c r="AA245" i="4" s="1"/>
  <c r="AA246" i="4" a="1"/>
  <c r="AA246" i="4" s="1"/>
  <c r="AA247" i="4" a="1"/>
  <c r="AA247" i="4" s="1"/>
  <c r="AA248" i="4" a="1"/>
  <c r="AA248" i="4" s="1"/>
  <c r="AA249" i="4" a="1"/>
  <c r="AA249" i="4" s="1"/>
  <c r="AA250" i="4" a="1"/>
  <c r="AA250" i="4" s="1"/>
  <c r="AA251" i="4" a="1"/>
  <c r="AA251" i="4" s="1"/>
  <c r="AA252" i="4" a="1"/>
  <c r="AA252" i="4" s="1"/>
  <c r="AA253" i="4" a="1"/>
  <c r="AA253" i="4" s="1"/>
  <c r="AA254" i="4" a="1"/>
  <c r="AA254" i="4" s="1"/>
  <c r="AA255" i="4" a="1"/>
  <c r="AA255" i="4" s="1"/>
  <c r="AA256" i="4" a="1"/>
  <c r="AA256" i="4" s="1"/>
  <c r="AA257" i="4" a="1"/>
  <c r="AA257" i="4" s="1"/>
  <c r="AA258" i="4" a="1"/>
  <c r="AA258" i="4" s="1"/>
  <c r="AA259" i="4" a="1"/>
  <c r="AA259" i="4" s="1"/>
  <c r="AA260" i="4" a="1"/>
  <c r="AA260" i="4" s="1"/>
  <c r="AA261" i="4" a="1"/>
  <c r="AA261" i="4" s="1"/>
  <c r="AA262" i="4" a="1"/>
  <c r="AA262" i="4" s="1"/>
  <c r="AA263" i="4" a="1"/>
  <c r="AA263" i="4" s="1"/>
  <c r="AA264" i="4" a="1"/>
  <c r="AA264" i="4" s="1"/>
  <c r="AA265" i="4" a="1"/>
  <c r="AA265" i="4" s="1"/>
  <c r="AA266" i="4" a="1"/>
  <c r="AA266" i="4" s="1"/>
  <c r="AA267" i="4" a="1"/>
  <c r="AA267" i="4" s="1"/>
  <c r="AA268" i="4" a="1"/>
  <c r="AA268" i="4"/>
  <c r="AA269" i="4" a="1"/>
  <c r="AA269" i="4" s="1"/>
  <c r="AA270" i="4" a="1"/>
  <c r="AA270" i="4" s="1"/>
  <c r="AA271" i="4" a="1"/>
  <c r="AA271" i="4" s="1"/>
  <c r="AA272" i="4" a="1"/>
  <c r="AA272" i="4" s="1"/>
  <c r="AA273" i="4" a="1"/>
  <c r="AA273" i="4" s="1"/>
  <c r="AA274" i="4" a="1"/>
  <c r="AA274" i="4" s="1"/>
  <c r="AA275" i="4" a="1"/>
  <c r="AA275" i="4" s="1"/>
  <c r="AA276" i="4" a="1"/>
  <c r="AA276" i="4" s="1"/>
  <c r="AA277" i="4" a="1"/>
  <c r="AA277" i="4" s="1"/>
  <c r="AA278" i="4" a="1"/>
  <c r="AA278" i="4" s="1"/>
  <c r="AA279" i="4" a="1"/>
  <c r="AA279" i="4" s="1"/>
  <c r="AA280" i="4" a="1"/>
  <c r="AA280" i="4" s="1"/>
  <c r="AA281" i="4" a="1"/>
  <c r="AA281" i="4" s="1"/>
  <c r="AA282" i="4" a="1"/>
  <c r="AA282" i="4" s="1"/>
  <c r="AA283" i="4" a="1"/>
  <c r="AA283" i="4" s="1"/>
  <c r="AA284" i="4" a="1"/>
  <c r="AA284" i="4" s="1"/>
  <c r="AA285" i="4" a="1"/>
  <c r="AA285" i="4" s="1"/>
  <c r="AA286" i="4" a="1"/>
  <c r="AA286" i="4" s="1"/>
  <c r="AA287" i="4" a="1"/>
  <c r="AA287" i="4" s="1"/>
  <c r="AA288" i="4" a="1"/>
  <c r="AA288" i="4" s="1"/>
  <c r="AA289" i="4" a="1"/>
  <c r="AA289" i="4" s="1"/>
  <c r="AA290" i="4" a="1"/>
  <c r="AA290" i="4" s="1"/>
  <c r="AA291" i="4" a="1"/>
  <c r="AA291" i="4" s="1"/>
  <c r="AA292" i="4" a="1"/>
  <c r="AA292" i="4" s="1"/>
  <c r="AA293" i="4" a="1"/>
  <c r="AA293" i="4" s="1"/>
  <c r="AA294" i="4" a="1"/>
  <c r="AA294" i="4" s="1"/>
  <c r="AA295" i="4" a="1"/>
  <c r="AA295" i="4" s="1"/>
  <c r="AA296" i="4" a="1"/>
  <c r="AA296" i="4" s="1"/>
  <c r="AA297" i="4" a="1"/>
  <c r="AA297" i="4" s="1"/>
  <c r="AA298" i="4" a="1"/>
  <c r="AA298" i="4" s="1"/>
  <c r="AA299" i="4" a="1"/>
  <c r="AA299" i="4" s="1"/>
  <c r="AA300" i="4" a="1"/>
  <c r="AA300" i="4" s="1"/>
  <c r="AA301" i="4" a="1"/>
  <c r="AA301" i="4" s="1"/>
  <c r="AA302" i="4" a="1"/>
  <c r="AA302" i="4" s="1"/>
  <c r="AA303" i="4" a="1"/>
  <c r="AA303" i="4" s="1"/>
  <c r="AA304" i="4" a="1"/>
  <c r="AA304" i="4"/>
  <c r="AA305" i="4" a="1"/>
  <c r="AA305" i="4" s="1"/>
  <c r="AA306" i="4" a="1"/>
  <c r="AA306" i="4" s="1"/>
  <c r="AA307" i="4" a="1"/>
  <c r="AA307" i="4" s="1"/>
  <c r="AA308" i="4" a="1"/>
  <c r="AA308" i="4" s="1"/>
  <c r="AA309" i="4" a="1"/>
  <c r="AA309" i="4" s="1"/>
  <c r="AA310" i="4" a="1"/>
  <c r="AA310" i="4" s="1"/>
  <c r="AA311" i="4" a="1"/>
  <c r="AA311" i="4" s="1"/>
  <c r="AA312" i="4" a="1"/>
  <c r="AA312" i="4" s="1"/>
  <c r="AA313" i="4" a="1"/>
  <c r="AA313" i="4" s="1"/>
  <c r="AA314" i="4" a="1"/>
  <c r="AA314" i="4" s="1"/>
  <c r="AA315" i="4" a="1"/>
  <c r="AA315" i="4" s="1"/>
  <c r="AA316" i="4" a="1"/>
  <c r="AA316" i="4" s="1"/>
  <c r="AA317" i="4" a="1"/>
  <c r="AA317" i="4" s="1"/>
  <c r="AA318" i="4" a="1"/>
  <c r="AA318" i="4" s="1"/>
  <c r="AA319" i="4" a="1"/>
  <c r="AA319" i="4" s="1"/>
  <c r="AA320" i="4" a="1"/>
  <c r="AA320" i="4" s="1"/>
  <c r="AA321" i="4" a="1"/>
  <c r="AA321" i="4"/>
  <c r="AA322" i="4" a="1"/>
  <c r="AA322" i="4" s="1"/>
  <c r="AA323" i="4" a="1"/>
  <c r="AA323" i="4" s="1"/>
  <c r="AA324" i="4" a="1"/>
  <c r="AA324" i="4" s="1"/>
  <c r="AA325" i="4" a="1"/>
  <c r="AA325" i="4" s="1"/>
  <c r="AA326" i="4" a="1"/>
  <c r="AA326" i="4" s="1"/>
  <c r="AA327" i="4" a="1"/>
  <c r="AA327" i="4" s="1"/>
  <c r="AA328" i="4" a="1"/>
  <c r="AA328" i="4" s="1"/>
  <c r="AA329" i="4" a="1"/>
  <c r="AA329" i="4" s="1"/>
  <c r="AA330" i="4" a="1"/>
  <c r="AA330" i="4" s="1"/>
  <c r="AA331" i="4" a="1"/>
  <c r="AA331" i="4" s="1"/>
  <c r="AA332" i="4" a="1"/>
  <c r="AA332" i="4" s="1"/>
  <c r="AA333" i="4" a="1"/>
  <c r="AA333" i="4" s="1"/>
  <c r="AA334" i="4" a="1"/>
  <c r="AA334" i="4" s="1"/>
  <c r="AA335" i="4" a="1"/>
  <c r="AA335" i="4" s="1"/>
  <c r="AA336" i="4" a="1"/>
  <c r="AA336" i="4" s="1"/>
  <c r="AA337" i="4" a="1"/>
  <c r="AA337" i="4" s="1"/>
  <c r="AA338" i="4" a="1"/>
  <c r="AA338" i="4" s="1"/>
  <c r="AA339" i="4" a="1"/>
  <c r="AA339" i="4" s="1"/>
  <c r="AA340" i="4" a="1"/>
  <c r="AA340" i="4" s="1"/>
  <c r="AA341" i="4" a="1"/>
  <c r="AA341" i="4" s="1"/>
  <c r="AA342" i="4" a="1"/>
  <c r="AA342" i="4"/>
  <c r="AA343" i="4" a="1"/>
  <c r="AA343" i="4" s="1"/>
  <c r="AA344" i="4" a="1"/>
  <c r="AA344" i="4" s="1"/>
  <c r="AA345" i="4" a="1"/>
  <c r="AA345" i="4" s="1"/>
  <c r="AA346" i="4" a="1"/>
  <c r="AA346" i="4" s="1"/>
  <c r="AA347" i="4" a="1"/>
  <c r="AA347" i="4" s="1"/>
  <c r="AA348" i="4" a="1"/>
  <c r="AA348" i="4" s="1"/>
  <c r="AA349" i="4" a="1"/>
  <c r="AA349" i="4" s="1"/>
  <c r="AA350" i="4" a="1"/>
  <c r="AA350" i="4" s="1"/>
  <c r="AA351" i="4" a="1"/>
  <c r="AA351" i="4" s="1"/>
  <c r="AA352" i="4" a="1"/>
  <c r="AA352" i="4" s="1"/>
  <c r="AA353" i="4" a="1"/>
  <c r="AA353" i="4" s="1"/>
  <c r="AA354" i="4" a="1"/>
  <c r="AA354" i="4" s="1"/>
  <c r="AA355" i="4" a="1"/>
  <c r="AA355" i="4" s="1"/>
  <c r="AA356" i="4" a="1"/>
  <c r="AA356" i="4" s="1"/>
  <c r="AA357" i="4" a="1"/>
  <c r="AA357" i="4" s="1"/>
  <c r="AA358" i="4" a="1"/>
  <c r="AA358" i="4" s="1"/>
  <c r="AA359" i="4" a="1"/>
  <c r="AA359" i="4" s="1"/>
  <c r="AA360" i="4" a="1"/>
  <c r="AA360" i="4" s="1"/>
  <c r="AA361" i="4" a="1"/>
  <c r="AA361" i="4" s="1"/>
  <c r="AA362" i="4" a="1"/>
  <c r="AA362" i="4" s="1"/>
  <c r="AA363" i="4" a="1"/>
  <c r="AA363" i="4" s="1"/>
  <c r="AA364" i="4" a="1"/>
  <c r="AA364" i="4" s="1"/>
  <c r="AA365" i="4" a="1"/>
  <c r="AA365" i="4" s="1"/>
  <c r="AA366" i="4" a="1"/>
  <c r="AA366" i="4" s="1"/>
  <c r="AA367" i="4" a="1"/>
  <c r="AA367" i="4" s="1"/>
  <c r="AA368" i="4" a="1"/>
  <c r="AA368" i="4" s="1"/>
  <c r="AA369" i="4" a="1"/>
  <c r="AA369" i="4" s="1"/>
  <c r="AA370" i="4" a="1"/>
  <c r="AA370" i="4" s="1"/>
  <c r="AA371" i="4" a="1"/>
  <c r="AA371" i="4" s="1"/>
  <c r="AA372" i="4" a="1"/>
  <c r="AA372" i="4" s="1"/>
  <c r="AA373" i="4" a="1"/>
  <c r="AA373" i="4" s="1"/>
  <c r="AA374" i="4" a="1"/>
  <c r="AA374" i="4" s="1"/>
  <c r="AA375" i="4" a="1"/>
  <c r="AA375" i="4" s="1"/>
  <c r="AA376" i="4" a="1"/>
  <c r="AA376" i="4" s="1"/>
  <c r="AA377" i="4" a="1"/>
  <c r="AA377" i="4" s="1"/>
  <c r="AA378" i="4" a="1"/>
  <c r="AA378" i="4" s="1"/>
  <c r="AA379" i="4" a="1"/>
  <c r="AA379" i="4" s="1"/>
  <c r="AA380" i="4" a="1"/>
  <c r="AA380" i="4" s="1"/>
  <c r="AA381" i="4" a="1"/>
  <c r="AA381" i="4" s="1"/>
  <c r="AA382" i="4" a="1"/>
  <c r="AA382" i="4" s="1"/>
  <c r="AA383" i="4" a="1"/>
  <c r="AA383" i="4" s="1"/>
  <c r="AA384" i="4" a="1"/>
  <c r="AA384" i="4" s="1"/>
  <c r="AA385" i="4" a="1"/>
  <c r="AA385" i="4" s="1"/>
  <c r="AA386" i="4" a="1"/>
  <c r="AA386" i="4" s="1"/>
  <c r="AA387" i="4" a="1"/>
  <c r="AA387" i="4" s="1"/>
  <c r="AA388" i="4" a="1"/>
  <c r="AA388" i="4" s="1"/>
  <c r="AA389" i="4" a="1"/>
  <c r="AA389" i="4" s="1"/>
  <c r="AA390" i="4" a="1"/>
  <c r="AA390" i="4" s="1"/>
  <c r="AA391" i="4" a="1"/>
  <c r="AA391" i="4" s="1"/>
  <c r="AA392" i="4" a="1"/>
  <c r="AA392" i="4" s="1"/>
  <c r="AA393" i="4" a="1"/>
  <c r="AA393" i="4" s="1"/>
  <c r="AA394" i="4" a="1"/>
  <c r="AA394" i="4" s="1"/>
  <c r="AA395" i="4" a="1"/>
  <c r="AA395" i="4" s="1"/>
  <c r="AA396" i="4" a="1"/>
  <c r="AA396" i="4" s="1"/>
  <c r="AA397" i="4" a="1"/>
  <c r="AA397" i="4" s="1"/>
  <c r="AA398" i="4" a="1"/>
  <c r="AA398" i="4" s="1"/>
  <c r="AA399" i="4" a="1"/>
  <c r="AA399" i="4" s="1"/>
  <c r="AA400" i="4" a="1"/>
  <c r="AA400" i="4" s="1"/>
  <c r="AA401" i="4" a="1"/>
  <c r="AA401" i="4" s="1"/>
  <c r="AA402" i="4" a="1"/>
  <c r="AA402" i="4" s="1"/>
  <c r="AA403" i="4" a="1"/>
  <c r="AA403" i="4" s="1"/>
  <c r="AA404" i="4" a="1"/>
  <c r="AA404" i="4" s="1"/>
  <c r="AA405" i="4" a="1"/>
  <c r="AA405" i="4" s="1"/>
  <c r="AA406" i="4" a="1"/>
  <c r="AA406" i="4" s="1"/>
  <c r="AA407" i="4" a="1"/>
  <c r="AA407" i="4" s="1"/>
  <c r="AA408" i="4" a="1"/>
  <c r="AA408" i="4" s="1"/>
  <c r="AA409" i="4" a="1"/>
  <c r="AA409" i="4" s="1"/>
  <c r="AA410" i="4" a="1"/>
  <c r="AA410" i="4" s="1"/>
  <c r="AA411" i="4" a="1"/>
  <c r="AA411" i="4" s="1"/>
  <c r="AA412" i="4" a="1"/>
  <c r="AA412" i="4" s="1"/>
  <c r="AA413" i="4" a="1"/>
  <c r="AA413" i="4" s="1"/>
  <c r="AA414" i="4" a="1"/>
  <c r="AA414" i="4" s="1"/>
  <c r="AA415" i="4" a="1"/>
  <c r="AA415" i="4" s="1"/>
  <c r="AA416" i="4" a="1"/>
  <c r="AA416" i="4" s="1"/>
  <c r="AA417" i="4" a="1"/>
  <c r="AA417" i="4" s="1"/>
  <c r="AA418" i="4" a="1"/>
  <c r="AA418" i="4" s="1"/>
  <c r="AA419" i="4" a="1"/>
  <c r="AA419" i="4" s="1"/>
  <c r="AA420" i="4" a="1"/>
  <c r="AA420" i="4" s="1"/>
  <c r="AA421" i="4" a="1"/>
  <c r="AA421" i="4" s="1"/>
  <c r="AA422" i="4" a="1"/>
  <c r="AA422" i="4" s="1"/>
  <c r="AA423" i="4" a="1"/>
  <c r="AA423" i="4" s="1"/>
  <c r="AA424" i="4" a="1"/>
  <c r="AA424" i="4" s="1"/>
  <c r="AA425" i="4" a="1"/>
  <c r="AA425" i="4" s="1"/>
  <c r="AA426" i="4" a="1"/>
  <c r="AA426" i="4" s="1"/>
  <c r="AA427" i="4" a="1"/>
  <c r="AA427" i="4"/>
  <c r="AA428" i="4" a="1"/>
  <c r="AA428" i="4" s="1"/>
  <c r="AA429" i="4" a="1"/>
  <c r="AA429" i="4" s="1"/>
  <c r="AA430" i="4" a="1"/>
  <c r="AA430" i="4" s="1"/>
  <c r="AA431" i="4" a="1"/>
  <c r="AA431" i="4" s="1"/>
  <c r="AA432" i="4" a="1"/>
  <c r="AA432" i="4" s="1"/>
  <c r="AA433" i="4" a="1"/>
  <c r="AA433" i="4" s="1"/>
  <c r="AA434" i="4" a="1"/>
  <c r="AA434" i="4" s="1"/>
  <c r="AA435" i="4" a="1"/>
  <c r="AA435" i="4" s="1"/>
  <c r="AA436" i="4" a="1"/>
  <c r="AA436" i="4" s="1"/>
  <c r="AA437" i="4" a="1"/>
  <c r="AA437" i="4" s="1"/>
  <c r="AA438" i="4" a="1"/>
  <c r="AA438" i="4"/>
  <c r="AA439" i="4" a="1"/>
  <c r="AA439" i="4" s="1"/>
  <c r="AA440" i="4" a="1"/>
  <c r="AA440" i="4" s="1"/>
  <c r="AA441" i="4" a="1"/>
  <c r="AA441" i="4" s="1"/>
  <c r="AA442" i="4" a="1"/>
  <c r="AA442" i="4"/>
  <c r="AA443" i="4" a="1"/>
  <c r="AA443" i="4" s="1"/>
  <c r="AA444" i="4" a="1"/>
  <c r="AA444" i="4" s="1"/>
  <c r="AA445" i="4" a="1"/>
  <c r="AA445" i="4" s="1"/>
  <c r="AA446" i="4" a="1"/>
  <c r="AA446" i="4"/>
  <c r="AA447" i="4" a="1"/>
  <c r="AA447" i="4" s="1"/>
  <c r="AA448" i="4" a="1"/>
  <c r="AA448" i="4" s="1"/>
  <c r="AA449" i="4" a="1"/>
  <c r="AA449" i="4" s="1"/>
  <c r="AA450" i="4" a="1"/>
  <c r="AA450" i="4" s="1"/>
  <c r="AA451" i="4" a="1"/>
  <c r="AA451" i="4" s="1"/>
  <c r="AA452" i="4" a="1"/>
  <c r="AA452" i="4" s="1"/>
  <c r="AA453" i="4" a="1"/>
  <c r="AA453" i="4" s="1"/>
  <c r="AA454" i="4" a="1"/>
  <c r="AA454" i="4" s="1"/>
  <c r="AA455" i="4" a="1"/>
  <c r="AA455" i="4" s="1"/>
  <c r="AA456" i="4" a="1"/>
  <c r="AA456" i="4" s="1"/>
  <c r="AA457" i="4" a="1"/>
  <c r="AA457" i="4" s="1"/>
  <c r="AA458" i="4" a="1"/>
  <c r="AA458" i="4"/>
  <c r="AA459" i="4" a="1"/>
  <c r="AA459" i="4" s="1"/>
  <c r="AA460" i="4" a="1"/>
  <c r="AA460" i="4" s="1"/>
  <c r="AA461" i="4" a="1"/>
  <c r="AA461" i="4" s="1"/>
  <c r="AA462" i="4" a="1"/>
  <c r="AA462" i="4" s="1"/>
  <c r="AA463" i="4" a="1"/>
  <c r="AA463" i="4" s="1"/>
  <c r="AA464" i="4" a="1"/>
  <c r="AA464" i="4" s="1"/>
  <c r="AA465" i="4" a="1"/>
  <c r="AA465" i="4" s="1"/>
  <c r="AA466" i="4" a="1"/>
  <c r="AA466" i="4" s="1"/>
  <c r="AA467" i="4" a="1"/>
  <c r="AA467" i="4" s="1"/>
  <c r="AA468" i="4" a="1"/>
  <c r="AA468" i="4" s="1"/>
  <c r="AA469" i="4" a="1"/>
  <c r="AA469" i="4" s="1"/>
  <c r="AA470" i="4" a="1"/>
  <c r="AA470" i="4" s="1"/>
  <c r="AA471" i="4" a="1"/>
  <c r="AA471" i="4" s="1"/>
  <c r="AA472" i="4" a="1"/>
  <c r="AA472" i="4" s="1"/>
  <c r="AA473" i="4" a="1"/>
  <c r="AA473" i="4" s="1"/>
  <c r="AA474" i="4" a="1"/>
  <c r="AA474" i="4" s="1"/>
  <c r="AA475" i="4" a="1"/>
  <c r="AA475" i="4" s="1"/>
  <c r="AA476" i="4" a="1"/>
  <c r="AA476" i="4" s="1"/>
  <c r="AA477" i="4" a="1"/>
  <c r="AA477" i="4" s="1"/>
  <c r="AA478" i="4" a="1"/>
  <c r="AA478" i="4" s="1"/>
  <c r="AA479" i="4" a="1"/>
  <c r="AA479" i="4" s="1"/>
  <c r="AA480" i="4" a="1"/>
  <c r="AA480" i="4" s="1"/>
  <c r="AA481" i="4" a="1"/>
  <c r="AA481" i="4" s="1"/>
  <c r="AA482" i="4" a="1"/>
  <c r="AA482" i="4" s="1"/>
  <c r="AA483" i="4" a="1"/>
  <c r="AA483" i="4" s="1"/>
  <c r="AA484" i="4" a="1"/>
  <c r="AA484" i="4" s="1"/>
  <c r="AA485" i="4" a="1"/>
  <c r="AA485" i="4" s="1"/>
  <c r="AA486" i="4" a="1"/>
  <c r="AA486" i="4" s="1"/>
  <c r="AA487" i="4" a="1"/>
  <c r="AA487" i="4" s="1"/>
  <c r="AA488" i="4" a="1"/>
  <c r="AA488" i="4" s="1"/>
  <c r="AA489" i="4" a="1"/>
  <c r="AA489" i="4" s="1"/>
  <c r="AA490" i="4" a="1"/>
  <c r="AA490" i="4" s="1"/>
  <c r="AA491" i="4" a="1"/>
  <c r="AA491" i="4" s="1"/>
  <c r="AA492" i="4" a="1"/>
  <c r="AA492" i="4" s="1"/>
  <c r="AA493" i="4" a="1"/>
  <c r="AA493" i="4" s="1"/>
  <c r="AA494" i="4" a="1"/>
  <c r="AA494" i="4" s="1"/>
  <c r="AA495" i="4" a="1"/>
  <c r="AA495" i="4" s="1"/>
  <c r="AA496" i="4" a="1"/>
  <c r="AA496" i="4" s="1"/>
  <c r="AA497" i="4" a="1"/>
  <c r="AA497" i="4" s="1"/>
  <c r="AA498" i="4" a="1"/>
  <c r="AA498" i="4" s="1"/>
  <c r="AA499" i="4" a="1"/>
  <c r="AA499" i="4" s="1"/>
  <c r="AA500" i="4" a="1"/>
  <c r="AA500" i="4" s="1"/>
  <c r="AA501" i="4" a="1"/>
  <c r="AA501" i="4" s="1"/>
  <c r="AA502" i="4" a="1"/>
  <c r="AA502" i="4" s="1"/>
  <c r="AA503" i="4" a="1"/>
  <c r="AA503" i="4" s="1"/>
  <c r="AA504" i="4" a="1"/>
  <c r="AA504" i="4" s="1"/>
  <c r="AA505" i="4" a="1"/>
  <c r="AA505" i="4" s="1"/>
  <c r="AA506" i="4" a="1"/>
  <c r="AA506" i="4" s="1"/>
  <c r="AA507" i="4" a="1"/>
  <c r="AA507" i="4"/>
  <c r="AA508" i="4" a="1"/>
  <c r="AA508" i="4" s="1"/>
  <c r="AA509" i="4" a="1"/>
  <c r="AA509" i="4" s="1"/>
  <c r="AA510" i="4" a="1"/>
  <c r="AA510" i="4" s="1"/>
  <c r="AA511" i="4" a="1"/>
  <c r="AA511" i="4" s="1"/>
  <c r="AA512" i="4" a="1"/>
  <c r="AA512" i="4" s="1"/>
  <c r="AA513" i="4" a="1"/>
  <c r="AA513" i="4" s="1"/>
  <c r="AA514" i="4" a="1"/>
  <c r="AA514" i="4"/>
  <c r="AA515" i="4" a="1"/>
  <c r="AA515" i="4" s="1"/>
  <c r="AA516" i="4" a="1"/>
  <c r="AA516" i="4" s="1"/>
  <c r="AA517" i="4" a="1"/>
  <c r="AA517" i="4"/>
  <c r="AA518" i="4" a="1"/>
  <c r="AA518" i="4" s="1"/>
  <c r="AA519" i="4" a="1"/>
  <c r="AA519" i="4" s="1"/>
  <c r="AA520" i="4" a="1"/>
  <c r="AA520" i="4" s="1"/>
  <c r="AA521" i="4" a="1"/>
  <c r="AA521" i="4" s="1"/>
  <c r="AA522" i="4" a="1"/>
  <c r="AA522" i="4" s="1"/>
  <c r="AA523" i="4" a="1"/>
  <c r="AA523" i="4"/>
  <c r="AA524" i="4" a="1"/>
  <c r="AA524" i="4" s="1"/>
  <c r="AA525" i="4" a="1"/>
  <c r="AA525" i="4" s="1"/>
  <c r="AA526" i="4" a="1"/>
  <c r="AA526" i="4" s="1"/>
  <c r="AA527" i="4" a="1"/>
  <c r="AA527" i="4" s="1"/>
  <c r="AA528" i="4" a="1"/>
  <c r="AA528" i="4" s="1"/>
  <c r="AA529" i="4" a="1"/>
  <c r="AA529" i="4" s="1"/>
  <c r="AA530" i="4" a="1"/>
  <c r="AA530" i="4" s="1"/>
  <c r="AA531" i="4" a="1"/>
  <c r="AA531" i="4" s="1"/>
  <c r="AA532" i="4" a="1"/>
  <c r="AA532" i="4" s="1"/>
  <c r="AA533" i="4" a="1"/>
  <c r="AA533" i="4" s="1"/>
  <c r="AA534" i="4" a="1"/>
  <c r="AA534" i="4" s="1"/>
  <c r="AA535" i="4" a="1"/>
  <c r="AA535" i="4" s="1"/>
  <c r="AA536" i="4" a="1"/>
  <c r="AA536" i="4" s="1"/>
  <c r="AA537" i="4" a="1"/>
  <c r="AA537" i="4" s="1"/>
  <c r="AA538" i="4" a="1"/>
  <c r="AA538" i="4" s="1"/>
  <c r="AA539" i="4" a="1"/>
  <c r="AA539" i="4" s="1"/>
  <c r="AA540" i="4" a="1"/>
  <c r="AA540" i="4" s="1"/>
  <c r="AA541" i="4" a="1"/>
  <c r="AA541" i="4" s="1"/>
  <c r="AA542" i="4" a="1"/>
  <c r="AA542" i="4" s="1"/>
  <c r="AA543" i="4" a="1"/>
  <c r="AA543" i="4" s="1"/>
  <c r="AA544" i="4" a="1"/>
  <c r="AA544" i="4" s="1"/>
  <c r="AA545" i="4" a="1"/>
  <c r="AA545" i="4" s="1"/>
  <c r="AA546" i="4" a="1"/>
  <c r="AA546" i="4" s="1"/>
  <c r="AA547" i="4" a="1"/>
  <c r="AA547" i="4" s="1"/>
  <c r="AA548" i="4" a="1"/>
  <c r="AA548" i="4" s="1"/>
  <c r="AA549" i="4" a="1"/>
  <c r="AA549" i="4" s="1"/>
  <c r="AA550" i="4" a="1"/>
  <c r="AA550" i="4" s="1"/>
  <c r="AA551" i="4" a="1"/>
  <c r="AA551" i="4" s="1"/>
  <c r="AA552" i="4" a="1"/>
  <c r="AA552" i="4" s="1"/>
  <c r="AA553" i="4" a="1"/>
  <c r="AA553" i="4" s="1"/>
  <c r="AA554" i="4" a="1"/>
  <c r="AA554" i="4"/>
  <c r="AA555" i="4" a="1"/>
  <c r="AA555" i="4" s="1"/>
  <c r="AA556" i="4" a="1"/>
  <c r="AA556" i="4" s="1"/>
  <c r="AA557" i="4" a="1"/>
  <c r="AA557" i="4" s="1"/>
  <c r="AA558" i="4" a="1"/>
  <c r="AA558" i="4" s="1"/>
  <c r="AA559" i="4" a="1"/>
  <c r="AA559" i="4" s="1"/>
  <c r="AA560" i="4" a="1"/>
  <c r="AA560" i="4" s="1"/>
  <c r="AA561" i="4" a="1"/>
  <c r="AA561" i="4" s="1"/>
  <c r="AA562" i="4" a="1"/>
  <c r="AA562" i="4" s="1"/>
  <c r="AA563" i="4" a="1"/>
  <c r="AA563" i="4" s="1"/>
  <c r="AA564" i="4" a="1"/>
  <c r="AA564" i="4"/>
  <c r="AA565" i="4" a="1"/>
  <c r="AA565" i="4" s="1"/>
  <c r="AA566" i="4" a="1"/>
  <c r="AA566" i="4" s="1"/>
  <c r="AA567" i="4" a="1"/>
  <c r="AA567" i="4" s="1"/>
  <c r="AA568" i="4" a="1"/>
  <c r="AA568" i="4" s="1"/>
  <c r="AA569" i="4" a="1"/>
  <c r="AA569" i="4" s="1"/>
  <c r="AA570" i="4" a="1"/>
  <c r="AA570" i="4" s="1"/>
  <c r="AA571" i="4" a="1"/>
  <c r="AA571" i="4" s="1"/>
  <c r="AA572" i="4" a="1"/>
  <c r="AA572" i="4" s="1"/>
  <c r="AA573" i="4" a="1"/>
  <c r="AA573" i="4"/>
  <c r="AA574" i="4" a="1"/>
  <c r="AA574" i="4" s="1"/>
  <c r="AA575" i="4" a="1"/>
  <c r="AA575" i="4" s="1"/>
  <c r="AA576" i="4" a="1"/>
  <c r="AA576" i="4" s="1"/>
  <c r="AA577" i="4" a="1"/>
  <c r="AA577" i="4" s="1"/>
  <c r="AA578" i="4" a="1"/>
  <c r="AA578" i="4" s="1"/>
  <c r="AA579" i="4" a="1"/>
  <c r="AA579" i="4" s="1"/>
  <c r="AA580" i="4" a="1"/>
  <c r="AA580" i="4" s="1"/>
  <c r="AA581" i="4" a="1"/>
  <c r="AA581" i="4" s="1"/>
  <c r="AA582" i="4" a="1"/>
  <c r="AA582" i="4" s="1"/>
  <c r="AA583" i="4" a="1"/>
  <c r="AA583" i="4" s="1"/>
  <c r="AA584" i="4" a="1"/>
  <c r="AA584" i="4" s="1"/>
  <c r="AA585" i="4" a="1"/>
  <c r="AA585" i="4" s="1"/>
  <c r="AA586" i="4" a="1"/>
  <c r="AA586" i="4" s="1"/>
  <c r="AA587" i="4" a="1"/>
  <c r="AA587" i="4" s="1"/>
  <c r="AA588" i="4" a="1"/>
  <c r="AA588" i="4" s="1"/>
  <c r="AA589" i="4" a="1"/>
  <c r="AA589" i="4" s="1"/>
  <c r="AA590" i="4" a="1"/>
  <c r="AA590" i="4" s="1"/>
  <c r="AA591" i="4" a="1"/>
  <c r="AA591" i="4" s="1"/>
  <c r="AA592" i="4" a="1"/>
  <c r="AA592" i="4" s="1"/>
  <c r="AA593" i="4" a="1"/>
  <c r="AA593" i="4" s="1"/>
  <c r="AA594" i="4" a="1"/>
  <c r="AA594" i="4" s="1"/>
  <c r="AA595" i="4" a="1"/>
  <c r="AA595" i="4"/>
  <c r="AA596" i="4" a="1"/>
  <c r="AA596" i="4" s="1"/>
  <c r="AA597" i="4" a="1"/>
  <c r="AA597" i="4" s="1"/>
  <c r="AA598" i="4" a="1"/>
  <c r="AA598" i="4" s="1"/>
  <c r="AA599" i="4" a="1"/>
  <c r="AA599" i="4" s="1"/>
  <c r="AA600" i="4" a="1"/>
  <c r="AA600" i="4" s="1"/>
  <c r="AA601" i="4" a="1"/>
  <c r="AA601" i="4" s="1"/>
  <c r="AA602" i="4" a="1"/>
  <c r="AA602" i="4" s="1"/>
  <c r="AA603" i="4" a="1"/>
  <c r="AA603" i="4" s="1"/>
  <c r="AA604" i="4" a="1"/>
  <c r="AA604" i="4" s="1"/>
  <c r="AA605" i="4" a="1"/>
  <c r="AA605" i="4" s="1"/>
  <c r="AA606" i="4" a="1"/>
  <c r="AA606" i="4" s="1"/>
  <c r="AA607" i="4" a="1"/>
  <c r="AA607" i="4" s="1"/>
  <c r="AA608" i="4" a="1"/>
  <c r="AA608" i="4" s="1"/>
  <c r="AA609" i="4" a="1"/>
  <c r="AA609" i="4" s="1"/>
  <c r="AA610" i="4" a="1"/>
  <c r="AA610" i="4" s="1"/>
  <c r="AA611" i="4" a="1"/>
  <c r="AA611" i="4" s="1"/>
  <c r="AA612" i="4" a="1"/>
  <c r="AA612" i="4" s="1"/>
  <c r="AA613" i="4" a="1"/>
  <c r="AA613" i="4" s="1"/>
  <c r="AA614" i="4" a="1"/>
  <c r="AA614" i="4" s="1"/>
  <c r="AA615" i="4" a="1"/>
  <c r="AA615" i="4" s="1"/>
  <c r="AA616" i="4" a="1"/>
  <c r="AA616" i="4" s="1"/>
  <c r="AA617" i="4" a="1"/>
  <c r="AA617" i="4" s="1"/>
  <c r="AA618" i="4" a="1"/>
  <c r="AA618" i="4"/>
  <c r="AA619" i="4" a="1"/>
  <c r="AA619" i="4" s="1"/>
  <c r="AA620" i="4" a="1"/>
  <c r="AA620" i="4" s="1"/>
  <c r="AA621" i="4" a="1"/>
  <c r="AA621" i="4" s="1"/>
  <c r="AA622" i="4" a="1"/>
  <c r="AA622" i="4" s="1"/>
  <c r="AA623" i="4" a="1"/>
  <c r="AA623" i="4" s="1"/>
  <c r="AA624" i="4" a="1"/>
  <c r="AA624" i="4" s="1"/>
  <c r="AA625" i="4" a="1"/>
  <c r="AA625" i="4"/>
  <c r="AA626" i="4" a="1"/>
  <c r="AA626" i="4" s="1"/>
  <c r="AA627" i="4" a="1"/>
  <c r="AA627" i="4" s="1"/>
  <c r="AA628" i="4" a="1"/>
  <c r="AA628" i="4" s="1"/>
  <c r="AA629" i="4" a="1"/>
  <c r="AA629" i="4" s="1"/>
  <c r="AA630" i="4" a="1"/>
  <c r="AA630" i="4" s="1"/>
  <c r="AA631" i="4" a="1"/>
  <c r="AA631" i="4" s="1"/>
  <c r="AA632" i="4" a="1"/>
  <c r="AA632" i="4" s="1"/>
  <c r="AA633" i="4" a="1"/>
  <c r="AA633" i="4" s="1"/>
  <c r="AA634" i="4" a="1"/>
  <c r="AA634" i="4" s="1"/>
  <c r="AA635" i="4" a="1"/>
  <c r="AA635" i="4" s="1"/>
  <c r="AA636" i="4" a="1"/>
  <c r="AA636" i="4" s="1"/>
  <c r="AA637" i="4" a="1"/>
  <c r="AA637" i="4" s="1"/>
  <c r="AA638" i="4" a="1"/>
  <c r="AA638" i="4" s="1"/>
  <c r="AA639" i="4" a="1"/>
  <c r="AA639" i="4" s="1"/>
  <c r="AA640" i="4" a="1"/>
  <c r="AA640" i="4" s="1"/>
  <c r="AA641" i="4" a="1"/>
  <c r="AA641" i="4" s="1"/>
  <c r="AA642" i="4" a="1"/>
  <c r="AA642" i="4" s="1"/>
  <c r="AA643" i="4" a="1"/>
  <c r="AA643" i="4" s="1"/>
  <c r="AA644" i="4" a="1"/>
  <c r="AA644" i="4" s="1"/>
  <c r="AA645" i="4" a="1"/>
  <c r="AA645" i="4" s="1"/>
  <c r="AA646" i="4" a="1"/>
  <c r="AA646" i="4" s="1"/>
  <c r="AA647" i="4" a="1"/>
  <c r="AA647" i="4" s="1"/>
  <c r="AA648" i="4" a="1"/>
  <c r="AA648" i="4" s="1"/>
  <c r="AA649" i="4" a="1"/>
  <c r="AA649" i="4" s="1"/>
  <c r="AA650" i="4" a="1"/>
  <c r="AA650" i="4" s="1"/>
  <c r="AA651" i="4" a="1"/>
  <c r="AA651" i="4" s="1"/>
  <c r="AA652" i="4" a="1"/>
  <c r="AA652" i="4" s="1"/>
  <c r="AA653" i="4" a="1"/>
  <c r="AA653" i="4" s="1"/>
  <c r="AA654" i="4" a="1"/>
  <c r="AA654" i="4" s="1"/>
  <c r="AA655" i="4" a="1"/>
  <c r="AA655" i="4" s="1"/>
  <c r="AA656" i="4" a="1"/>
  <c r="AA656" i="4" s="1"/>
  <c r="AA657" i="4" a="1"/>
  <c r="AA657" i="4" s="1"/>
  <c r="AA658" i="4" a="1"/>
  <c r="AA658" i="4" s="1"/>
  <c r="AA659" i="4" a="1"/>
  <c r="AA659" i="4" s="1"/>
  <c r="AA660" i="4" a="1"/>
  <c r="AA660" i="4" s="1"/>
  <c r="AA661" i="4" a="1"/>
  <c r="AA661" i="4" s="1"/>
  <c r="AA662" i="4" a="1"/>
  <c r="AA662" i="4" s="1"/>
  <c r="AA663" i="4" a="1"/>
  <c r="AA663" i="4" s="1"/>
  <c r="AA664" i="4" a="1"/>
  <c r="AA664" i="4" s="1"/>
  <c r="AA665" i="4" a="1"/>
  <c r="AA665" i="4" s="1"/>
  <c r="AA666" i="4" a="1"/>
  <c r="AA666" i="4" s="1"/>
  <c r="AA667" i="4" a="1"/>
  <c r="AA667" i="4" s="1"/>
  <c r="AA668" i="4" a="1"/>
  <c r="AA668" i="4" s="1"/>
  <c r="AA669" i="4" a="1"/>
  <c r="AA669" i="4" s="1"/>
  <c r="AA670" i="4" a="1"/>
  <c r="AA670" i="4" s="1"/>
  <c r="AA671" i="4" a="1"/>
  <c r="AA671" i="4" s="1"/>
  <c r="AA672" i="4" a="1"/>
  <c r="AA672" i="4" s="1"/>
  <c r="AA673" i="4" a="1"/>
  <c r="AA673" i="4" s="1"/>
  <c r="AA674" i="4" a="1"/>
  <c r="AA674" i="4" s="1"/>
  <c r="AA675" i="4" a="1"/>
  <c r="AA675" i="4" s="1"/>
  <c r="AA676" i="4" a="1"/>
  <c r="AA676" i="4" s="1"/>
  <c r="AA677" i="4" a="1"/>
  <c r="AA677" i="4" s="1"/>
  <c r="AA678" i="4" a="1"/>
  <c r="AA678" i="4" s="1"/>
  <c r="AA679" i="4" a="1"/>
  <c r="AA679" i="4" s="1"/>
  <c r="AA680" i="4" a="1"/>
  <c r="AA680" i="4" s="1"/>
  <c r="AA681" i="4" a="1"/>
  <c r="AA681" i="4" s="1"/>
  <c r="AA682" i="4" a="1"/>
  <c r="AA682" i="4" s="1"/>
  <c r="AA683" i="4" a="1"/>
  <c r="AA683" i="4" s="1"/>
  <c r="AA684" i="4" a="1"/>
  <c r="AA684" i="4" s="1"/>
  <c r="AA685" i="4" a="1"/>
  <c r="AA685" i="4" s="1"/>
  <c r="AA686" i="4" a="1"/>
  <c r="AA686" i="4" s="1"/>
  <c r="AA687" i="4" a="1"/>
  <c r="AA687" i="4" s="1"/>
  <c r="AA688" i="4" a="1"/>
  <c r="AA688" i="4" s="1"/>
  <c r="AA689" i="4" a="1"/>
  <c r="AA689" i="4" s="1"/>
  <c r="AA690" i="4" a="1"/>
  <c r="AA690" i="4"/>
  <c r="AA691" i="4" a="1"/>
  <c r="AA691" i="4" s="1"/>
  <c r="AA692" i="4" a="1"/>
  <c r="AA692" i="4" s="1"/>
  <c r="AA693" i="4" a="1"/>
  <c r="AA693" i="4" s="1"/>
  <c r="AA694" i="4" a="1"/>
  <c r="AA694" i="4" s="1"/>
  <c r="AA695" i="4" a="1"/>
  <c r="AA695" i="4" s="1"/>
  <c r="AA696" i="4" a="1"/>
  <c r="AA696" i="4" s="1"/>
  <c r="AA697" i="4" a="1"/>
  <c r="AA697" i="4" s="1"/>
  <c r="AA698" i="4" a="1"/>
  <c r="AA698" i="4" s="1"/>
  <c r="AA699" i="4" a="1"/>
  <c r="AA699" i="4" s="1"/>
  <c r="AA700" i="4" a="1"/>
  <c r="AA700" i="4" s="1"/>
  <c r="AA701" i="4" a="1"/>
  <c r="AA701" i="4" s="1"/>
  <c r="AA702" i="4" a="1"/>
  <c r="AA702" i="4" s="1"/>
  <c r="AA703" i="4" a="1"/>
  <c r="AA703" i="4" s="1"/>
  <c r="AA704" i="4" a="1"/>
  <c r="AA704" i="4" s="1"/>
  <c r="AA705" i="4" a="1"/>
  <c r="AA705" i="4" s="1"/>
  <c r="AA706" i="4" a="1"/>
  <c r="AA706" i="4" s="1"/>
  <c r="AA707" i="4" a="1"/>
  <c r="AA707" i="4" s="1"/>
  <c r="AA708" i="4" a="1"/>
  <c r="AA708" i="4" s="1"/>
  <c r="AA709" i="4" a="1"/>
  <c r="AA709" i="4" s="1"/>
  <c r="AA710" i="4" a="1"/>
  <c r="AA710" i="4" s="1"/>
  <c r="AA711" i="4" a="1"/>
  <c r="AA711" i="4" s="1"/>
  <c r="AA712" i="4" a="1"/>
  <c r="AA712" i="4"/>
  <c r="AA713" i="4" a="1"/>
  <c r="AA713" i="4" s="1"/>
  <c r="AA714" i="4" a="1"/>
  <c r="AA714" i="4" s="1"/>
  <c r="AA715" i="4" a="1"/>
  <c r="AA715" i="4" s="1"/>
  <c r="AA716" i="4" a="1"/>
  <c r="AA716" i="4" s="1"/>
  <c r="AA717" i="4" a="1"/>
  <c r="AA717" i="4" s="1"/>
  <c r="AA718" i="4" a="1"/>
  <c r="AA718" i="4" s="1"/>
  <c r="AA719" i="4" a="1"/>
  <c r="AA719" i="4" s="1"/>
  <c r="AA720" i="4" a="1"/>
  <c r="AA720" i="4"/>
  <c r="AA721" i="4" a="1"/>
  <c r="AA721" i="4" s="1"/>
  <c r="AA722" i="4" a="1"/>
  <c r="AA722" i="4"/>
  <c r="AA723" i="4" a="1"/>
  <c r="AA723" i="4" s="1"/>
  <c r="AA724" i="4" a="1"/>
  <c r="AA724" i="4" s="1"/>
  <c r="AA725" i="4" a="1"/>
  <c r="AA725" i="4" s="1"/>
  <c r="AA726" i="4" a="1"/>
  <c r="AA726" i="4" s="1"/>
  <c r="AA727" i="4" a="1"/>
  <c r="AA727" i="4" s="1"/>
  <c r="AA728" i="4" a="1"/>
  <c r="AA728" i="4" s="1"/>
  <c r="AA729" i="4" a="1"/>
  <c r="AA729" i="4" s="1"/>
  <c r="AA730" i="4" a="1"/>
  <c r="AA730" i="4" s="1"/>
  <c r="AA731" i="4" a="1"/>
  <c r="AA731" i="4" s="1"/>
  <c r="AA732" i="4" a="1"/>
  <c r="AA732" i="4" s="1"/>
  <c r="AA733" i="4" a="1"/>
  <c r="AA733" i="4" s="1"/>
  <c r="AA734" i="4" a="1"/>
  <c r="AA734" i="4" s="1"/>
  <c r="AA735" i="4" a="1"/>
  <c r="AA735" i="4" s="1"/>
  <c r="AA736" i="4" a="1"/>
  <c r="AA736" i="4" s="1"/>
  <c r="AA737" i="4" a="1"/>
  <c r="AA737" i="4" s="1"/>
  <c r="AA738" i="4" a="1"/>
  <c r="AA738" i="4" s="1"/>
  <c r="AA739" i="4" a="1"/>
  <c r="AA739" i="4"/>
  <c r="AA740" i="4" a="1"/>
  <c r="AA740" i="4" s="1"/>
  <c r="AA741" i="4" a="1"/>
  <c r="AA741" i="4" s="1"/>
  <c r="AA742" i="4" a="1"/>
  <c r="AA742" i="4" s="1"/>
  <c r="AA743" i="4" a="1"/>
  <c r="AA743" i="4" s="1"/>
  <c r="AA744" i="4" a="1"/>
  <c r="AA744" i="4" s="1"/>
  <c r="AA745" i="4" a="1"/>
  <c r="AA745" i="4" s="1"/>
  <c r="AA746" i="4" a="1"/>
  <c r="AA746" i="4" s="1"/>
  <c r="AA747" i="4" a="1"/>
  <c r="AA747" i="4" s="1"/>
  <c r="AA748" i="4" a="1"/>
  <c r="AA748" i="4" s="1"/>
  <c r="AA749" i="4" a="1"/>
  <c r="AA749" i="4" s="1"/>
  <c r="AA750" i="4" a="1"/>
  <c r="AA750" i="4" s="1"/>
  <c r="AA751" i="4" a="1"/>
  <c r="AA751" i="4" s="1"/>
  <c r="AA752" i="4" a="1"/>
  <c r="AA752" i="4"/>
  <c r="AA753" i="4" a="1"/>
  <c r="AA753" i="4" s="1"/>
  <c r="AA754" i="4" a="1"/>
  <c r="AA754" i="4" s="1"/>
  <c r="AA755" i="4" a="1"/>
  <c r="AA755" i="4" s="1"/>
  <c r="AA756" i="4" a="1"/>
  <c r="AA756" i="4" s="1"/>
  <c r="AA757" i="4" a="1"/>
  <c r="AA757" i="4" s="1"/>
  <c r="AA758" i="4" a="1"/>
  <c r="AA758" i="4" s="1"/>
  <c r="AA759" i="4" a="1"/>
  <c r="AA759" i="4" s="1"/>
  <c r="AA760" i="4" a="1"/>
  <c r="AA760" i="4" s="1"/>
  <c r="AA761" i="4" a="1"/>
  <c r="AA761" i="4" s="1"/>
  <c r="AA762" i="4" a="1"/>
  <c r="AA762" i="4" s="1"/>
  <c r="AA763" i="4" a="1"/>
  <c r="AA763" i="4"/>
  <c r="AA764" i="4" a="1"/>
  <c r="AA764" i="4" s="1"/>
  <c r="AA765" i="4" a="1"/>
  <c r="AA765" i="4" s="1"/>
  <c r="AA766" i="4" a="1"/>
  <c r="AA766" i="4" s="1"/>
  <c r="AA767" i="4" a="1"/>
  <c r="AA767" i="4" s="1"/>
  <c r="AA768" i="4" a="1"/>
  <c r="AA768" i="4" s="1"/>
  <c r="AA769" i="4" a="1"/>
  <c r="AA769" i="4" s="1"/>
  <c r="AA770" i="4" a="1"/>
  <c r="AA770" i="4" s="1"/>
  <c r="AA771" i="4" a="1"/>
  <c r="AA771" i="4" s="1"/>
  <c r="AA772" i="4" a="1"/>
  <c r="AA772" i="4" s="1"/>
  <c r="AA773" i="4" a="1"/>
  <c r="AA773" i="4" s="1"/>
  <c r="AA774" i="4" a="1"/>
  <c r="AA774" i="4" s="1"/>
  <c r="AA775" i="4" a="1"/>
  <c r="AA775" i="4" s="1"/>
  <c r="AA776" i="4" a="1"/>
  <c r="AA776" i="4" s="1"/>
  <c r="AA777" i="4" a="1"/>
  <c r="AA777" i="4" s="1"/>
  <c r="AA778" i="4" a="1"/>
  <c r="AA778" i="4" s="1"/>
  <c r="AA779" i="4" a="1"/>
  <c r="AA779" i="4" s="1"/>
  <c r="AA780" i="4" a="1"/>
  <c r="AA780" i="4" s="1"/>
  <c r="AA781" i="4" a="1"/>
  <c r="AA781" i="4" s="1"/>
  <c r="AA782" i="4" a="1"/>
  <c r="AA782" i="4" s="1"/>
  <c r="AA783" i="4" a="1"/>
  <c r="AA783" i="4" s="1"/>
  <c r="AA784" i="4" a="1"/>
  <c r="AA784" i="4" s="1"/>
  <c r="AA785" i="4" a="1"/>
  <c r="AA785" i="4" s="1"/>
  <c r="AA786" i="4" a="1"/>
  <c r="AA786" i="4" s="1"/>
  <c r="AA787" i="4" a="1"/>
  <c r="AA787" i="4" s="1"/>
  <c r="AA788" i="4" a="1"/>
  <c r="AA788" i="4" s="1"/>
  <c r="AA789" i="4" a="1"/>
  <c r="AA789" i="4" s="1"/>
  <c r="AA790" i="4" a="1"/>
  <c r="AA790" i="4" s="1"/>
  <c r="AA791" i="4" a="1"/>
  <c r="AA791" i="4" s="1"/>
  <c r="AA792" i="4" a="1"/>
  <c r="AA792" i="4" s="1"/>
  <c r="AA793" i="4" a="1"/>
  <c r="AA793" i="4" s="1"/>
  <c r="AA794" i="4" a="1"/>
  <c r="AA794" i="4" s="1"/>
  <c r="AA795" i="4" a="1"/>
  <c r="AA795" i="4" s="1"/>
  <c r="AA796" i="4" a="1"/>
  <c r="AA796" i="4" s="1"/>
  <c r="AA797" i="4" a="1"/>
  <c r="AA797" i="4" s="1"/>
  <c r="AA798" i="4" a="1"/>
  <c r="AA798" i="4" s="1"/>
  <c r="AA799" i="4" a="1"/>
  <c r="AA799" i="4" s="1"/>
  <c r="AA800" i="4" a="1"/>
  <c r="AA800" i="4" s="1"/>
  <c r="AA801" i="4" a="1"/>
  <c r="AA801" i="4" s="1"/>
  <c r="AA802" i="4" a="1"/>
  <c r="AA802" i="4" s="1"/>
  <c r="AA803" i="4" a="1"/>
  <c r="AA803" i="4" s="1"/>
  <c r="AA804" i="4" a="1"/>
  <c r="AA804" i="4" s="1"/>
  <c r="AA805" i="4" a="1"/>
  <c r="AA805" i="4" s="1"/>
  <c r="AA806" i="4" a="1"/>
  <c r="AA806" i="4" s="1"/>
  <c r="AA807" i="4" a="1"/>
  <c r="AA807" i="4" s="1"/>
  <c r="AA808" i="4" a="1"/>
  <c r="AA808" i="4" s="1"/>
  <c r="AA809" i="4" a="1"/>
  <c r="AA809" i="4" s="1"/>
  <c r="AA810" i="4" a="1"/>
  <c r="AA810" i="4" s="1"/>
  <c r="AA811" i="4" a="1"/>
  <c r="AA811" i="4"/>
  <c r="AA812" i="4" a="1"/>
  <c r="AA812" i="4" s="1"/>
  <c r="AA813" i="4" a="1"/>
  <c r="AA813" i="4" s="1"/>
  <c r="AA814" i="4" a="1"/>
  <c r="AA814" i="4" s="1"/>
  <c r="AA815" i="4" a="1"/>
  <c r="AA815" i="4" s="1"/>
  <c r="AA816" i="4" a="1"/>
  <c r="AA816" i="4" s="1"/>
  <c r="AA817" i="4" a="1"/>
  <c r="AA817" i="4" s="1"/>
  <c r="AA818" i="4" a="1"/>
  <c r="AA818" i="4" s="1"/>
  <c r="AA819" i="4" a="1"/>
  <c r="AA819" i="4" s="1"/>
  <c r="AA820" i="4" a="1"/>
  <c r="AA820" i="4" s="1"/>
  <c r="AA821" i="4" a="1"/>
  <c r="AA821" i="4" s="1"/>
  <c r="AA822" i="4" a="1"/>
  <c r="AA822" i="4" s="1"/>
  <c r="AA823" i="4" a="1"/>
  <c r="AA823" i="4" s="1"/>
  <c r="AA824" i="4" a="1"/>
  <c r="AA824" i="4" s="1"/>
  <c r="AA825" i="4" a="1"/>
  <c r="AA825" i="4" s="1"/>
  <c r="AA826" i="4" a="1"/>
  <c r="AA826" i="4" s="1"/>
  <c r="AA827" i="4" a="1"/>
  <c r="AA827" i="4" s="1"/>
  <c r="AA828" i="4" a="1"/>
  <c r="AA828" i="4" s="1"/>
  <c r="AA829" i="4" a="1"/>
  <c r="AA829" i="4" s="1"/>
  <c r="AA830" i="4" a="1"/>
  <c r="AA830" i="4" s="1"/>
  <c r="AA831" i="4" a="1"/>
  <c r="AA831" i="4" s="1"/>
  <c r="AA832" i="4" a="1"/>
  <c r="AA832" i="4" s="1"/>
  <c r="AA833" i="4" a="1"/>
  <c r="AA833" i="4" s="1"/>
  <c r="AA834" i="4" a="1"/>
  <c r="AA834" i="4" s="1"/>
  <c r="AA835" i="4" a="1"/>
  <c r="AA835" i="4" s="1"/>
  <c r="AA836" i="4" a="1"/>
  <c r="AA836" i="4" s="1"/>
  <c r="AA837" i="4" a="1"/>
  <c r="AA837" i="4" s="1"/>
  <c r="AA838" i="4" a="1"/>
  <c r="AA838" i="4" s="1"/>
  <c r="AA839" i="4" a="1"/>
  <c r="AA839" i="4" s="1"/>
  <c r="AA840" i="4" a="1"/>
  <c r="AA840" i="4" s="1"/>
  <c r="AA841" i="4" a="1"/>
  <c r="AA841" i="4" s="1"/>
  <c r="AA842" i="4" a="1"/>
  <c r="AA842" i="4" s="1"/>
  <c r="AA843" i="4" a="1"/>
  <c r="AA843" i="4" s="1"/>
  <c r="AA844" i="4" a="1"/>
  <c r="AA844" i="4" s="1"/>
  <c r="AA845" i="4" a="1"/>
  <c r="AA845" i="4" s="1"/>
  <c r="AA846" i="4" a="1"/>
  <c r="AA846" i="4" s="1"/>
  <c r="AA847" i="4" a="1"/>
  <c r="AA847" i="4" s="1"/>
  <c r="AA848" i="4" a="1"/>
  <c r="AA848" i="4" s="1"/>
  <c r="AA849" i="4" a="1"/>
  <c r="AA849" i="4" s="1"/>
  <c r="AA850" i="4" a="1"/>
  <c r="AA850" i="4" s="1"/>
  <c r="AA851" i="4" a="1"/>
  <c r="AA851" i="4" s="1"/>
  <c r="AA852" i="4" a="1"/>
  <c r="AA852" i="4" s="1"/>
  <c r="AA853" i="4" a="1"/>
  <c r="AA853" i="4" s="1"/>
  <c r="AA854" i="4" a="1"/>
  <c r="AA854" i="4" s="1"/>
  <c r="AA855" i="4" a="1"/>
  <c r="AA855" i="4" s="1"/>
  <c r="AA856" i="4" a="1"/>
  <c r="AA856" i="4" s="1"/>
  <c r="AA857" i="4" a="1"/>
  <c r="AA857" i="4" s="1"/>
  <c r="AA858" i="4" a="1"/>
  <c r="AA858" i="4" s="1"/>
  <c r="AA859" i="4" a="1"/>
  <c r="AA859" i="4" s="1"/>
  <c r="AA860" i="4" a="1"/>
  <c r="AA860" i="4" s="1"/>
  <c r="AA861" i="4" a="1"/>
  <c r="AA861" i="4" s="1"/>
  <c r="AA862" i="4" a="1"/>
  <c r="AA862" i="4" s="1"/>
  <c r="AA863" i="4" a="1"/>
  <c r="AA863" i="4" s="1"/>
  <c r="AA864" i="4" a="1"/>
  <c r="AA864" i="4" s="1"/>
  <c r="AA865" i="4" a="1"/>
  <c r="AA865" i="4" s="1"/>
  <c r="AA866" i="4" a="1"/>
  <c r="AA866" i="4" s="1"/>
  <c r="AA867" i="4" a="1"/>
  <c r="AA867" i="4"/>
  <c r="AA868" i="4" a="1"/>
  <c r="AA868" i="4" s="1"/>
  <c r="AA869" i="4" a="1"/>
  <c r="AA869" i="4" s="1"/>
  <c r="AA870" i="4" a="1"/>
  <c r="AA870" i="4" s="1"/>
  <c r="AA871" i="4" a="1"/>
  <c r="AA871" i="4" s="1"/>
  <c r="AA872" i="4" a="1"/>
  <c r="AA872" i="4" s="1"/>
  <c r="AA873" i="4" a="1"/>
  <c r="AA873" i="4"/>
  <c r="AA874" i="4" a="1"/>
  <c r="AA874" i="4"/>
  <c r="AA875" i="4" a="1"/>
  <c r="AA875" i="4" s="1"/>
  <c r="AA876" i="4" a="1"/>
  <c r="AA876" i="4" s="1"/>
  <c r="AA877" i="4" a="1"/>
  <c r="AA877" i="4" s="1"/>
  <c r="AA878" i="4" a="1"/>
  <c r="AA878" i="4" s="1"/>
  <c r="AA879" i="4" a="1"/>
  <c r="AA879" i="4" s="1"/>
  <c r="AA880" i="4" a="1"/>
  <c r="AA880" i="4"/>
  <c r="AA881" i="4" a="1"/>
  <c r="AA881" i="4" s="1"/>
  <c r="AA882" i="4" a="1"/>
  <c r="AA882" i="4" s="1"/>
  <c r="AA883" i="4" a="1"/>
  <c r="AA883" i="4" s="1"/>
  <c r="AA884" i="4" a="1"/>
  <c r="AA884" i="4" s="1"/>
  <c r="AA885" i="4" a="1"/>
  <c r="AA885" i="4" s="1"/>
  <c r="AA886" i="4" a="1"/>
  <c r="AA886" i="4" s="1"/>
  <c r="AA887" i="4" a="1"/>
  <c r="AA887" i="4" s="1"/>
  <c r="AA888" i="4" a="1"/>
  <c r="AA888" i="4" s="1"/>
  <c r="AA889" i="4" a="1"/>
  <c r="AA889" i="4" s="1"/>
  <c r="AA890" i="4" a="1"/>
  <c r="AA890" i="4" s="1"/>
  <c r="AA891" i="4" a="1"/>
  <c r="AA891" i="4" s="1"/>
  <c r="AA892" i="4" a="1"/>
  <c r="AA892" i="4"/>
  <c r="AA893" i="4" a="1"/>
  <c r="AA893" i="4" s="1"/>
  <c r="AA894" i="4" a="1"/>
  <c r="AA894" i="4" s="1"/>
  <c r="AA895" i="4" a="1"/>
  <c r="AA895" i="4" s="1"/>
  <c r="AA896" i="4" a="1"/>
  <c r="AA896" i="4" s="1"/>
  <c r="AA897" i="4" a="1"/>
  <c r="AA897" i="4" s="1"/>
  <c r="AA898" i="4" a="1"/>
  <c r="AA898" i="4" s="1"/>
  <c r="AA899" i="4" a="1"/>
  <c r="AA899" i="4" s="1"/>
  <c r="AA900" i="4" a="1"/>
  <c r="AA900" i="4"/>
  <c r="AA901" i="4" a="1"/>
  <c r="AA901" i="4"/>
  <c r="AA902" i="4" a="1"/>
  <c r="AA902" i="4" s="1"/>
  <c r="AA903" i="4" a="1"/>
  <c r="AA903" i="4" s="1"/>
  <c r="AA904" i="4" a="1"/>
  <c r="AA904" i="4" s="1"/>
  <c r="AA905" i="4" a="1"/>
  <c r="AA905" i="4" s="1"/>
  <c r="AA906" i="4" a="1"/>
  <c r="AA906" i="4" s="1"/>
  <c r="AA907" i="4" a="1"/>
  <c r="AA907" i="4" s="1"/>
  <c r="AA908" i="4" a="1"/>
  <c r="AA908" i="4" s="1"/>
  <c r="AA909" i="4" a="1"/>
  <c r="AA909" i="4" s="1"/>
  <c r="AA910" i="4" a="1"/>
  <c r="AA910" i="4" s="1"/>
  <c r="AA911" i="4" a="1"/>
  <c r="AA911" i="4" s="1"/>
  <c r="AA912" i="4" a="1"/>
  <c r="AA912" i="4" s="1"/>
  <c r="AA913" i="4" a="1"/>
  <c r="AA913" i="4" s="1"/>
  <c r="AA914" i="4" a="1"/>
  <c r="AA914" i="4" s="1"/>
  <c r="AA915" i="4" a="1"/>
  <c r="AA915" i="4" s="1"/>
  <c r="AA916" i="4" a="1"/>
  <c r="AA916" i="4" s="1"/>
  <c r="AA917" i="4" a="1"/>
  <c r="AA917" i="4" s="1"/>
  <c r="AA918" i="4" a="1"/>
  <c r="AA918" i="4" s="1"/>
  <c r="AA919" i="4" a="1"/>
  <c r="AA919" i="4" s="1"/>
  <c r="AA920" i="4" a="1"/>
  <c r="AA920" i="4" s="1"/>
  <c r="AA921" i="4" a="1"/>
  <c r="AA921" i="4" s="1"/>
  <c r="AA922" i="4" a="1"/>
  <c r="AA922" i="4" s="1"/>
  <c r="AA923" i="4" a="1"/>
  <c r="AA923" i="4" s="1"/>
  <c r="AA924" i="4" a="1"/>
  <c r="AA924" i="4" s="1"/>
  <c r="AA925" i="4" a="1"/>
  <c r="AA925" i="4" s="1"/>
  <c r="AA926" i="4" a="1"/>
  <c r="AA926" i="4" s="1"/>
  <c r="AA927" i="4" a="1"/>
  <c r="AA927" i="4" s="1"/>
  <c r="AA928" i="4" a="1"/>
  <c r="AA928" i="4" s="1"/>
  <c r="AA929" i="4" a="1"/>
  <c r="AA929" i="4" s="1"/>
  <c r="AA930" i="4" a="1"/>
  <c r="AA930" i="4"/>
  <c r="AA931" i="4" a="1"/>
  <c r="AA931" i="4" s="1"/>
  <c r="AA932" i="4" a="1"/>
  <c r="AA932" i="4" s="1"/>
  <c r="AA933" i="4" a="1"/>
  <c r="AA933" i="4" s="1"/>
  <c r="AA934" i="4" a="1"/>
  <c r="AA934" i="4" s="1"/>
  <c r="AA935" i="4" a="1"/>
  <c r="AA935" i="4" s="1"/>
  <c r="AA936" i="4" a="1"/>
  <c r="AA936" i="4" s="1"/>
  <c r="AA937" i="4" a="1"/>
  <c r="AA937" i="4" s="1"/>
  <c r="AA938" i="4" a="1"/>
  <c r="AA938" i="4" s="1"/>
  <c r="AA939" i="4" a="1"/>
  <c r="AA939" i="4" s="1"/>
  <c r="AA940" i="4" a="1"/>
  <c r="AA940" i="4" s="1"/>
  <c r="AA941" i="4" a="1"/>
  <c r="AA941" i="4" s="1"/>
  <c r="AA942" i="4" a="1"/>
  <c r="AA942" i="4" s="1"/>
  <c r="AA943" i="4" a="1"/>
  <c r="AA943" i="4" s="1"/>
  <c r="AA944" i="4" a="1"/>
  <c r="AA944" i="4" s="1"/>
  <c r="AA945" i="4" a="1"/>
  <c r="AA945" i="4" s="1"/>
  <c r="AA946" i="4" a="1"/>
  <c r="AA946" i="4" s="1"/>
  <c r="AA947" i="4" a="1"/>
  <c r="AA947" i="4" s="1"/>
  <c r="AA948" i="4" a="1"/>
  <c r="AA948" i="4" s="1"/>
  <c r="AA949" i="4" a="1"/>
  <c r="AA949" i="4" s="1"/>
  <c r="AA950" i="4" a="1"/>
  <c r="AA950" i="4" s="1"/>
  <c r="AA951" i="4" a="1"/>
  <c r="AA951" i="4" s="1"/>
  <c r="AA952" i="4" a="1"/>
  <c r="AA952" i="4" s="1"/>
  <c r="AA953" i="4" a="1"/>
  <c r="AA953" i="4" s="1"/>
  <c r="AA954" i="4" a="1"/>
  <c r="AA954" i="4" s="1"/>
  <c r="AA955" i="4" a="1"/>
  <c r="AA955" i="4" s="1"/>
  <c r="AA956" i="4" a="1"/>
  <c r="AA956" i="4" s="1"/>
  <c r="AA957" i="4" a="1"/>
  <c r="AA957" i="4" s="1"/>
  <c r="AA958" i="4" a="1"/>
  <c r="AA958" i="4" s="1"/>
  <c r="AA959" i="4" a="1"/>
  <c r="AA959" i="4" s="1"/>
  <c r="AA960" i="4" a="1"/>
  <c r="AA960" i="4" s="1"/>
  <c r="AA961" i="4" a="1"/>
  <c r="AA961" i="4" s="1"/>
  <c r="AA962" i="4" a="1"/>
  <c r="AA962" i="4" s="1"/>
  <c r="AA963" i="4" a="1"/>
  <c r="AA963" i="4" s="1"/>
  <c r="AA964" i="4" a="1"/>
  <c r="AA964" i="4" s="1"/>
  <c r="AA965" i="4" a="1"/>
  <c r="AA965" i="4" s="1"/>
  <c r="AA966" i="4" a="1"/>
  <c r="AA966" i="4" s="1"/>
  <c r="AA967" i="4" a="1"/>
  <c r="AA967" i="4" s="1"/>
  <c r="AA968" i="4" a="1"/>
  <c r="AA968" i="4" s="1"/>
  <c r="AA969" i="4" a="1"/>
  <c r="AA969" i="4" s="1"/>
  <c r="AA970" i="4" a="1"/>
  <c r="AA970" i="4" s="1"/>
  <c r="AA971" i="4" a="1"/>
  <c r="AA971" i="4" s="1"/>
  <c r="AA972" i="4" a="1"/>
  <c r="AA972" i="4" s="1"/>
  <c r="AA973" i="4" a="1"/>
  <c r="AA973" i="4" s="1"/>
  <c r="AA974" i="4" a="1"/>
  <c r="AA974" i="4" s="1"/>
  <c r="AA975" i="4" a="1"/>
  <c r="AA975" i="4" s="1"/>
  <c r="AA976" i="4" a="1"/>
  <c r="AA976" i="4"/>
  <c r="AA977" i="4" a="1"/>
  <c r="AA977" i="4" s="1"/>
  <c r="AA978" i="4" a="1"/>
  <c r="AA978" i="4" s="1"/>
  <c r="AA979" i="4" a="1"/>
  <c r="AA979" i="4" s="1"/>
  <c r="AA980" i="4" a="1"/>
  <c r="AA980" i="4" s="1"/>
  <c r="AA981" i="4" a="1"/>
  <c r="AA981" i="4" s="1"/>
  <c r="AA982" i="4" a="1"/>
  <c r="AA982" i="4" s="1"/>
  <c r="AA983" i="4" a="1"/>
  <c r="AA983" i="4" s="1"/>
  <c r="AA984" i="4" a="1"/>
  <c r="AA984" i="4" s="1"/>
  <c r="AA985" i="4" a="1"/>
  <c r="AA985" i="4" s="1"/>
  <c r="AA986" i="4" a="1"/>
  <c r="AA986" i="4" s="1"/>
  <c r="AA987" i="4" a="1"/>
  <c r="AA987" i="4" s="1"/>
  <c r="AA988" i="4" a="1"/>
  <c r="AA988" i="4" s="1"/>
  <c r="AA989" i="4" a="1"/>
  <c r="AA989" i="4" s="1"/>
  <c r="AA990" i="4" a="1"/>
  <c r="AA990" i="4" s="1"/>
  <c r="AA991" i="4" a="1"/>
  <c r="AA991" i="4" s="1"/>
  <c r="AA992" i="4" a="1"/>
  <c r="AA992" i="4" s="1"/>
  <c r="AA993" i="4" a="1"/>
  <c r="AA993" i="4" s="1"/>
  <c r="AA994" i="4" a="1"/>
  <c r="AA994" i="4" s="1"/>
  <c r="AA995" i="4" a="1"/>
  <c r="AA995" i="4" s="1"/>
  <c r="AA996" i="4" a="1"/>
  <c r="AA996" i="4" s="1"/>
  <c r="AA997" i="4" a="1"/>
  <c r="AA997" i="4" s="1"/>
  <c r="AA998" i="4" a="1"/>
  <c r="AA998" i="4" s="1"/>
  <c r="AA999" i="4" a="1"/>
  <c r="AA999" i="4" s="1"/>
  <c r="AA1000" i="4" a="1"/>
  <c r="AA1000" i="4" s="1"/>
  <c r="AA1001" i="4" a="1"/>
  <c r="AA1001" i="4" s="1"/>
  <c r="AA2" i="4" a="1"/>
  <c r="AA2" i="4" s="1"/>
  <c r="Z22" i="4" a="1"/>
  <c r="Z22" i="4" s="1"/>
  <c r="Z23" i="4" a="1"/>
  <c r="Z23" i="4" s="1"/>
  <c r="Z24" i="4" a="1"/>
  <c r="Z24" i="4" s="1"/>
  <c r="Z25" i="4" a="1"/>
  <c r="Z25" i="4" s="1"/>
  <c r="Z26" i="4" a="1"/>
  <c r="Z26" i="4" s="1"/>
  <c r="Z27" i="4" a="1"/>
  <c r="Z27" i="4" s="1"/>
  <c r="Z28" i="4" a="1"/>
  <c r="Z28" i="4" s="1"/>
  <c r="Z29" i="4" a="1"/>
  <c r="Z29" i="4" s="1"/>
  <c r="Z30" i="4" a="1"/>
  <c r="Z30" i="4" s="1"/>
  <c r="Z31" i="4" a="1"/>
  <c r="Z31" i="4" s="1"/>
  <c r="Z32" i="4" a="1"/>
  <c r="Z32" i="4" s="1"/>
  <c r="Z33" i="4" a="1"/>
  <c r="Z33" i="4" s="1"/>
  <c r="Z34" i="4" a="1"/>
  <c r="Z34" i="4" s="1"/>
  <c r="Z35" i="4" a="1"/>
  <c r="Z35" i="4" s="1"/>
  <c r="Z36" i="4" a="1"/>
  <c r="Z36" i="4" s="1"/>
  <c r="Z37" i="4" a="1"/>
  <c r="Z37" i="4" s="1"/>
  <c r="Z38" i="4" a="1"/>
  <c r="Z38" i="4" s="1"/>
  <c r="Z39" i="4" a="1"/>
  <c r="Z39" i="4" s="1"/>
  <c r="Z40" i="4" a="1"/>
  <c r="Z40" i="4" s="1"/>
  <c r="Z41" i="4" a="1"/>
  <c r="Z41" i="4" s="1"/>
  <c r="Z42" i="4" a="1"/>
  <c r="Z42" i="4" s="1"/>
  <c r="Z43" i="4" a="1"/>
  <c r="Z43" i="4" s="1"/>
  <c r="Z44" i="4" a="1"/>
  <c r="Z44" i="4" s="1"/>
  <c r="Z45" i="4" a="1"/>
  <c r="Z45" i="4" s="1"/>
  <c r="Z46" i="4" a="1"/>
  <c r="Z46" i="4" s="1"/>
  <c r="Z47" i="4" a="1"/>
  <c r="Z47" i="4" s="1"/>
  <c r="Z48" i="4" a="1"/>
  <c r="Z48" i="4" s="1"/>
  <c r="Z49" i="4" a="1"/>
  <c r="Z49" i="4" s="1"/>
  <c r="Z50" i="4" a="1"/>
  <c r="Z50" i="4" s="1"/>
  <c r="Z51" i="4" a="1"/>
  <c r="Z51" i="4"/>
  <c r="Z52" i="4" a="1"/>
  <c r="Z52" i="4" s="1"/>
  <c r="Z53" i="4" a="1"/>
  <c r="Z53" i="4" s="1"/>
  <c r="Z54" i="4" a="1"/>
  <c r="Z54" i="4" s="1"/>
  <c r="Z55" i="4" a="1"/>
  <c r="Z55" i="4" s="1"/>
  <c r="Z56" i="4" a="1"/>
  <c r="Z56" i="4" s="1"/>
  <c r="Z57" i="4" a="1"/>
  <c r="Z57" i="4" s="1"/>
  <c r="Z58" i="4" a="1"/>
  <c r="Z58" i="4" s="1"/>
  <c r="Z59" i="4" a="1"/>
  <c r="Z59" i="4" s="1"/>
  <c r="Z60" i="4" a="1"/>
  <c r="Z60" i="4" s="1"/>
  <c r="Z61" i="4" a="1"/>
  <c r="Z61" i="4" s="1"/>
  <c r="Z62" i="4" a="1"/>
  <c r="Z62" i="4" s="1"/>
  <c r="Z63" i="4" a="1"/>
  <c r="Z63" i="4" s="1"/>
  <c r="Z64" i="4" a="1"/>
  <c r="Z64" i="4" s="1"/>
  <c r="Z65" i="4" a="1"/>
  <c r="Z65" i="4"/>
  <c r="Z66" i="4" a="1"/>
  <c r="Z66" i="4" s="1"/>
  <c r="Z67" i="4" a="1"/>
  <c r="Z67" i="4" s="1"/>
  <c r="Z68" i="4" a="1"/>
  <c r="Z68" i="4" s="1"/>
  <c r="Z69" i="4" a="1"/>
  <c r="Z69" i="4" s="1"/>
  <c r="Z70" i="4" a="1"/>
  <c r="Z70" i="4" s="1"/>
  <c r="Z71" i="4" a="1"/>
  <c r="Z71" i="4" s="1"/>
  <c r="Z72" i="4" a="1"/>
  <c r="Z72" i="4" s="1"/>
  <c r="Z73" i="4" a="1"/>
  <c r="Z73" i="4" s="1"/>
  <c r="Z74" i="4" a="1"/>
  <c r="Z74" i="4" s="1"/>
  <c r="Z75" i="4" a="1"/>
  <c r="Z75" i="4" s="1"/>
  <c r="Z76" i="4" a="1"/>
  <c r="Z76" i="4" s="1"/>
  <c r="Z77" i="4" a="1"/>
  <c r="Z77" i="4" s="1"/>
  <c r="Z78" i="4" a="1"/>
  <c r="Z78" i="4" s="1"/>
  <c r="Z79" i="4" a="1"/>
  <c r="Z79" i="4" s="1"/>
  <c r="Z80" i="4" a="1"/>
  <c r="Z80" i="4" s="1"/>
  <c r="Z81" i="4" a="1"/>
  <c r="Z81" i="4" s="1"/>
  <c r="Z82" i="4" a="1"/>
  <c r="Z82" i="4" s="1"/>
  <c r="Z83" i="4" a="1"/>
  <c r="Z83" i="4" s="1"/>
  <c r="Z84" i="4" a="1"/>
  <c r="Z84" i="4" s="1"/>
  <c r="Z85" i="4" a="1"/>
  <c r="Z85" i="4" s="1"/>
  <c r="Z86" i="4" a="1"/>
  <c r="Z86" i="4" s="1"/>
  <c r="Z87" i="4" a="1"/>
  <c r="Z87" i="4" s="1"/>
  <c r="Z88" i="4" a="1"/>
  <c r="Z88" i="4"/>
  <c r="Z89" i="4" a="1"/>
  <c r="Z89" i="4" s="1"/>
  <c r="Z90" i="4" a="1"/>
  <c r="Z90" i="4" s="1"/>
  <c r="Z91" i="4" a="1"/>
  <c r="Z91" i="4" s="1"/>
  <c r="Z92" i="4" a="1"/>
  <c r="Z92" i="4" s="1"/>
  <c r="Z93" i="4" a="1"/>
  <c r="Z93" i="4" s="1"/>
  <c r="Z94" i="4" a="1"/>
  <c r="Z94" i="4" s="1"/>
  <c r="Z95" i="4" a="1"/>
  <c r="Z95" i="4" s="1"/>
  <c r="Z96" i="4" a="1"/>
  <c r="Z96" i="4" s="1"/>
  <c r="Z97" i="4" a="1"/>
  <c r="Z97" i="4" s="1"/>
  <c r="Z98" i="4" a="1"/>
  <c r="Z98" i="4" s="1"/>
  <c r="Z99" i="4" a="1"/>
  <c r="Z99" i="4" s="1"/>
  <c r="Z100" i="4" a="1"/>
  <c r="Z100" i="4" s="1"/>
  <c r="Z101" i="4" a="1"/>
  <c r="Z101" i="4" s="1"/>
  <c r="Z102" i="4" a="1"/>
  <c r="Z102" i="4" s="1"/>
  <c r="Z103" i="4" a="1"/>
  <c r="Z103" i="4" s="1"/>
  <c r="Z104" i="4" a="1"/>
  <c r="Z104" i="4" s="1"/>
  <c r="Z105" i="4" a="1"/>
  <c r="Z105" i="4" s="1"/>
  <c r="Z106" i="4" a="1"/>
  <c r="Z106" i="4" s="1"/>
  <c r="Z107" i="4" a="1"/>
  <c r="Z107" i="4" s="1"/>
  <c r="Z108" i="4" a="1"/>
  <c r="Z108" i="4" s="1"/>
  <c r="Z109" i="4" a="1"/>
  <c r="Z109" i="4" s="1"/>
  <c r="Z110" i="4" a="1"/>
  <c r="Z110" i="4" s="1"/>
  <c r="Z111" i="4" a="1"/>
  <c r="Z111" i="4" s="1"/>
  <c r="Z112" i="4" a="1"/>
  <c r="Z112" i="4" s="1"/>
  <c r="Z113" i="4" a="1"/>
  <c r="Z113" i="4" s="1"/>
  <c r="Z114" i="4" a="1"/>
  <c r="Z114" i="4" s="1"/>
  <c r="Z115" i="4" a="1"/>
  <c r="Z115" i="4" s="1"/>
  <c r="Z116" i="4" a="1"/>
  <c r="Z116" i="4" s="1"/>
  <c r="Z117" i="4" a="1"/>
  <c r="Z117" i="4" s="1"/>
  <c r="Z118" i="4" a="1"/>
  <c r="Z118" i="4" s="1"/>
  <c r="Z119" i="4" a="1"/>
  <c r="Z119" i="4" s="1"/>
  <c r="Z120" i="4" a="1"/>
  <c r="Z120" i="4" s="1"/>
  <c r="Z121" i="4" a="1"/>
  <c r="Z121" i="4" s="1"/>
  <c r="Z122" i="4" a="1"/>
  <c r="Z122" i="4" s="1"/>
  <c r="Z123" i="4" a="1"/>
  <c r="Z123" i="4" s="1"/>
  <c r="Z124" i="4" a="1"/>
  <c r="Z124" i="4" s="1"/>
  <c r="Z125" i="4" a="1"/>
  <c r="Z125" i="4" s="1"/>
  <c r="Z126" i="4" a="1"/>
  <c r="Z126" i="4" s="1"/>
  <c r="Z127" i="4" a="1"/>
  <c r="Z127" i="4" s="1"/>
  <c r="Z128" i="4" a="1"/>
  <c r="Z128" i="4" s="1"/>
  <c r="Z129" i="4" a="1"/>
  <c r="Z129" i="4" s="1"/>
  <c r="Z130" i="4" a="1"/>
  <c r="Z130" i="4" s="1"/>
  <c r="Z131" i="4" a="1"/>
  <c r="Z131" i="4" s="1"/>
  <c r="Z132" i="4" a="1"/>
  <c r="Z132" i="4" s="1"/>
  <c r="Z133" i="4" a="1"/>
  <c r="Z133" i="4" s="1"/>
  <c r="Z134" i="4" a="1"/>
  <c r="Z134" i="4" s="1"/>
  <c r="Z135" i="4" a="1"/>
  <c r="Z135" i="4"/>
  <c r="Z136" i="4" a="1"/>
  <c r="Z136" i="4" s="1"/>
  <c r="Z137" i="4" a="1"/>
  <c r="Z137" i="4" s="1"/>
  <c r="Z138" i="4" a="1"/>
  <c r="Z138" i="4" s="1"/>
  <c r="Z139" i="4" a="1"/>
  <c r="Z139" i="4" s="1"/>
  <c r="Z140" i="4" a="1"/>
  <c r="Z140" i="4" s="1"/>
  <c r="Z141" i="4" a="1"/>
  <c r="Z141" i="4" s="1"/>
  <c r="Z142" i="4" a="1"/>
  <c r="Z142" i="4" s="1"/>
  <c r="Z143" i="4" a="1"/>
  <c r="Z143" i="4" s="1"/>
  <c r="Z144" i="4" a="1"/>
  <c r="Z144" i="4" s="1"/>
  <c r="Z145" i="4" a="1"/>
  <c r="Z145" i="4" s="1"/>
  <c r="Z146" i="4" a="1"/>
  <c r="Z146" i="4" s="1"/>
  <c r="Z147" i="4" a="1"/>
  <c r="Z147" i="4" s="1"/>
  <c r="Z148" i="4" a="1"/>
  <c r="Z148" i="4" s="1"/>
  <c r="Z149" i="4" a="1"/>
  <c r="Z149" i="4" s="1"/>
  <c r="Z150" i="4" a="1"/>
  <c r="Z150" i="4" s="1"/>
  <c r="Z151" i="4" a="1"/>
  <c r="Z151" i="4" s="1"/>
  <c r="Z152" i="4" a="1"/>
  <c r="Z152" i="4" s="1"/>
  <c r="Z153" i="4" a="1"/>
  <c r="Z153" i="4" s="1"/>
  <c r="Z154" i="4" a="1"/>
  <c r="Z154" i="4" s="1"/>
  <c r="Z155" i="4" a="1"/>
  <c r="Z155" i="4" s="1"/>
  <c r="Z156" i="4" a="1"/>
  <c r="Z156" i="4" s="1"/>
  <c r="Z157" i="4" a="1"/>
  <c r="Z157" i="4" s="1"/>
  <c r="Z158" i="4" a="1"/>
  <c r="Z158" i="4" s="1"/>
  <c r="Z159" i="4" a="1"/>
  <c r="Z159" i="4" s="1"/>
  <c r="Z160" i="4" a="1"/>
  <c r="Z160" i="4" s="1"/>
  <c r="Z161" i="4" a="1"/>
  <c r="Z161" i="4" s="1"/>
  <c r="Z162" i="4" a="1"/>
  <c r="Z162" i="4" s="1"/>
  <c r="Z163" i="4" a="1"/>
  <c r="Z163" i="4" s="1"/>
  <c r="Z164" i="4" a="1"/>
  <c r="Z164" i="4" s="1"/>
  <c r="Z165" i="4" a="1"/>
  <c r="Z165" i="4" s="1"/>
  <c r="Z166" i="4" a="1"/>
  <c r="Z166" i="4" s="1"/>
  <c r="Z167" i="4" a="1"/>
  <c r="Z167" i="4" s="1"/>
  <c r="Z168" i="4" a="1"/>
  <c r="Z168" i="4" s="1"/>
  <c r="Z169" i="4" a="1"/>
  <c r="Z169" i="4" s="1"/>
  <c r="Z170" i="4" a="1"/>
  <c r="Z170" i="4" s="1"/>
  <c r="Z171" i="4" a="1"/>
  <c r="Z171" i="4" s="1"/>
  <c r="Z172" i="4" a="1"/>
  <c r="Z172" i="4" s="1"/>
  <c r="Z173" i="4" a="1"/>
  <c r="Z173" i="4" s="1"/>
  <c r="Z174" i="4" a="1"/>
  <c r="Z174" i="4" s="1"/>
  <c r="Z175" i="4" a="1"/>
  <c r="Z175" i="4" s="1"/>
  <c r="Z176" i="4" a="1"/>
  <c r="Z176" i="4" s="1"/>
  <c r="Z177" i="4" a="1"/>
  <c r="Z177" i="4" s="1"/>
  <c r="Z178" i="4" a="1"/>
  <c r="Z178" i="4" s="1"/>
  <c r="Z179" i="4" a="1"/>
  <c r="Z179" i="4" s="1"/>
  <c r="Z180" i="4" a="1"/>
  <c r="Z180" i="4" s="1"/>
  <c r="Z181" i="4" a="1"/>
  <c r="Z181" i="4" s="1"/>
  <c r="Z182" i="4" a="1"/>
  <c r="Z182" i="4" s="1"/>
  <c r="Z183" i="4" a="1"/>
  <c r="Z183" i="4" s="1"/>
  <c r="Z184" i="4" a="1"/>
  <c r="Z184" i="4" s="1"/>
  <c r="Z185" i="4" a="1"/>
  <c r="Z185" i="4" s="1"/>
  <c r="Z186" i="4" a="1"/>
  <c r="Z186" i="4" s="1"/>
  <c r="Z187" i="4" a="1"/>
  <c r="Z187" i="4" s="1"/>
  <c r="Z188" i="4" a="1"/>
  <c r="Z188" i="4" s="1"/>
  <c r="Z189" i="4" a="1"/>
  <c r="Z189" i="4" s="1"/>
  <c r="Z190" i="4" a="1"/>
  <c r="Z190" i="4" s="1"/>
  <c r="Z191" i="4" a="1"/>
  <c r="Z191" i="4" s="1"/>
  <c r="Z192" i="4" a="1"/>
  <c r="Z192" i="4" s="1"/>
  <c r="Z193" i="4" a="1"/>
  <c r="Z193" i="4" s="1"/>
  <c r="Z194" i="4" a="1"/>
  <c r="Z194" i="4" s="1"/>
  <c r="Z195" i="4" a="1"/>
  <c r="Z195" i="4"/>
  <c r="Z196" i="4" a="1"/>
  <c r="Z196" i="4" s="1"/>
  <c r="Z197" i="4" a="1"/>
  <c r="Z197" i="4" s="1"/>
  <c r="Z198" i="4" a="1"/>
  <c r="Z198" i="4" s="1"/>
  <c r="Z199" i="4" a="1"/>
  <c r="Z199" i="4" s="1"/>
  <c r="Z200" i="4" a="1"/>
  <c r="Z200" i="4" s="1"/>
  <c r="Z201" i="4" a="1"/>
  <c r="Z201" i="4" s="1"/>
  <c r="Z202" i="4" a="1"/>
  <c r="Z202" i="4" s="1"/>
  <c r="Z203" i="4" a="1"/>
  <c r="Z203" i="4" s="1"/>
  <c r="Z204" i="4" a="1"/>
  <c r="Z204" i="4" s="1"/>
  <c r="Z205" i="4" a="1"/>
  <c r="Z205" i="4" s="1"/>
  <c r="Z206" i="4" a="1"/>
  <c r="Z206" i="4" s="1"/>
  <c r="Z207" i="4" a="1"/>
  <c r="Z207" i="4" s="1"/>
  <c r="Z208" i="4" a="1"/>
  <c r="Z208" i="4" s="1"/>
  <c r="Z209" i="4" a="1"/>
  <c r="Z209" i="4" s="1"/>
  <c r="Z210" i="4" a="1"/>
  <c r="Z210" i="4" s="1"/>
  <c r="Z211" i="4" a="1"/>
  <c r="Z211" i="4" s="1"/>
  <c r="Z212" i="4" a="1"/>
  <c r="Z212" i="4" s="1"/>
  <c r="Z213" i="4" a="1"/>
  <c r="Z213" i="4" s="1"/>
  <c r="Z214" i="4" a="1"/>
  <c r="Z214" i="4" s="1"/>
  <c r="Z215" i="4" a="1"/>
  <c r="Z215" i="4" s="1"/>
  <c r="Z216" i="4" a="1"/>
  <c r="Z216" i="4" s="1"/>
  <c r="Z217" i="4" a="1"/>
  <c r="Z217" i="4" s="1"/>
  <c r="Z218" i="4" a="1"/>
  <c r="Z218" i="4" s="1"/>
  <c r="Z219" i="4" a="1"/>
  <c r="Z219" i="4" s="1"/>
  <c r="Z220" i="4" a="1"/>
  <c r="Z220" i="4" s="1"/>
  <c r="Z221" i="4" a="1"/>
  <c r="Z221" i="4" s="1"/>
  <c r="Z222" i="4" a="1"/>
  <c r="Z222" i="4" s="1"/>
  <c r="Z223" i="4" a="1"/>
  <c r="Z223" i="4" s="1"/>
  <c r="Z224" i="4" a="1"/>
  <c r="Z224" i="4" s="1"/>
  <c r="Z225" i="4" a="1"/>
  <c r="Z225" i="4" s="1"/>
  <c r="Z226" i="4" a="1"/>
  <c r="Z226" i="4" s="1"/>
  <c r="Z227" i="4" a="1"/>
  <c r="Z227" i="4" s="1"/>
  <c r="Z228" i="4" a="1"/>
  <c r="Z228" i="4" s="1"/>
  <c r="Z229" i="4" a="1"/>
  <c r="Z229" i="4" s="1"/>
  <c r="Z230" i="4" a="1"/>
  <c r="Z230" i="4" s="1"/>
  <c r="Z231" i="4" a="1"/>
  <c r="Z231" i="4" s="1"/>
  <c r="Z232" i="4" a="1"/>
  <c r="Z232" i="4" s="1"/>
  <c r="Z233" i="4" a="1"/>
  <c r="Z233" i="4" s="1"/>
  <c r="Z234" i="4" a="1"/>
  <c r="Z234" i="4" s="1"/>
  <c r="Z235" i="4" a="1"/>
  <c r="Z235" i="4" s="1"/>
  <c r="Z236" i="4" a="1"/>
  <c r="Z236" i="4" s="1"/>
  <c r="Z237" i="4" a="1"/>
  <c r="Z237" i="4" s="1"/>
  <c r="Z238" i="4" a="1"/>
  <c r="Z238" i="4" s="1"/>
  <c r="Z239" i="4" a="1"/>
  <c r="Z239" i="4" s="1"/>
  <c r="Z240" i="4" a="1"/>
  <c r="Z240" i="4" s="1"/>
  <c r="Z241" i="4" a="1"/>
  <c r="Z241" i="4" s="1"/>
  <c r="Z242" i="4" a="1"/>
  <c r="Z242" i="4" s="1"/>
  <c r="Z243" i="4" a="1"/>
  <c r="Z243" i="4" s="1"/>
  <c r="Z244" i="4" a="1"/>
  <c r="Z244" i="4" s="1"/>
  <c r="Z245" i="4" a="1"/>
  <c r="Z245" i="4" s="1"/>
  <c r="Z246" i="4" a="1"/>
  <c r="Z246" i="4" s="1"/>
  <c r="Z247" i="4" a="1"/>
  <c r="Z247" i="4" s="1"/>
  <c r="Z248" i="4" a="1"/>
  <c r="Z248" i="4" s="1"/>
  <c r="Z249" i="4" a="1"/>
  <c r="Z249" i="4" s="1"/>
  <c r="Z250" i="4" a="1"/>
  <c r="Z250" i="4" s="1"/>
  <c r="Z251" i="4" a="1"/>
  <c r="Z251" i="4" s="1"/>
  <c r="Z252" i="4" a="1"/>
  <c r="Z252" i="4" s="1"/>
  <c r="Z253" i="4" a="1"/>
  <c r="Z253" i="4" s="1"/>
  <c r="Z254" i="4" a="1"/>
  <c r="Z254" i="4" s="1"/>
  <c r="Z255" i="4" a="1"/>
  <c r="Z255" i="4" s="1"/>
  <c r="Z256" i="4" a="1"/>
  <c r="Z256" i="4" s="1"/>
  <c r="Z257" i="4" a="1"/>
  <c r="Z257" i="4" s="1"/>
  <c r="Z258" i="4" a="1"/>
  <c r="Z258" i="4" s="1"/>
  <c r="Z259" i="4" a="1"/>
  <c r="Z259" i="4" s="1"/>
  <c r="Z260" i="4" a="1"/>
  <c r="Z260" i="4" s="1"/>
  <c r="Z261" i="4" a="1"/>
  <c r="Z261" i="4" s="1"/>
  <c r="Z262" i="4" a="1"/>
  <c r="Z262" i="4" s="1"/>
  <c r="Z263" i="4" a="1"/>
  <c r="Z263" i="4" s="1"/>
  <c r="Z264" i="4" a="1"/>
  <c r="Z264" i="4" s="1"/>
  <c r="Z265" i="4" a="1"/>
  <c r="Z265" i="4" s="1"/>
  <c r="Z266" i="4" a="1"/>
  <c r="Z266" i="4" s="1"/>
  <c r="Z267" i="4" a="1"/>
  <c r="Z267" i="4" s="1"/>
  <c r="Z268" i="4" a="1"/>
  <c r="Z268" i="4" s="1"/>
  <c r="Z269" i="4" a="1"/>
  <c r="Z269" i="4" s="1"/>
  <c r="Z270" i="4" a="1"/>
  <c r="Z270" i="4" s="1"/>
  <c r="Z271" i="4" a="1"/>
  <c r="Z271" i="4" s="1"/>
  <c r="Z272" i="4" a="1"/>
  <c r="Z272" i="4" s="1"/>
  <c r="Z273" i="4" a="1"/>
  <c r="Z273" i="4" s="1"/>
  <c r="Z274" i="4" a="1"/>
  <c r="Z274" i="4" s="1"/>
  <c r="Z275" i="4" a="1"/>
  <c r="Z275" i="4" s="1"/>
  <c r="Z276" i="4" a="1"/>
  <c r="Z276" i="4" s="1"/>
  <c r="Z277" i="4" a="1"/>
  <c r="Z277" i="4" s="1"/>
  <c r="Z278" i="4" a="1"/>
  <c r="Z278" i="4" s="1"/>
  <c r="Z279" i="4" a="1"/>
  <c r="Z279" i="4" s="1"/>
  <c r="Z280" i="4" a="1"/>
  <c r="Z280" i="4"/>
  <c r="Z281" i="4" a="1"/>
  <c r="Z281" i="4" s="1"/>
  <c r="Z282" i="4" a="1"/>
  <c r="Z282" i="4" s="1"/>
  <c r="Z283" i="4" a="1"/>
  <c r="Z283" i="4" s="1"/>
  <c r="Z284" i="4" a="1"/>
  <c r="Z284" i="4" s="1"/>
  <c r="Z285" i="4" a="1"/>
  <c r="Z285" i="4" s="1"/>
  <c r="Z286" i="4" a="1"/>
  <c r="Z286" i="4" s="1"/>
  <c r="Z287" i="4" a="1"/>
  <c r="Z287" i="4" s="1"/>
  <c r="Z288" i="4" a="1"/>
  <c r="Z288" i="4" s="1"/>
  <c r="Z289" i="4" a="1"/>
  <c r="Z289" i="4" s="1"/>
  <c r="Z290" i="4" a="1"/>
  <c r="Z290" i="4" s="1"/>
  <c r="Z291" i="4" a="1"/>
  <c r="Z291" i="4" s="1"/>
  <c r="Z292" i="4" a="1"/>
  <c r="Z292" i="4"/>
  <c r="Z293" i="4" a="1"/>
  <c r="Z293" i="4" s="1"/>
  <c r="Z294" i="4" a="1"/>
  <c r="Z294" i="4" s="1"/>
  <c r="Z295" i="4" a="1"/>
  <c r="Z295" i="4" s="1"/>
  <c r="Z296" i="4" a="1"/>
  <c r="Z296" i="4" s="1"/>
  <c r="Z297" i="4" a="1"/>
  <c r="Z297" i="4" s="1"/>
  <c r="Z298" i="4" a="1"/>
  <c r="Z298" i="4" s="1"/>
  <c r="Z299" i="4" a="1"/>
  <c r="Z299" i="4" s="1"/>
  <c r="Z300" i="4" a="1"/>
  <c r="Z300" i="4" s="1"/>
  <c r="Z301" i="4" a="1"/>
  <c r="Z301" i="4" s="1"/>
  <c r="Z302" i="4" a="1"/>
  <c r="Z302" i="4" s="1"/>
  <c r="Z303" i="4" a="1"/>
  <c r="Z303" i="4" s="1"/>
  <c r="Z304" i="4" a="1"/>
  <c r="Z304" i="4" s="1"/>
  <c r="Z305" i="4" a="1"/>
  <c r="Z305" i="4" s="1"/>
  <c r="Z306" i="4" a="1"/>
  <c r="Z306" i="4" s="1"/>
  <c r="Z307" i="4" a="1"/>
  <c r="Z307" i="4" s="1"/>
  <c r="Z308" i="4" a="1"/>
  <c r="Z308" i="4" s="1"/>
  <c r="Z309" i="4" a="1"/>
  <c r="Z309" i="4" s="1"/>
  <c r="Z310" i="4" a="1"/>
  <c r="Z310" i="4" s="1"/>
  <c r="Z311" i="4" a="1"/>
  <c r="Z311" i="4"/>
  <c r="Z312" i="4" a="1"/>
  <c r="Z312" i="4" s="1"/>
  <c r="Z313" i="4" a="1"/>
  <c r="Z313" i="4" s="1"/>
  <c r="Z314" i="4" a="1"/>
  <c r="Z314" i="4" s="1"/>
  <c r="Z315" i="4" a="1"/>
  <c r="Z315" i="4"/>
  <c r="Z316" i="4" a="1"/>
  <c r="Z316" i="4" s="1"/>
  <c r="Z317" i="4" a="1"/>
  <c r="Z317" i="4" s="1"/>
  <c r="Z318" i="4" a="1"/>
  <c r="Z318" i="4"/>
  <c r="Z319" i="4" a="1"/>
  <c r="Z319" i="4" s="1"/>
  <c r="Z320" i="4" a="1"/>
  <c r="Z320" i="4" s="1"/>
  <c r="Z321" i="4" a="1"/>
  <c r="Z321" i="4" s="1"/>
  <c r="Z322" i="4" a="1"/>
  <c r="Z322" i="4" s="1"/>
  <c r="Z323" i="4" a="1"/>
  <c r="Z323" i="4" s="1"/>
  <c r="Z324" i="4" a="1"/>
  <c r="Z324" i="4" s="1"/>
  <c r="Z325" i="4" a="1"/>
  <c r="Z325" i="4" s="1"/>
  <c r="Z326" i="4" a="1"/>
  <c r="Z326" i="4" s="1"/>
  <c r="Z327" i="4" a="1"/>
  <c r="Z327" i="4" s="1"/>
  <c r="Z328" i="4" a="1"/>
  <c r="Z328" i="4" s="1"/>
  <c r="Z329" i="4" a="1"/>
  <c r="Z329" i="4" s="1"/>
  <c r="Z330" i="4" a="1"/>
  <c r="Z330" i="4" s="1"/>
  <c r="Z331" i="4" a="1"/>
  <c r="Z331" i="4" s="1"/>
  <c r="Z332" i="4" a="1"/>
  <c r="Z332" i="4" s="1"/>
  <c r="Z333" i="4" a="1"/>
  <c r="Z333" i="4" s="1"/>
  <c r="Z334" i="4" a="1"/>
  <c r="Z334" i="4" s="1"/>
  <c r="Z335" i="4" a="1"/>
  <c r="Z335" i="4" s="1"/>
  <c r="Z336" i="4" a="1"/>
  <c r="Z336" i="4" s="1"/>
  <c r="Z337" i="4" a="1"/>
  <c r="Z337" i="4" s="1"/>
  <c r="Z338" i="4" a="1"/>
  <c r="Z338" i="4" s="1"/>
  <c r="Z339" i="4" a="1"/>
  <c r="Z339" i="4" s="1"/>
  <c r="Z340" i="4" a="1"/>
  <c r="Z340" i="4" s="1"/>
  <c r="Z341" i="4" a="1"/>
  <c r="Z341" i="4" s="1"/>
  <c r="Z342" i="4" a="1"/>
  <c r="Z342" i="4" s="1"/>
  <c r="Z343" i="4" a="1"/>
  <c r="Z343" i="4"/>
  <c r="Z344" i="4" a="1"/>
  <c r="Z344" i="4" s="1"/>
  <c r="Z345" i="4" a="1"/>
  <c r="Z345" i="4" s="1"/>
  <c r="Z346" i="4" a="1"/>
  <c r="Z346" i="4" s="1"/>
  <c r="Z347" i="4" a="1"/>
  <c r="Z347" i="4" s="1"/>
  <c r="Z348" i="4" a="1"/>
  <c r="Z348" i="4" s="1"/>
  <c r="Z349" i="4" a="1"/>
  <c r="Z349" i="4" s="1"/>
  <c r="Z350" i="4" a="1"/>
  <c r="Z350" i="4" s="1"/>
  <c r="Z351" i="4" a="1"/>
  <c r="Z351" i="4"/>
  <c r="Z352" i="4" a="1"/>
  <c r="Z352" i="4" s="1"/>
  <c r="Z353" i="4" a="1"/>
  <c r="Z353" i="4" s="1"/>
  <c r="Z354" i="4" a="1"/>
  <c r="Z354" i="4" s="1"/>
  <c r="Z355" i="4" a="1"/>
  <c r="Z355" i="4" s="1"/>
  <c r="Z356" i="4" a="1"/>
  <c r="Z356" i="4" s="1"/>
  <c r="Z357" i="4" a="1"/>
  <c r="Z357" i="4" s="1"/>
  <c r="Z358" i="4" a="1"/>
  <c r="Z358" i="4" s="1"/>
  <c r="Z359" i="4" a="1"/>
  <c r="Z359" i="4" s="1"/>
  <c r="Z360" i="4" a="1"/>
  <c r="Z360" i="4" s="1"/>
  <c r="Z361" i="4" a="1"/>
  <c r="Z361" i="4" s="1"/>
  <c r="Z362" i="4" a="1"/>
  <c r="Z362" i="4" s="1"/>
  <c r="Z363" i="4" a="1"/>
  <c r="Z363" i="4" s="1"/>
  <c r="Z364" i="4" a="1"/>
  <c r="Z364" i="4" s="1"/>
  <c r="Z365" i="4" a="1"/>
  <c r="Z365" i="4" s="1"/>
  <c r="Z366" i="4" a="1"/>
  <c r="Z366" i="4" s="1"/>
  <c r="Z367" i="4" a="1"/>
  <c r="Z367" i="4" s="1"/>
  <c r="Z368" i="4" a="1"/>
  <c r="Z368" i="4" s="1"/>
  <c r="Z369" i="4" a="1"/>
  <c r="Z369" i="4" s="1"/>
  <c r="Z370" i="4" a="1"/>
  <c r="Z370" i="4" s="1"/>
  <c r="Z371" i="4" a="1"/>
  <c r="Z371" i="4" s="1"/>
  <c r="Z372" i="4" a="1"/>
  <c r="Z372" i="4" s="1"/>
  <c r="Z373" i="4" a="1"/>
  <c r="Z373" i="4" s="1"/>
  <c r="Z374" i="4" a="1"/>
  <c r="Z374" i="4" s="1"/>
  <c r="Z375" i="4" a="1"/>
  <c r="Z375" i="4" s="1"/>
  <c r="Z376" i="4" a="1"/>
  <c r="Z376" i="4" s="1"/>
  <c r="Z377" i="4" a="1"/>
  <c r="Z377" i="4" s="1"/>
  <c r="Z378" i="4" a="1"/>
  <c r="Z378" i="4" s="1"/>
  <c r="Z379" i="4" a="1"/>
  <c r="Z379" i="4" s="1"/>
  <c r="Z380" i="4" a="1"/>
  <c r="Z380" i="4" s="1"/>
  <c r="Z381" i="4" a="1"/>
  <c r="Z381" i="4" s="1"/>
  <c r="Z382" i="4" a="1"/>
  <c r="Z382" i="4"/>
  <c r="Z383" i="4" a="1"/>
  <c r="Z383" i="4" s="1"/>
  <c r="Z384" i="4" a="1"/>
  <c r="Z384" i="4" s="1"/>
  <c r="Z385" i="4" a="1"/>
  <c r="Z385" i="4" s="1"/>
  <c r="Z386" i="4" a="1"/>
  <c r="Z386" i="4" s="1"/>
  <c r="Z387" i="4" a="1"/>
  <c r="Z387" i="4" s="1"/>
  <c r="Z388" i="4" a="1"/>
  <c r="Z388" i="4" s="1"/>
  <c r="Z389" i="4" a="1"/>
  <c r="Z389" i="4" s="1"/>
  <c r="Z390" i="4" a="1"/>
  <c r="Z390" i="4" s="1"/>
  <c r="Z391" i="4" a="1"/>
  <c r="Z391" i="4" s="1"/>
  <c r="Z392" i="4" a="1"/>
  <c r="Z392" i="4" s="1"/>
  <c r="Z393" i="4" a="1"/>
  <c r="Z393" i="4" s="1"/>
  <c r="Z394" i="4" a="1"/>
  <c r="Z394" i="4" s="1"/>
  <c r="Z395" i="4" a="1"/>
  <c r="Z395" i="4" s="1"/>
  <c r="Z396" i="4" a="1"/>
  <c r="Z396" i="4" s="1"/>
  <c r="Z397" i="4" a="1"/>
  <c r="Z397" i="4"/>
  <c r="Z398" i="4" a="1"/>
  <c r="Z398" i="4" s="1"/>
  <c r="Z399" i="4" a="1"/>
  <c r="Z399" i="4"/>
  <c r="Z400" i="4" a="1"/>
  <c r="Z400" i="4" s="1"/>
  <c r="Z401" i="4" a="1"/>
  <c r="Z401" i="4" s="1"/>
  <c r="Z402" i="4" a="1"/>
  <c r="Z402" i="4" s="1"/>
  <c r="Z403" i="4" a="1"/>
  <c r="Z403" i="4" s="1"/>
  <c r="Z404" i="4" a="1"/>
  <c r="Z404" i="4" s="1"/>
  <c r="Z405" i="4" a="1"/>
  <c r="Z405" i="4"/>
  <c r="Z406" i="4" a="1"/>
  <c r="Z406" i="4" s="1"/>
  <c r="Z407" i="4" a="1"/>
  <c r="Z407" i="4" s="1"/>
  <c r="Z408" i="4" a="1"/>
  <c r="Z408" i="4" s="1"/>
  <c r="Z409" i="4" a="1"/>
  <c r="Z409" i="4" s="1"/>
  <c r="Z410" i="4" a="1"/>
  <c r="Z410" i="4" s="1"/>
  <c r="Z411" i="4" a="1"/>
  <c r="Z411" i="4" s="1"/>
  <c r="Z412" i="4" a="1"/>
  <c r="Z412" i="4" s="1"/>
  <c r="Z413" i="4" a="1"/>
  <c r="Z413" i="4" s="1"/>
  <c r="Z414" i="4" a="1"/>
  <c r="Z414" i="4" s="1"/>
  <c r="Z415" i="4" a="1"/>
  <c r="Z415" i="4" s="1"/>
  <c r="Z416" i="4" a="1"/>
  <c r="Z416" i="4" s="1"/>
  <c r="Z417" i="4" a="1"/>
  <c r="Z417" i="4" s="1"/>
  <c r="Z418" i="4" a="1"/>
  <c r="Z418" i="4" s="1"/>
  <c r="Z419" i="4" a="1"/>
  <c r="Z419" i="4" s="1"/>
  <c r="Z420" i="4" a="1"/>
  <c r="Z420" i="4" s="1"/>
  <c r="Z421" i="4" a="1"/>
  <c r="Z421" i="4" s="1"/>
  <c r="Z422" i="4" a="1"/>
  <c r="Z422" i="4" s="1"/>
  <c r="Z423" i="4" a="1"/>
  <c r="Z423" i="4" s="1"/>
  <c r="Z424" i="4" a="1"/>
  <c r="Z424" i="4" s="1"/>
  <c r="Z425" i="4" a="1"/>
  <c r="Z425" i="4" s="1"/>
  <c r="Z426" i="4" a="1"/>
  <c r="Z426" i="4" s="1"/>
  <c r="Z427" i="4" a="1"/>
  <c r="Z427" i="4" s="1"/>
  <c r="Z428" i="4" a="1"/>
  <c r="Z428" i="4" s="1"/>
  <c r="Z429" i="4" a="1"/>
  <c r="Z429" i="4" s="1"/>
  <c r="Z430" i="4" a="1"/>
  <c r="Z430" i="4"/>
  <c r="Z431" i="4" a="1"/>
  <c r="Z431" i="4"/>
  <c r="Z432" i="4" a="1"/>
  <c r="Z432" i="4" s="1"/>
  <c r="Z433" i="4" a="1"/>
  <c r="Z433" i="4" s="1"/>
  <c r="Z434" i="4" a="1"/>
  <c r="Z434" i="4" s="1"/>
  <c r="Z435" i="4" a="1"/>
  <c r="Z435" i="4" s="1"/>
  <c r="Z436" i="4" a="1"/>
  <c r="Z436" i="4" s="1"/>
  <c r="Z437" i="4" a="1"/>
  <c r="Z437" i="4"/>
  <c r="Z438" i="4" a="1"/>
  <c r="Z438" i="4" s="1"/>
  <c r="Z439" i="4" a="1"/>
  <c r="Z439" i="4" s="1"/>
  <c r="Z440" i="4" a="1"/>
  <c r="Z440" i="4" s="1"/>
  <c r="Z441" i="4" a="1"/>
  <c r="Z441" i="4" s="1"/>
  <c r="Z442" i="4" a="1"/>
  <c r="Z442" i="4" s="1"/>
  <c r="Z443" i="4" a="1"/>
  <c r="Z443" i="4"/>
  <c r="Z444" i="4" a="1"/>
  <c r="Z444" i="4" s="1"/>
  <c r="Z445" i="4" a="1"/>
  <c r="Z445" i="4" s="1"/>
  <c r="Z446" i="4" a="1"/>
  <c r="Z446" i="4" s="1"/>
  <c r="Z447" i="4" a="1"/>
  <c r="Z447" i="4" s="1"/>
  <c r="Z448" i="4" a="1"/>
  <c r="Z448" i="4" s="1"/>
  <c r="Z449" i="4" a="1"/>
  <c r="Z449" i="4" s="1"/>
  <c r="Z450" i="4" a="1"/>
  <c r="Z450" i="4" s="1"/>
  <c r="Z451" i="4" a="1"/>
  <c r="Z451" i="4" s="1"/>
  <c r="Z452" i="4" a="1"/>
  <c r="Z452" i="4" s="1"/>
  <c r="Z453" i="4" a="1"/>
  <c r="Z453" i="4" s="1"/>
  <c r="Z454" i="4" a="1"/>
  <c r="Z454" i="4" s="1"/>
  <c r="Z455" i="4" a="1"/>
  <c r="Z455" i="4" s="1"/>
  <c r="Z456" i="4" a="1"/>
  <c r="Z456" i="4"/>
  <c r="Z457" i="4" a="1"/>
  <c r="Z457" i="4" s="1"/>
  <c r="Z458" i="4" a="1"/>
  <c r="Z458" i="4" s="1"/>
  <c r="Z459" i="4" a="1"/>
  <c r="Z459" i="4" s="1"/>
  <c r="Z460" i="4" a="1"/>
  <c r="Z460" i="4" s="1"/>
  <c r="Z461" i="4" a="1"/>
  <c r="Z461" i="4" s="1"/>
  <c r="Z462" i="4" a="1"/>
  <c r="Z462" i="4" s="1"/>
  <c r="Z463" i="4" a="1"/>
  <c r="Z463" i="4" s="1"/>
  <c r="Z464" i="4" a="1"/>
  <c r="Z464" i="4" s="1"/>
  <c r="Z465" i="4" a="1"/>
  <c r="Z465" i="4" s="1"/>
  <c r="Z466" i="4" a="1"/>
  <c r="Z466" i="4" s="1"/>
  <c r="Z467" i="4" a="1"/>
  <c r="Z467" i="4" s="1"/>
  <c r="Z468" i="4" a="1"/>
  <c r="Z468" i="4" s="1"/>
  <c r="Z469" i="4" a="1"/>
  <c r="Z469" i="4" s="1"/>
  <c r="Z470" i="4" a="1"/>
  <c r="Z470" i="4" s="1"/>
  <c r="Z471" i="4" a="1"/>
  <c r="Z471" i="4" s="1"/>
  <c r="Z472" i="4" a="1"/>
  <c r="Z472" i="4" s="1"/>
  <c r="Z473" i="4" a="1"/>
  <c r="Z473" i="4" s="1"/>
  <c r="Z474" i="4" a="1"/>
  <c r="Z474" i="4" s="1"/>
  <c r="Z475" i="4" a="1"/>
  <c r="Z475" i="4" s="1"/>
  <c r="Z476" i="4" a="1"/>
  <c r="Z476" i="4" s="1"/>
  <c r="Z477" i="4" a="1"/>
  <c r="Z477" i="4" s="1"/>
  <c r="Z478" i="4" a="1"/>
  <c r="Z478" i="4" s="1"/>
  <c r="Z479" i="4" a="1"/>
  <c r="Z479" i="4" s="1"/>
  <c r="Z480" i="4" a="1"/>
  <c r="Z480" i="4" s="1"/>
  <c r="Z481" i="4" a="1"/>
  <c r="Z481" i="4" s="1"/>
  <c r="Z482" i="4" a="1"/>
  <c r="Z482" i="4" s="1"/>
  <c r="Z483" i="4" a="1"/>
  <c r="Z483" i="4" s="1"/>
  <c r="Z484" i="4" a="1"/>
  <c r="Z484" i="4" s="1"/>
  <c r="Z485" i="4" a="1"/>
  <c r="Z485" i="4" s="1"/>
  <c r="Z486" i="4" a="1"/>
  <c r="Z486" i="4" s="1"/>
  <c r="Z487" i="4" a="1"/>
  <c r="Z487" i="4" s="1"/>
  <c r="Z488" i="4" a="1"/>
  <c r="Z488" i="4" s="1"/>
  <c r="Z489" i="4" a="1"/>
  <c r="Z489" i="4" s="1"/>
  <c r="Z490" i="4" a="1"/>
  <c r="Z490" i="4" s="1"/>
  <c r="Z491" i="4" a="1"/>
  <c r="Z491" i="4" s="1"/>
  <c r="Z492" i="4" a="1"/>
  <c r="Z492" i="4" s="1"/>
  <c r="Z493" i="4" a="1"/>
  <c r="Z493" i="4" s="1"/>
  <c r="Z494" i="4" a="1"/>
  <c r="Z494" i="4" s="1"/>
  <c r="Z495" i="4" a="1"/>
  <c r="Z495" i="4"/>
  <c r="Z496" i="4" a="1"/>
  <c r="Z496" i="4" s="1"/>
  <c r="Z497" i="4" a="1"/>
  <c r="Z497" i="4" s="1"/>
  <c r="Z498" i="4" a="1"/>
  <c r="Z498" i="4" s="1"/>
  <c r="Z499" i="4" a="1"/>
  <c r="Z499" i="4" s="1"/>
  <c r="Z500" i="4" a="1"/>
  <c r="Z500" i="4" s="1"/>
  <c r="Z501" i="4" a="1"/>
  <c r="Z501" i="4" s="1"/>
  <c r="Z502" i="4" a="1"/>
  <c r="Z502" i="4" s="1"/>
  <c r="Z503" i="4" a="1"/>
  <c r="Z503" i="4" s="1"/>
  <c r="Z504" i="4" a="1"/>
  <c r="Z504" i="4"/>
  <c r="Z505" i="4" a="1"/>
  <c r="Z505" i="4" s="1"/>
  <c r="Z506" i="4" a="1"/>
  <c r="Z506" i="4" s="1"/>
  <c r="Z507" i="4" a="1"/>
  <c r="Z507" i="4" s="1"/>
  <c r="Z508" i="4" a="1"/>
  <c r="Z508" i="4" s="1"/>
  <c r="Z509" i="4" a="1"/>
  <c r="Z509" i="4" s="1"/>
  <c r="Z510" i="4" a="1"/>
  <c r="Z510" i="4" s="1"/>
  <c r="Z511" i="4" a="1"/>
  <c r="Z511" i="4" s="1"/>
  <c r="Z512" i="4" a="1"/>
  <c r="Z512" i="4" s="1"/>
  <c r="Z513" i="4" a="1"/>
  <c r="Z513" i="4" s="1"/>
  <c r="Z514" i="4" a="1"/>
  <c r="Z514" i="4" s="1"/>
  <c r="Z515" i="4" a="1"/>
  <c r="Z515" i="4" s="1"/>
  <c r="Z516" i="4" a="1"/>
  <c r="Z516" i="4" s="1"/>
  <c r="Z517" i="4" a="1"/>
  <c r="Z517" i="4" s="1"/>
  <c r="Z518" i="4" a="1"/>
  <c r="Z518" i="4" s="1"/>
  <c r="Z519" i="4" a="1"/>
  <c r="Z519" i="4" s="1"/>
  <c r="Z520" i="4" a="1"/>
  <c r="Z520" i="4" s="1"/>
  <c r="Z521" i="4" a="1"/>
  <c r="Z521" i="4" s="1"/>
  <c r="Z522" i="4" a="1"/>
  <c r="Z522" i="4"/>
  <c r="Z523" i="4" a="1"/>
  <c r="Z523" i="4"/>
  <c r="Z524" i="4" a="1"/>
  <c r="Z524" i="4" s="1"/>
  <c r="Z525" i="4" a="1"/>
  <c r="Z525" i="4" s="1"/>
  <c r="Z526" i="4" a="1"/>
  <c r="Z526" i="4" s="1"/>
  <c r="Z527" i="4" a="1"/>
  <c r="Z527" i="4" s="1"/>
  <c r="Z528" i="4" a="1"/>
  <c r="Z528" i="4" s="1"/>
  <c r="Z529" i="4" a="1"/>
  <c r="Z529" i="4" s="1"/>
  <c r="Z530" i="4" a="1"/>
  <c r="Z530" i="4" s="1"/>
  <c r="Z531" i="4" a="1"/>
  <c r="Z531" i="4" s="1"/>
  <c r="Z532" i="4" a="1"/>
  <c r="Z532" i="4" s="1"/>
  <c r="Z533" i="4" a="1"/>
  <c r="Z533" i="4" s="1"/>
  <c r="Z534" i="4" a="1"/>
  <c r="Z534" i="4" s="1"/>
  <c r="Z535" i="4" a="1"/>
  <c r="Z535" i="4" s="1"/>
  <c r="Z536" i="4" a="1"/>
  <c r="Z536" i="4" s="1"/>
  <c r="Z537" i="4" a="1"/>
  <c r="Z537" i="4" s="1"/>
  <c r="Z538" i="4" a="1"/>
  <c r="Z538" i="4" s="1"/>
  <c r="Z539" i="4" a="1"/>
  <c r="Z539" i="4" s="1"/>
  <c r="Z540" i="4" a="1"/>
  <c r="Z540" i="4" s="1"/>
  <c r="Z541" i="4" a="1"/>
  <c r="Z541" i="4" s="1"/>
  <c r="Z542" i="4" a="1"/>
  <c r="Z542" i="4" s="1"/>
  <c r="Z543" i="4" a="1"/>
  <c r="Z543" i="4"/>
  <c r="Z544" i="4" a="1"/>
  <c r="Z544" i="4" s="1"/>
  <c r="Z545" i="4" a="1"/>
  <c r="Z545" i="4" s="1"/>
  <c r="Z546" i="4" a="1"/>
  <c r="Z546" i="4" s="1"/>
  <c r="Z547" i="4" a="1"/>
  <c r="Z547" i="4" s="1"/>
  <c r="Z548" i="4" a="1"/>
  <c r="Z548" i="4" s="1"/>
  <c r="Z549" i="4" a="1"/>
  <c r="Z549" i="4" s="1"/>
  <c r="Z550" i="4" a="1"/>
  <c r="Z550" i="4" s="1"/>
  <c r="Z551" i="4" a="1"/>
  <c r="Z551" i="4" s="1"/>
  <c r="Z552" i="4" a="1"/>
  <c r="Z552" i="4"/>
  <c r="Z553" i="4" a="1"/>
  <c r="Z553" i="4" s="1"/>
  <c r="Z554" i="4" a="1"/>
  <c r="Z554" i="4" s="1"/>
  <c r="Z555" i="4" a="1"/>
  <c r="Z555" i="4" s="1"/>
  <c r="Z556" i="4" a="1"/>
  <c r="Z556" i="4" s="1"/>
  <c r="Z557" i="4" a="1"/>
  <c r="Z557" i="4" s="1"/>
  <c r="Z558" i="4" a="1"/>
  <c r="Z558" i="4" s="1"/>
  <c r="Z559" i="4" a="1"/>
  <c r="Z559" i="4"/>
  <c r="Z560" i="4" a="1"/>
  <c r="Z560" i="4" s="1"/>
  <c r="Z561" i="4" a="1"/>
  <c r="Z561" i="4"/>
  <c r="Z562" i="4" a="1"/>
  <c r="Z562" i="4"/>
  <c r="Z563" i="4" a="1"/>
  <c r="Z563" i="4" s="1"/>
  <c r="Z564" i="4" a="1"/>
  <c r="Z564" i="4" s="1"/>
  <c r="Z565" i="4" a="1"/>
  <c r="Z565" i="4" s="1"/>
  <c r="Z566" i="4" a="1"/>
  <c r="Z566" i="4" s="1"/>
  <c r="Z567" i="4" a="1"/>
  <c r="Z567" i="4" s="1"/>
  <c r="Z568" i="4" a="1"/>
  <c r="Z568" i="4" s="1"/>
  <c r="Z569" i="4" a="1"/>
  <c r="Z569" i="4" s="1"/>
  <c r="Z570" i="4" a="1"/>
  <c r="Z570" i="4" s="1"/>
  <c r="Z571" i="4" a="1"/>
  <c r="Z571" i="4" s="1"/>
  <c r="Z572" i="4" a="1"/>
  <c r="Z572" i="4" s="1"/>
  <c r="Z573" i="4" a="1"/>
  <c r="Z573" i="4" s="1"/>
  <c r="Z574" i="4" a="1"/>
  <c r="Z574" i="4"/>
  <c r="Z575" i="4" a="1"/>
  <c r="Z575" i="4" s="1"/>
  <c r="Z576" i="4" a="1"/>
  <c r="Z576" i="4" s="1"/>
  <c r="Z577" i="4" a="1"/>
  <c r="Z577" i="4" s="1"/>
  <c r="Z578" i="4" a="1"/>
  <c r="Z578" i="4" s="1"/>
  <c r="Z579" i="4" a="1"/>
  <c r="Z579" i="4" s="1"/>
  <c r="Z580" i="4" a="1"/>
  <c r="Z580" i="4"/>
  <c r="Z581" i="4" a="1"/>
  <c r="Z581" i="4"/>
  <c r="Z582" i="4" a="1"/>
  <c r="Z582" i="4" s="1"/>
  <c r="Z583" i="4" a="1"/>
  <c r="Z583" i="4" s="1"/>
  <c r="Z584" i="4" a="1"/>
  <c r="Z584" i="4" s="1"/>
  <c r="Z585" i="4" a="1"/>
  <c r="Z585" i="4"/>
  <c r="Z586" i="4" a="1"/>
  <c r="Z586" i="4" s="1"/>
  <c r="Z587" i="4" a="1"/>
  <c r="Z587" i="4" s="1"/>
  <c r="Z588" i="4" a="1"/>
  <c r="Z588" i="4"/>
  <c r="Z589" i="4" a="1"/>
  <c r="Z589" i="4" s="1"/>
  <c r="Z590" i="4" a="1"/>
  <c r="Z590" i="4" s="1"/>
  <c r="Z591" i="4" a="1"/>
  <c r="Z591" i="4" s="1"/>
  <c r="Z592" i="4" a="1"/>
  <c r="Z592" i="4" s="1"/>
  <c r="Z593" i="4" a="1"/>
  <c r="Z593" i="4" s="1"/>
  <c r="Z594" i="4" a="1"/>
  <c r="Z594" i="4"/>
  <c r="Z595" i="4" a="1"/>
  <c r="Z595" i="4" s="1"/>
  <c r="Z596" i="4" a="1"/>
  <c r="Z596" i="4" s="1"/>
  <c r="Z597" i="4" a="1"/>
  <c r="Z597" i="4"/>
  <c r="Z598" i="4" a="1"/>
  <c r="Z598" i="4" s="1"/>
  <c r="Z599" i="4" a="1"/>
  <c r="Z599" i="4" s="1"/>
  <c r="Z600" i="4" a="1"/>
  <c r="Z600" i="4" s="1"/>
  <c r="Z601" i="4" a="1"/>
  <c r="Z601" i="4" s="1"/>
  <c r="Z602" i="4" a="1"/>
  <c r="Z602" i="4" s="1"/>
  <c r="Z603" i="4" a="1"/>
  <c r="Z603" i="4" s="1"/>
  <c r="Z604" i="4" a="1"/>
  <c r="Z604" i="4" s="1"/>
  <c r="Z605" i="4" a="1"/>
  <c r="Z605" i="4" s="1"/>
  <c r="Z606" i="4" a="1"/>
  <c r="Z606" i="4" s="1"/>
  <c r="Z607" i="4" a="1"/>
  <c r="Z607" i="4" s="1"/>
  <c r="Z608" i="4" a="1"/>
  <c r="Z608" i="4" s="1"/>
  <c r="Z609" i="4" a="1"/>
  <c r="Z609" i="4" s="1"/>
  <c r="Z610" i="4" a="1"/>
  <c r="Z610" i="4" s="1"/>
  <c r="Z611" i="4" a="1"/>
  <c r="Z611" i="4" s="1"/>
  <c r="Z612" i="4" a="1"/>
  <c r="Z612" i="4" s="1"/>
  <c r="Z613" i="4" a="1"/>
  <c r="Z613" i="4" s="1"/>
  <c r="Z614" i="4" a="1"/>
  <c r="Z614" i="4" s="1"/>
  <c r="Z615" i="4" a="1"/>
  <c r="Z615" i="4"/>
  <c r="Z616" i="4" a="1"/>
  <c r="Z616" i="4" s="1"/>
  <c r="Z617" i="4" a="1"/>
  <c r="Z617" i="4" s="1"/>
  <c r="Z618" i="4" a="1"/>
  <c r="Z618" i="4" s="1"/>
  <c r="Z619" i="4" a="1"/>
  <c r="Z619" i="4" s="1"/>
  <c r="Z620" i="4" a="1"/>
  <c r="Z620" i="4" s="1"/>
  <c r="Z621" i="4" a="1"/>
  <c r="Z621" i="4"/>
  <c r="Z622" i="4" a="1"/>
  <c r="Z622" i="4" s="1"/>
  <c r="Z623" i="4" a="1"/>
  <c r="Z623" i="4" s="1"/>
  <c r="Z624" i="4" a="1"/>
  <c r="Z624" i="4" s="1"/>
  <c r="Z625" i="4" a="1"/>
  <c r="Z625" i="4"/>
  <c r="Z626" i="4" a="1"/>
  <c r="Z626" i="4" s="1"/>
  <c r="Z627" i="4" a="1"/>
  <c r="Z627" i="4" s="1"/>
  <c r="Z628" i="4" a="1"/>
  <c r="Z628" i="4" s="1"/>
  <c r="Z629" i="4" a="1"/>
  <c r="Z629" i="4" s="1"/>
  <c r="Z630" i="4" a="1"/>
  <c r="Z630" i="4" s="1"/>
  <c r="Z631" i="4" a="1"/>
  <c r="Z631" i="4"/>
  <c r="Z632" i="4" a="1"/>
  <c r="Z632" i="4" s="1"/>
  <c r="Z633" i="4" a="1"/>
  <c r="Z633" i="4"/>
  <c r="Z634" i="4" a="1"/>
  <c r="Z634" i="4" s="1"/>
  <c r="Z635" i="4" a="1"/>
  <c r="Z635" i="4" s="1"/>
  <c r="Z636" i="4" a="1"/>
  <c r="Z636" i="4" s="1"/>
  <c r="Z637" i="4" a="1"/>
  <c r="Z637" i="4" s="1"/>
  <c r="Z638" i="4" a="1"/>
  <c r="Z638" i="4" s="1"/>
  <c r="Z639" i="4" a="1"/>
  <c r="Z639" i="4" s="1"/>
  <c r="Z640" i="4" a="1"/>
  <c r="Z640" i="4" s="1"/>
  <c r="Z641" i="4" a="1"/>
  <c r="Z641" i="4"/>
  <c r="Z642" i="4" a="1"/>
  <c r="Z642" i="4" s="1"/>
  <c r="Z643" i="4" a="1"/>
  <c r="Z643" i="4" s="1"/>
  <c r="Z644" i="4" a="1"/>
  <c r="Z644" i="4" s="1"/>
  <c r="Z645" i="4" a="1"/>
  <c r="Z645" i="4" s="1"/>
  <c r="Z646" i="4" a="1"/>
  <c r="Z646" i="4" s="1"/>
  <c r="Z647" i="4" a="1"/>
  <c r="Z647" i="4" s="1"/>
  <c r="Z648" i="4" a="1"/>
  <c r="Z648" i="4" s="1"/>
  <c r="Z649" i="4" a="1"/>
  <c r="Z649" i="4" s="1"/>
  <c r="Z650" i="4" a="1"/>
  <c r="Z650" i="4" s="1"/>
  <c r="Z651" i="4" a="1"/>
  <c r="Z651" i="4" s="1"/>
  <c r="Z652" i="4" a="1"/>
  <c r="Z652" i="4" s="1"/>
  <c r="Z653" i="4" a="1"/>
  <c r="Z653" i="4" s="1"/>
  <c r="Z654" i="4" a="1"/>
  <c r="Z654" i="4" s="1"/>
  <c r="Z655" i="4" a="1"/>
  <c r="Z655" i="4" s="1"/>
  <c r="Z656" i="4" a="1"/>
  <c r="Z656" i="4" s="1"/>
  <c r="Z657" i="4" a="1"/>
  <c r="Z657" i="4"/>
  <c r="Z658" i="4" a="1"/>
  <c r="Z658" i="4" s="1"/>
  <c r="Z659" i="4" a="1"/>
  <c r="Z659" i="4"/>
  <c r="Z660" i="4" a="1"/>
  <c r="Z660" i="4" s="1"/>
  <c r="Z661" i="4" a="1"/>
  <c r="Z661" i="4" s="1"/>
  <c r="Z662" i="4" a="1"/>
  <c r="Z662" i="4" s="1"/>
  <c r="Z663" i="4" a="1"/>
  <c r="Z663" i="4" s="1"/>
  <c r="Z664" i="4" a="1"/>
  <c r="Z664" i="4" s="1"/>
  <c r="Z665" i="4" a="1"/>
  <c r="Z665" i="4" s="1"/>
  <c r="Z666" i="4" a="1"/>
  <c r="Z666" i="4"/>
  <c r="Z667" i="4" a="1"/>
  <c r="Z667" i="4" s="1"/>
  <c r="Z668" i="4" a="1"/>
  <c r="Z668" i="4" s="1"/>
  <c r="Z669" i="4" a="1"/>
  <c r="Z669" i="4" s="1"/>
  <c r="Z670" i="4" a="1"/>
  <c r="Z670" i="4" s="1"/>
  <c r="Z671" i="4" a="1"/>
  <c r="Z671" i="4" s="1"/>
  <c r="Z672" i="4" a="1"/>
  <c r="Z672" i="4" s="1"/>
  <c r="Z673" i="4" a="1"/>
  <c r="Z673" i="4" s="1"/>
  <c r="Z674" i="4" a="1"/>
  <c r="Z674" i="4" s="1"/>
  <c r="Z675" i="4" a="1"/>
  <c r="Z675" i="4" s="1"/>
  <c r="Z676" i="4" a="1"/>
  <c r="Z676" i="4" s="1"/>
  <c r="Z677" i="4" a="1"/>
  <c r="Z677" i="4"/>
  <c r="Z678" i="4" a="1"/>
  <c r="Z678" i="4" s="1"/>
  <c r="Z679" i="4" a="1"/>
  <c r="Z679" i="4" s="1"/>
  <c r="Z680" i="4" a="1"/>
  <c r="Z680" i="4" s="1"/>
  <c r="Z681" i="4" a="1"/>
  <c r="Z681" i="4" s="1"/>
  <c r="Z682" i="4" a="1"/>
  <c r="Z682" i="4" s="1"/>
  <c r="Z683" i="4" a="1"/>
  <c r="Z683" i="4" s="1"/>
  <c r="Z684" i="4" a="1"/>
  <c r="Z684" i="4" s="1"/>
  <c r="Z685" i="4" a="1"/>
  <c r="Z685" i="4" s="1"/>
  <c r="Z686" i="4" a="1"/>
  <c r="Z686" i="4" s="1"/>
  <c r="Z687" i="4" a="1"/>
  <c r="Z687" i="4" s="1"/>
  <c r="Z688" i="4" a="1"/>
  <c r="Z688" i="4" s="1"/>
  <c r="Z689" i="4" a="1"/>
  <c r="Z689" i="4" s="1"/>
  <c r="Z690" i="4" a="1"/>
  <c r="Z690" i="4"/>
  <c r="Z691" i="4" a="1"/>
  <c r="Z691" i="4" s="1"/>
  <c r="Z692" i="4" a="1"/>
  <c r="Z692" i="4" s="1"/>
  <c r="Z693" i="4" a="1"/>
  <c r="Z693" i="4" s="1"/>
  <c r="Z694" i="4" a="1"/>
  <c r="Z694" i="4" s="1"/>
  <c r="Z695" i="4" a="1"/>
  <c r="Z695" i="4" s="1"/>
  <c r="Z696" i="4" a="1"/>
  <c r="Z696" i="4" s="1"/>
  <c r="Z697" i="4" a="1"/>
  <c r="Z697" i="4" s="1"/>
  <c r="Z698" i="4" a="1"/>
  <c r="Z698" i="4" s="1"/>
  <c r="Z699" i="4" a="1"/>
  <c r="Z699" i="4" s="1"/>
  <c r="Z700" i="4" a="1"/>
  <c r="Z700" i="4"/>
  <c r="Z701" i="4" a="1"/>
  <c r="Z701" i="4" s="1"/>
  <c r="Z702" i="4" a="1"/>
  <c r="Z702" i="4" s="1"/>
  <c r="Z703" i="4" a="1"/>
  <c r="Z703" i="4" s="1"/>
  <c r="Z704" i="4" a="1"/>
  <c r="Z704" i="4" s="1"/>
  <c r="Z705" i="4" a="1"/>
  <c r="Z705" i="4" s="1"/>
  <c r="Z706" i="4" a="1"/>
  <c r="Z706" i="4" s="1"/>
  <c r="Z707" i="4" a="1"/>
  <c r="Z707" i="4" s="1"/>
  <c r="Z708" i="4" a="1"/>
  <c r="Z708" i="4" s="1"/>
  <c r="Z709" i="4" a="1"/>
  <c r="Z709" i="4" s="1"/>
  <c r="Z710" i="4" a="1"/>
  <c r="Z710" i="4" s="1"/>
  <c r="Z711" i="4" a="1"/>
  <c r="Z711" i="4" s="1"/>
  <c r="Z712" i="4" a="1"/>
  <c r="Z712" i="4" s="1"/>
  <c r="Z713" i="4" a="1"/>
  <c r="Z713" i="4" s="1"/>
  <c r="Z714" i="4" a="1"/>
  <c r="Z714" i="4" s="1"/>
  <c r="Z715" i="4" a="1"/>
  <c r="Z715" i="4" s="1"/>
  <c r="Z716" i="4" a="1"/>
  <c r="Z716" i="4" s="1"/>
  <c r="Z717" i="4" a="1"/>
  <c r="Z717" i="4" s="1"/>
  <c r="Z718" i="4" a="1"/>
  <c r="Z718" i="4" s="1"/>
  <c r="Z719" i="4" a="1"/>
  <c r="Z719" i="4" s="1"/>
  <c r="Z720" i="4" a="1"/>
  <c r="Z720" i="4" s="1"/>
  <c r="Z721" i="4" a="1"/>
  <c r="Z721" i="4" s="1"/>
  <c r="Z722" i="4" a="1"/>
  <c r="Z722" i="4" s="1"/>
  <c r="Z723" i="4" a="1"/>
  <c r="Z723" i="4" s="1"/>
  <c r="Z724" i="4" a="1"/>
  <c r="Z724" i="4" s="1"/>
  <c r="Z725" i="4" a="1"/>
  <c r="Z725" i="4"/>
  <c r="Z726" i="4" a="1"/>
  <c r="Z726" i="4" s="1"/>
  <c r="Z727" i="4" a="1"/>
  <c r="Z727" i="4" s="1"/>
  <c r="Z728" i="4" a="1"/>
  <c r="Z728" i="4" s="1"/>
  <c r="Z729" i="4" a="1"/>
  <c r="Z729" i="4" s="1"/>
  <c r="Z730" i="4" a="1"/>
  <c r="Z730" i="4" s="1"/>
  <c r="Z731" i="4" a="1"/>
  <c r="Z731" i="4" s="1"/>
  <c r="Z732" i="4" a="1"/>
  <c r="Z732" i="4"/>
  <c r="Z733" i="4" a="1"/>
  <c r="Z733" i="4" s="1"/>
  <c r="Z734" i="4" a="1"/>
  <c r="Z734" i="4" s="1"/>
  <c r="Z735" i="4" a="1"/>
  <c r="Z735" i="4" s="1"/>
  <c r="Z736" i="4" a="1"/>
  <c r="Z736" i="4" s="1"/>
  <c r="Z737" i="4" a="1"/>
  <c r="Z737" i="4" s="1"/>
  <c r="Z738" i="4" a="1"/>
  <c r="Z738" i="4" s="1"/>
  <c r="Z739" i="4" a="1"/>
  <c r="Z739" i="4" s="1"/>
  <c r="Z740" i="4" a="1"/>
  <c r="Z740" i="4" s="1"/>
  <c r="Z741" i="4" a="1"/>
  <c r="Z741" i="4" s="1"/>
  <c r="Z742" i="4" a="1"/>
  <c r="Z742" i="4" s="1"/>
  <c r="Z743" i="4" a="1"/>
  <c r="Z743" i="4" s="1"/>
  <c r="Z744" i="4" a="1"/>
  <c r="Z744" i="4"/>
  <c r="Z745" i="4" a="1"/>
  <c r="Z745" i="4" s="1"/>
  <c r="Z746" i="4" a="1"/>
  <c r="Z746" i="4" s="1"/>
  <c r="Z747" i="4" a="1"/>
  <c r="Z747" i="4" s="1"/>
  <c r="Z748" i="4" a="1"/>
  <c r="Z748" i="4" s="1"/>
  <c r="Z749" i="4" a="1"/>
  <c r="Z749" i="4" s="1"/>
  <c r="Z750" i="4" a="1"/>
  <c r="Z750" i="4" s="1"/>
  <c r="Z751" i="4" a="1"/>
  <c r="Z751" i="4" s="1"/>
  <c r="Z752" i="4" a="1"/>
  <c r="Z752" i="4" s="1"/>
  <c r="Z753" i="4" a="1"/>
  <c r="Z753" i="4" s="1"/>
  <c r="Z754" i="4" a="1"/>
  <c r="Z754" i="4" s="1"/>
  <c r="Z755" i="4" a="1"/>
  <c r="Z755" i="4" s="1"/>
  <c r="Z756" i="4" a="1"/>
  <c r="Z756" i="4" s="1"/>
  <c r="Z757" i="4" a="1"/>
  <c r="Z757" i="4" s="1"/>
  <c r="Z758" i="4" a="1"/>
  <c r="Z758" i="4" s="1"/>
  <c r="Z759" i="4" a="1"/>
  <c r="Z759" i="4" s="1"/>
  <c r="Z760" i="4" a="1"/>
  <c r="Z760" i="4" s="1"/>
  <c r="Z761" i="4" a="1"/>
  <c r="Z761" i="4" s="1"/>
  <c r="Z762" i="4" a="1"/>
  <c r="Z762" i="4" s="1"/>
  <c r="Z763" i="4" a="1"/>
  <c r="Z763" i="4" s="1"/>
  <c r="Z764" i="4" a="1"/>
  <c r="Z764" i="4" s="1"/>
  <c r="Z765" i="4" a="1"/>
  <c r="Z765" i="4" s="1"/>
  <c r="Z766" i="4" a="1"/>
  <c r="Z766" i="4" s="1"/>
  <c r="Z767" i="4" a="1"/>
  <c r="Z767" i="4" s="1"/>
  <c r="Z768" i="4" a="1"/>
  <c r="Z768" i="4" s="1"/>
  <c r="Z769" i="4" a="1"/>
  <c r="Z769" i="4" s="1"/>
  <c r="Z770" i="4" a="1"/>
  <c r="Z770" i="4" s="1"/>
  <c r="Z771" i="4" a="1"/>
  <c r="Z771" i="4" s="1"/>
  <c r="Z772" i="4" a="1"/>
  <c r="Z772" i="4" s="1"/>
  <c r="Z773" i="4" a="1"/>
  <c r="Z773" i="4" s="1"/>
  <c r="Z774" i="4" a="1"/>
  <c r="Z774" i="4" s="1"/>
  <c r="Z775" i="4" a="1"/>
  <c r="Z775" i="4" s="1"/>
  <c r="Z776" i="4" a="1"/>
  <c r="Z776" i="4" s="1"/>
  <c r="Z777" i="4" a="1"/>
  <c r="Z777" i="4" s="1"/>
  <c r="Z778" i="4" a="1"/>
  <c r="Z778" i="4" s="1"/>
  <c r="Z779" i="4" a="1"/>
  <c r="Z779" i="4" s="1"/>
  <c r="Z780" i="4" a="1"/>
  <c r="Z780" i="4" s="1"/>
  <c r="Z781" i="4" a="1"/>
  <c r="Z781" i="4" s="1"/>
  <c r="Z782" i="4" a="1"/>
  <c r="Z782" i="4" s="1"/>
  <c r="Z783" i="4" a="1"/>
  <c r="Z783" i="4" s="1"/>
  <c r="Z784" i="4" a="1"/>
  <c r="Z784" i="4" s="1"/>
  <c r="Z785" i="4" a="1"/>
  <c r="Z785" i="4" s="1"/>
  <c r="Z786" i="4" a="1"/>
  <c r="Z786" i="4" s="1"/>
  <c r="Z787" i="4" a="1"/>
  <c r="Z787" i="4" s="1"/>
  <c r="Z788" i="4" a="1"/>
  <c r="Z788" i="4" s="1"/>
  <c r="Z789" i="4" a="1"/>
  <c r="Z789" i="4"/>
  <c r="Z790" i="4" a="1"/>
  <c r="Z790" i="4" s="1"/>
  <c r="Z791" i="4" a="1"/>
  <c r="Z791" i="4" s="1"/>
  <c r="Z792" i="4" a="1"/>
  <c r="Z792" i="4"/>
  <c r="Z793" i="4" a="1"/>
  <c r="Z793" i="4" s="1"/>
  <c r="Z794" i="4" a="1"/>
  <c r="Z794" i="4" s="1"/>
  <c r="Z795" i="4" a="1"/>
  <c r="Z795" i="4" s="1"/>
  <c r="Z796" i="4" a="1"/>
  <c r="Z796" i="4" s="1"/>
  <c r="Z797" i="4" a="1"/>
  <c r="Z797" i="4" s="1"/>
  <c r="Z798" i="4" a="1"/>
  <c r="Z798" i="4" s="1"/>
  <c r="Z799" i="4" a="1"/>
  <c r="Z799" i="4" s="1"/>
  <c r="Z800" i="4" a="1"/>
  <c r="Z800" i="4" s="1"/>
  <c r="Z801" i="4" a="1"/>
  <c r="Z801" i="4"/>
  <c r="Z802" i="4" a="1"/>
  <c r="Z802" i="4"/>
  <c r="Z803" i="4" a="1"/>
  <c r="Z803" i="4" s="1"/>
  <c r="Z804" i="4" a="1"/>
  <c r="Z804" i="4" s="1"/>
  <c r="Z805" i="4" a="1"/>
  <c r="Z805" i="4" s="1"/>
  <c r="Z806" i="4" a="1"/>
  <c r="Z806" i="4" s="1"/>
  <c r="Z807" i="4" a="1"/>
  <c r="Z807" i="4" s="1"/>
  <c r="Z808" i="4" a="1"/>
  <c r="Z808" i="4" s="1"/>
  <c r="Z809" i="4" a="1"/>
  <c r="Z809" i="4" s="1"/>
  <c r="Z810" i="4" a="1"/>
  <c r="Z810" i="4" s="1"/>
  <c r="Z811" i="4" a="1"/>
  <c r="Z811" i="4" s="1"/>
  <c r="Z812" i="4" a="1"/>
  <c r="Z812" i="4" s="1"/>
  <c r="Z813" i="4" a="1"/>
  <c r="Z813" i="4" s="1"/>
  <c r="Z814" i="4" a="1"/>
  <c r="Z814" i="4" s="1"/>
  <c r="Z815" i="4" a="1"/>
  <c r="Z815" i="4" s="1"/>
  <c r="Z816" i="4" a="1"/>
  <c r="Z816" i="4" s="1"/>
  <c r="Z817" i="4" a="1"/>
  <c r="Z817" i="4" s="1"/>
  <c r="Z818" i="4" a="1"/>
  <c r="Z818" i="4" s="1"/>
  <c r="Z819" i="4" a="1"/>
  <c r="Z819" i="4" s="1"/>
  <c r="Z820" i="4" a="1"/>
  <c r="Z820" i="4" s="1"/>
  <c r="Z821" i="4" a="1"/>
  <c r="Z821" i="4" s="1"/>
  <c r="Z822" i="4" a="1"/>
  <c r="Z822" i="4"/>
  <c r="Z823" i="4" a="1"/>
  <c r="Z823" i="4" s="1"/>
  <c r="Z824" i="4" a="1"/>
  <c r="Z824" i="4" s="1"/>
  <c r="Z825" i="4" a="1"/>
  <c r="Z825" i="4" s="1"/>
  <c r="Z826" i="4" a="1"/>
  <c r="Z826" i="4" s="1"/>
  <c r="Z827" i="4" a="1"/>
  <c r="Z827" i="4" s="1"/>
  <c r="Z828" i="4" a="1"/>
  <c r="Z828" i="4" s="1"/>
  <c r="Z829" i="4" a="1"/>
  <c r="Z829" i="4" s="1"/>
  <c r="Z830" i="4" a="1"/>
  <c r="Z830" i="4" s="1"/>
  <c r="Z831" i="4" a="1"/>
  <c r="Z831" i="4" s="1"/>
  <c r="Z832" i="4" a="1"/>
  <c r="Z832" i="4" s="1"/>
  <c r="Z833" i="4" a="1"/>
  <c r="Z833" i="4" s="1"/>
  <c r="Z834" i="4" a="1"/>
  <c r="Z834" i="4" s="1"/>
  <c r="Z835" i="4" a="1"/>
  <c r="Z835" i="4" s="1"/>
  <c r="Z836" i="4" a="1"/>
  <c r="Z836" i="4" s="1"/>
  <c r="Z837" i="4" a="1"/>
  <c r="Z837" i="4"/>
  <c r="Z838" i="4" a="1"/>
  <c r="Z838" i="4" s="1"/>
  <c r="Z839" i="4" a="1"/>
  <c r="Z839" i="4" s="1"/>
  <c r="Z840" i="4" a="1"/>
  <c r="Z840" i="4" s="1"/>
  <c r="Z841" i="4" a="1"/>
  <c r="Z841" i="4" s="1"/>
  <c r="Z842" i="4" a="1"/>
  <c r="Z842" i="4" s="1"/>
  <c r="Z843" i="4" a="1"/>
  <c r="Z843" i="4" s="1"/>
  <c r="Z844" i="4" a="1"/>
  <c r="Z844" i="4" s="1"/>
  <c r="Z845" i="4" a="1"/>
  <c r="Z845" i="4" s="1"/>
  <c r="Z846" i="4" a="1"/>
  <c r="Z846" i="4" s="1"/>
  <c r="Z847" i="4" a="1"/>
  <c r="Z847" i="4" s="1"/>
  <c r="Z848" i="4" a="1"/>
  <c r="Z848" i="4" s="1"/>
  <c r="Z849" i="4" a="1"/>
  <c r="Z849" i="4" s="1"/>
  <c r="Z850" i="4" a="1"/>
  <c r="Z850" i="4" s="1"/>
  <c r="Z851" i="4" a="1"/>
  <c r="Z851" i="4" s="1"/>
  <c r="Z852" i="4" a="1"/>
  <c r="Z852" i="4" s="1"/>
  <c r="Z853" i="4" a="1"/>
  <c r="Z853" i="4" s="1"/>
  <c r="Z854" i="4" a="1"/>
  <c r="Z854" i="4" s="1"/>
  <c r="Z855" i="4" a="1"/>
  <c r="Z855" i="4" s="1"/>
  <c r="Z856" i="4" a="1"/>
  <c r="Z856" i="4" s="1"/>
  <c r="Z857" i="4" a="1"/>
  <c r="Z857" i="4" s="1"/>
  <c r="Z858" i="4" a="1"/>
  <c r="Z858" i="4" s="1"/>
  <c r="Z859" i="4" a="1"/>
  <c r="Z859" i="4" s="1"/>
  <c r="Z860" i="4" a="1"/>
  <c r="Z860" i="4" s="1"/>
  <c r="Z861" i="4" a="1"/>
  <c r="Z861" i="4" s="1"/>
  <c r="Z862" i="4" a="1"/>
  <c r="Z862" i="4" s="1"/>
  <c r="Z863" i="4" a="1"/>
  <c r="Z863" i="4" s="1"/>
  <c r="Z864" i="4" a="1"/>
  <c r="Z864" i="4" s="1"/>
  <c r="Z865" i="4" a="1"/>
  <c r="Z865" i="4" s="1"/>
  <c r="Z866" i="4" a="1"/>
  <c r="Z866" i="4" s="1"/>
  <c r="Z867" i="4" a="1"/>
  <c r="Z867" i="4"/>
  <c r="Z868" i="4" a="1"/>
  <c r="Z868" i="4" s="1"/>
  <c r="Z869" i="4" a="1"/>
  <c r="Z869" i="4" s="1"/>
  <c r="Z870" i="4" a="1"/>
  <c r="Z870" i="4"/>
  <c r="Z871" i="4" a="1"/>
  <c r="Z871" i="4" s="1"/>
  <c r="Z872" i="4" a="1"/>
  <c r="Z872" i="4" s="1"/>
  <c r="Z873" i="4" a="1"/>
  <c r="Z873" i="4" s="1"/>
  <c r="Z874" i="4" a="1"/>
  <c r="Z874" i="4" s="1"/>
  <c r="Z875" i="4" a="1"/>
  <c r="Z875" i="4" s="1"/>
  <c r="Z876" i="4" a="1"/>
  <c r="Z876" i="4"/>
  <c r="Z877" i="4" a="1"/>
  <c r="Z877" i="4" s="1"/>
  <c r="Z878" i="4" a="1"/>
  <c r="Z878" i="4" s="1"/>
  <c r="Z879" i="4" a="1"/>
  <c r="Z879" i="4" s="1"/>
  <c r="Z880" i="4" a="1"/>
  <c r="Z880" i="4" s="1"/>
  <c r="Z881" i="4" a="1"/>
  <c r="Z881" i="4" s="1"/>
  <c r="Z882" i="4" a="1"/>
  <c r="Z882" i="4"/>
  <c r="Z883" i="4" a="1"/>
  <c r="Z883" i="4"/>
  <c r="Z884" i="4" a="1"/>
  <c r="Z884" i="4" s="1"/>
  <c r="Z885" i="4" a="1"/>
  <c r="Z885" i="4" s="1"/>
  <c r="Z886" i="4" a="1"/>
  <c r="Z886" i="4" s="1"/>
  <c r="Z887" i="4" a="1"/>
  <c r="Z887" i="4" s="1"/>
  <c r="Z888" i="4" a="1"/>
  <c r="Z888" i="4" s="1"/>
  <c r="Z889" i="4" a="1"/>
  <c r="Z889" i="4" s="1"/>
  <c r="Z890" i="4" a="1"/>
  <c r="Z890" i="4" s="1"/>
  <c r="Z891" i="4" a="1"/>
  <c r="Z891" i="4" s="1"/>
  <c r="Z892" i="4" a="1"/>
  <c r="Z892" i="4" s="1"/>
  <c r="Z893" i="4" a="1"/>
  <c r="Z893" i="4" s="1"/>
  <c r="Z894" i="4" a="1"/>
  <c r="Z894" i="4" s="1"/>
  <c r="Z895" i="4" a="1"/>
  <c r="Z895" i="4" s="1"/>
  <c r="Z896" i="4" a="1"/>
  <c r="Z896" i="4" s="1"/>
  <c r="Z897" i="4" a="1"/>
  <c r="Z897" i="4" s="1"/>
  <c r="Z898" i="4" a="1"/>
  <c r="Z898" i="4" s="1"/>
  <c r="Z899" i="4" a="1"/>
  <c r="Z899" i="4" s="1"/>
  <c r="Z900" i="4" a="1"/>
  <c r="Z900" i="4" s="1"/>
  <c r="Z901" i="4" a="1"/>
  <c r="Z901" i="4" s="1"/>
  <c r="Z902" i="4" a="1"/>
  <c r="Z902" i="4" s="1"/>
  <c r="Z903" i="4" a="1"/>
  <c r="Z903" i="4"/>
  <c r="Z904" i="4" a="1"/>
  <c r="Z904" i="4" s="1"/>
  <c r="Z905" i="4" a="1"/>
  <c r="Z905" i="4" s="1"/>
  <c r="Z906" i="4" a="1"/>
  <c r="Z906" i="4" s="1"/>
  <c r="Z907" i="4" a="1"/>
  <c r="Z907" i="4" s="1"/>
  <c r="Z908" i="4" a="1"/>
  <c r="Z908" i="4" s="1"/>
  <c r="Z909" i="4" a="1"/>
  <c r="Z909" i="4"/>
  <c r="Z910" i="4" a="1"/>
  <c r="Z910" i="4" s="1"/>
  <c r="Z911" i="4" a="1"/>
  <c r="Z911" i="4" s="1"/>
  <c r="Z912" i="4" a="1"/>
  <c r="Z912" i="4" s="1"/>
  <c r="Z913" i="4" a="1"/>
  <c r="Z913" i="4" s="1"/>
  <c r="Z914" i="4" a="1"/>
  <c r="Z914" i="4" s="1"/>
  <c r="Z915" i="4" a="1"/>
  <c r="Z915" i="4" s="1"/>
  <c r="Z916" i="4" a="1"/>
  <c r="Z916" i="4" s="1"/>
  <c r="Z917" i="4" a="1"/>
  <c r="Z917" i="4" s="1"/>
  <c r="Z918" i="4" a="1"/>
  <c r="Z918" i="4" s="1"/>
  <c r="Z919" i="4" a="1"/>
  <c r="Z919" i="4"/>
  <c r="Z920" i="4" a="1"/>
  <c r="Z920" i="4" s="1"/>
  <c r="Z921" i="4" a="1"/>
  <c r="Z921" i="4" s="1"/>
  <c r="Z922" i="4" a="1"/>
  <c r="Z922" i="4" s="1"/>
  <c r="Z923" i="4" a="1"/>
  <c r="Z923" i="4" s="1"/>
  <c r="Z924" i="4" a="1"/>
  <c r="Z924" i="4" s="1"/>
  <c r="Z925" i="4" a="1"/>
  <c r="Z925" i="4"/>
  <c r="Z926" i="4" a="1"/>
  <c r="Z926" i="4" s="1"/>
  <c r="Z927" i="4" a="1"/>
  <c r="Z927" i="4" s="1"/>
  <c r="Z928" i="4" a="1"/>
  <c r="Z928" i="4" s="1"/>
  <c r="Z929" i="4" a="1"/>
  <c r="Z929" i="4" s="1"/>
  <c r="Z930" i="4" a="1"/>
  <c r="Z930" i="4" s="1"/>
  <c r="Z931" i="4" a="1"/>
  <c r="Z931" i="4" s="1"/>
  <c r="Z932" i="4" a="1"/>
  <c r="Z932" i="4" s="1"/>
  <c r="Z933" i="4" a="1"/>
  <c r="Z933" i="4" s="1"/>
  <c r="Z934" i="4" a="1"/>
  <c r="Z934" i="4" s="1"/>
  <c r="Z935" i="4" a="1"/>
  <c r="Z935" i="4" s="1"/>
  <c r="Z936" i="4" a="1"/>
  <c r="Z936" i="4" s="1"/>
  <c r="Z937" i="4" a="1"/>
  <c r="Z937" i="4" s="1"/>
  <c r="Z938" i="4" a="1"/>
  <c r="Z938" i="4" s="1"/>
  <c r="Z939" i="4" a="1"/>
  <c r="Z939" i="4" s="1"/>
  <c r="Z940" i="4" a="1"/>
  <c r="Z940" i="4" s="1"/>
  <c r="Z941" i="4" a="1"/>
  <c r="Z941" i="4" s="1"/>
  <c r="Z942" i="4" a="1"/>
  <c r="Z942" i="4" s="1"/>
  <c r="Z943" i="4" a="1"/>
  <c r="Z943" i="4" s="1"/>
  <c r="Z944" i="4" a="1"/>
  <c r="Z944" i="4" s="1"/>
  <c r="Z945" i="4" a="1"/>
  <c r="Z945" i="4"/>
  <c r="Z946" i="4" a="1"/>
  <c r="Z946" i="4" s="1"/>
  <c r="Z947" i="4" a="1"/>
  <c r="Z947" i="4"/>
  <c r="Z948" i="4" a="1"/>
  <c r="Z948" i="4" s="1"/>
  <c r="Z949" i="4" a="1"/>
  <c r="Z949" i="4" s="1"/>
  <c r="Z950" i="4" a="1"/>
  <c r="Z950" i="4" s="1"/>
  <c r="Z951" i="4" a="1"/>
  <c r="Z951" i="4"/>
  <c r="Z952" i="4" a="1"/>
  <c r="Z952" i="4" s="1"/>
  <c r="Z953" i="4" a="1"/>
  <c r="Z953" i="4" s="1"/>
  <c r="Z954" i="4" a="1"/>
  <c r="Z954" i="4" s="1"/>
  <c r="Z955" i="4" a="1"/>
  <c r="Z955" i="4" s="1"/>
  <c r="Z956" i="4" a="1"/>
  <c r="Z956" i="4" s="1"/>
  <c r="Z957" i="4" a="1"/>
  <c r="Z957" i="4" s="1"/>
  <c r="Z958" i="4" a="1"/>
  <c r="Z958" i="4" s="1"/>
  <c r="Z959" i="4" a="1"/>
  <c r="Z959" i="4" s="1"/>
  <c r="Z960" i="4" a="1"/>
  <c r="Z960" i="4" s="1"/>
  <c r="Z961" i="4" a="1"/>
  <c r="Z961" i="4" s="1"/>
  <c r="Z962" i="4" a="1"/>
  <c r="Z962" i="4" s="1"/>
  <c r="Z963" i="4" a="1"/>
  <c r="Z963" i="4" s="1"/>
  <c r="Z964" i="4" a="1"/>
  <c r="Z964" i="4" s="1"/>
  <c r="Z965" i="4" a="1"/>
  <c r="Z965" i="4" s="1"/>
  <c r="Z966" i="4" a="1"/>
  <c r="Z966" i="4" s="1"/>
  <c r="Z967" i="4" a="1"/>
  <c r="Z967" i="4" s="1"/>
  <c r="Z968" i="4" a="1"/>
  <c r="Z968" i="4" s="1"/>
  <c r="Z969" i="4" a="1"/>
  <c r="Z969" i="4" s="1"/>
  <c r="Z970" i="4" a="1"/>
  <c r="Z970" i="4" s="1"/>
  <c r="Z971" i="4" a="1"/>
  <c r="Z971" i="4" s="1"/>
  <c r="Z972" i="4" a="1"/>
  <c r="Z972" i="4" s="1"/>
  <c r="Z973" i="4" a="1"/>
  <c r="Z973" i="4" s="1"/>
  <c r="Z974" i="4" a="1"/>
  <c r="Z974" i="4" s="1"/>
  <c r="Z975" i="4" a="1"/>
  <c r="Z975" i="4" s="1"/>
  <c r="Z976" i="4" a="1"/>
  <c r="Z976" i="4" s="1"/>
  <c r="Z977" i="4" a="1"/>
  <c r="Z977" i="4" s="1"/>
  <c r="Z978" i="4" a="1"/>
  <c r="Z978" i="4" s="1"/>
  <c r="Z979" i="4" a="1"/>
  <c r="Z979" i="4" s="1"/>
  <c r="Z980" i="4" a="1"/>
  <c r="Z980" i="4" s="1"/>
  <c r="Z981" i="4" a="1"/>
  <c r="Z981" i="4" s="1"/>
  <c r="Z982" i="4" a="1"/>
  <c r="Z982" i="4" s="1"/>
  <c r="Z983" i="4" a="1"/>
  <c r="Z983" i="4" s="1"/>
  <c r="Z984" i="4" a="1"/>
  <c r="Z984" i="4" s="1"/>
  <c r="Z985" i="4" a="1"/>
  <c r="Z985" i="4" s="1"/>
  <c r="Z986" i="4" a="1"/>
  <c r="Z986" i="4" s="1"/>
  <c r="Z987" i="4" a="1"/>
  <c r="Z987" i="4" s="1"/>
  <c r="Z988" i="4" a="1"/>
  <c r="Z988" i="4" s="1"/>
  <c r="Z989" i="4" a="1"/>
  <c r="Z989" i="4" s="1"/>
  <c r="Z990" i="4" a="1"/>
  <c r="Z990" i="4" s="1"/>
  <c r="Z991" i="4" a="1"/>
  <c r="Z991" i="4" s="1"/>
  <c r="Z992" i="4" a="1"/>
  <c r="Z992" i="4" s="1"/>
  <c r="Z993" i="4" a="1"/>
  <c r="Z993" i="4"/>
  <c r="Z994" i="4" a="1"/>
  <c r="Z994" i="4" s="1"/>
  <c r="Z995" i="4" a="1"/>
  <c r="Z995" i="4" s="1"/>
  <c r="Z996" i="4" a="1"/>
  <c r="Z996" i="4" s="1"/>
  <c r="Z997" i="4" a="1"/>
  <c r="Z997" i="4" s="1"/>
  <c r="Z998" i="4" a="1"/>
  <c r="Z998" i="4" s="1"/>
  <c r="Z999" i="4" a="1"/>
  <c r="Z999" i="4" s="1"/>
  <c r="Z1000" i="4" a="1"/>
  <c r="Z1000" i="4" s="1"/>
  <c r="Z1001" i="4" a="1"/>
  <c r="Z1001" i="4" s="1"/>
  <c r="Z3" i="4" a="1"/>
  <c r="Z3" i="4" s="1"/>
  <c r="Z4" i="4" a="1"/>
  <c r="Z4" i="4" s="1"/>
  <c r="Z5" i="4" a="1"/>
  <c r="Z5" i="4" s="1"/>
  <c r="Z6" i="4" a="1"/>
  <c r="Z6" i="4" s="1"/>
  <c r="Z7" i="4" a="1"/>
  <c r="Z7" i="4" s="1"/>
  <c r="Z8" i="4" a="1"/>
  <c r="Z8" i="4" s="1"/>
  <c r="Z9" i="4" a="1"/>
  <c r="Z9" i="4" s="1"/>
  <c r="Z10" i="4" a="1"/>
  <c r="Z10" i="4" s="1"/>
  <c r="Z11" i="4" a="1"/>
  <c r="Z11" i="4" s="1"/>
  <c r="Z12" i="4" a="1"/>
  <c r="Z12" i="4" s="1"/>
  <c r="Z13" i="4" a="1"/>
  <c r="Z13" i="4" s="1"/>
  <c r="Z14" i="4" a="1"/>
  <c r="Z14" i="4" s="1"/>
  <c r="Z15" i="4" a="1"/>
  <c r="Z15" i="4" s="1"/>
  <c r="Z16" i="4" a="1"/>
  <c r="Z16" i="4" s="1"/>
  <c r="Z17" i="4" a="1"/>
  <c r="Z17" i="4" s="1"/>
  <c r="Z18" i="4" a="1"/>
  <c r="Z18" i="4" s="1"/>
  <c r="Z19" i="4" a="1"/>
  <c r="Z19" i="4" s="1"/>
  <c r="Z20" i="4" a="1"/>
  <c r="Z20" i="4" s="1"/>
  <c r="Z21" i="4" a="1"/>
  <c r="Z21" i="4" s="1"/>
  <c r="Z2" i="4" a="1"/>
  <c r="Z2" i="4" s="1"/>
  <c r="Y55" i="4" a="1"/>
  <c r="Y55" i="4" s="1"/>
  <c r="Y56" i="4" a="1"/>
  <c r="Y56" i="4" s="1"/>
  <c r="Y57" i="4" a="1"/>
  <c r="Y57" i="4" s="1"/>
  <c r="Y58" i="4" a="1"/>
  <c r="Y58" i="4" s="1"/>
  <c r="Y59" i="4" a="1"/>
  <c r="Y59" i="4" s="1"/>
  <c r="Y60" i="4" a="1"/>
  <c r="Y60" i="4" s="1"/>
  <c r="Y61" i="4" a="1"/>
  <c r="Y61" i="4"/>
  <c r="Y62" i="4" a="1"/>
  <c r="Y62" i="4" s="1"/>
  <c r="Y63" i="4" a="1"/>
  <c r="Y63" i="4" s="1"/>
  <c r="Y64" i="4" a="1"/>
  <c r="Y64" i="4" s="1"/>
  <c r="Y65" i="4" a="1"/>
  <c r="Y65" i="4" s="1"/>
  <c r="Y66" i="4" a="1"/>
  <c r="Y66" i="4" s="1"/>
  <c r="Y67" i="4" a="1"/>
  <c r="Y67" i="4" s="1"/>
  <c r="Y68" i="4" a="1"/>
  <c r="Y68" i="4" s="1"/>
  <c r="Y69" i="4" a="1"/>
  <c r="Y69" i="4" s="1"/>
  <c r="Y70" i="4" a="1"/>
  <c r="Y70" i="4" s="1"/>
  <c r="Y71" i="4" a="1"/>
  <c r="Y71" i="4" s="1"/>
  <c r="Y72" i="4" a="1"/>
  <c r="Y72" i="4" s="1"/>
  <c r="Y73" i="4" a="1"/>
  <c r="Y73" i="4" s="1"/>
  <c r="Y74" i="4" a="1"/>
  <c r="Y74" i="4" s="1"/>
  <c r="Y75" i="4" a="1"/>
  <c r="Y75" i="4" s="1"/>
  <c r="Y76" i="4" a="1"/>
  <c r="Y76" i="4" s="1"/>
  <c r="Y77" i="4" a="1"/>
  <c r="Y77" i="4" s="1"/>
  <c r="Y78" i="4" a="1"/>
  <c r="Y78" i="4" s="1"/>
  <c r="Y79" i="4" a="1"/>
  <c r="Y79" i="4" s="1"/>
  <c r="Y80" i="4" a="1"/>
  <c r="Y80" i="4" s="1"/>
  <c r="Y81" i="4" a="1"/>
  <c r="Y81" i="4" s="1"/>
  <c r="Y82" i="4" a="1"/>
  <c r="Y82" i="4" s="1"/>
  <c r="Y83" i="4" a="1"/>
  <c r="Y83" i="4" s="1"/>
  <c r="Y84" i="4" a="1"/>
  <c r="Y84" i="4" s="1"/>
  <c r="Y85" i="4" a="1"/>
  <c r="Y85" i="4" s="1"/>
  <c r="Y86" i="4" a="1"/>
  <c r="Y86" i="4" s="1"/>
  <c r="Y87" i="4" a="1"/>
  <c r="Y87" i="4" s="1"/>
  <c r="Y88" i="4" a="1"/>
  <c r="Y88" i="4" s="1"/>
  <c r="Y89" i="4" a="1"/>
  <c r="Y89" i="4" s="1"/>
  <c r="Y90" i="4" a="1"/>
  <c r="Y90" i="4" s="1"/>
  <c r="Y91" i="4" a="1"/>
  <c r="Y91" i="4" s="1"/>
  <c r="Y92" i="4" a="1"/>
  <c r="Y92" i="4" s="1"/>
  <c r="Y93" i="4" a="1"/>
  <c r="Y93" i="4" s="1"/>
  <c r="Y94" i="4" a="1"/>
  <c r="Y94" i="4" s="1"/>
  <c r="Y95" i="4" a="1"/>
  <c r="Y95" i="4" s="1"/>
  <c r="Y96" i="4" a="1"/>
  <c r="Y96" i="4" s="1"/>
  <c r="Y97" i="4" a="1"/>
  <c r="Y97" i="4" s="1"/>
  <c r="Y98" i="4" a="1"/>
  <c r="Y98" i="4" s="1"/>
  <c r="Y99" i="4" a="1"/>
  <c r="Y99" i="4" s="1"/>
  <c r="Y100" i="4" a="1"/>
  <c r="Y100" i="4" s="1"/>
  <c r="Y101" i="4" a="1"/>
  <c r="Y101" i="4" s="1"/>
  <c r="Y102" i="4" a="1"/>
  <c r="Y102" i="4" s="1"/>
  <c r="Y103" i="4" a="1"/>
  <c r="Y103" i="4" s="1"/>
  <c r="Y104" i="4" a="1"/>
  <c r="Y104" i="4" s="1"/>
  <c r="Y105" i="4" a="1"/>
  <c r="Y105" i="4"/>
  <c r="Y106" i="4" a="1"/>
  <c r="Y106" i="4" s="1"/>
  <c r="Y107" i="4" a="1"/>
  <c r="Y107" i="4" s="1"/>
  <c r="Y108" i="4" a="1"/>
  <c r="Y108" i="4" s="1"/>
  <c r="Y109" i="4" a="1"/>
  <c r="Y109" i="4" s="1"/>
  <c r="Y110" i="4" a="1"/>
  <c r="Y110" i="4" s="1"/>
  <c r="Y111" i="4" a="1"/>
  <c r="Y111" i="4" s="1"/>
  <c r="Y112" i="4" a="1"/>
  <c r="Y112" i="4" s="1"/>
  <c r="Y113" i="4" a="1"/>
  <c r="Y113" i="4" s="1"/>
  <c r="Y114" i="4" a="1"/>
  <c r="Y114" i="4" s="1"/>
  <c r="Y115" i="4" a="1"/>
  <c r="Y115" i="4" s="1"/>
  <c r="Y116" i="4" a="1"/>
  <c r="Y116" i="4" s="1"/>
  <c r="Y117" i="4" a="1"/>
  <c r="Y117" i="4" s="1"/>
  <c r="Y118" i="4" a="1"/>
  <c r="Y118" i="4" s="1"/>
  <c r="Y119" i="4" a="1"/>
  <c r="Y119" i="4" s="1"/>
  <c r="Y120" i="4" a="1"/>
  <c r="Y120" i="4" s="1"/>
  <c r="Y121" i="4" a="1"/>
  <c r="Y121" i="4" s="1"/>
  <c r="Y122" i="4" a="1"/>
  <c r="Y122" i="4" s="1"/>
  <c r="Y123" i="4" a="1"/>
  <c r="Y123" i="4" s="1"/>
  <c r="Y124" i="4" a="1"/>
  <c r="Y124" i="4" s="1"/>
  <c r="Y125" i="4" a="1"/>
  <c r="Y125" i="4" s="1"/>
  <c r="Y126" i="4" a="1"/>
  <c r="Y126" i="4"/>
  <c r="Y127" i="4" a="1"/>
  <c r="Y127" i="4" s="1"/>
  <c r="Y128" i="4" a="1"/>
  <c r="Y128" i="4" s="1"/>
  <c r="Y129" i="4" a="1"/>
  <c r="Y129" i="4" s="1"/>
  <c r="Y130" i="4" a="1"/>
  <c r="Y130" i="4" s="1"/>
  <c r="Y131" i="4" a="1"/>
  <c r="Y131" i="4" s="1"/>
  <c r="Y132" i="4" a="1"/>
  <c r="Y132" i="4" s="1"/>
  <c r="Y133" i="4" a="1"/>
  <c r="Y133" i="4" s="1"/>
  <c r="Y134" i="4" a="1"/>
  <c r="Y134" i="4" s="1"/>
  <c r="Y135" i="4" a="1"/>
  <c r="Y135" i="4" s="1"/>
  <c r="Y136" i="4" a="1"/>
  <c r="Y136" i="4"/>
  <c r="Y137" i="4" a="1"/>
  <c r="Y137" i="4" s="1"/>
  <c r="Y138" i="4" a="1"/>
  <c r="Y138" i="4" s="1"/>
  <c r="Y139" i="4" a="1"/>
  <c r="Y139" i="4" s="1"/>
  <c r="Y140" i="4" a="1"/>
  <c r="Y140" i="4" s="1"/>
  <c r="Y141" i="4" a="1"/>
  <c r="Y141" i="4" s="1"/>
  <c r="Y142" i="4" a="1"/>
  <c r="Y142" i="4" s="1"/>
  <c r="Y143" i="4" a="1"/>
  <c r="Y143" i="4" s="1"/>
  <c r="Y144" i="4" a="1"/>
  <c r="Y144" i="4" s="1"/>
  <c r="Y145" i="4" a="1"/>
  <c r="Y145" i="4" s="1"/>
  <c r="Y146" i="4" a="1"/>
  <c r="Y146" i="4" s="1"/>
  <c r="Y147" i="4" a="1"/>
  <c r="Y147" i="4" s="1"/>
  <c r="Y148" i="4" a="1"/>
  <c r="Y148" i="4" s="1"/>
  <c r="Y149" i="4" a="1"/>
  <c r="Y149" i="4" s="1"/>
  <c r="Y150" i="4" a="1"/>
  <c r="Y150" i="4" s="1"/>
  <c r="Y151" i="4" a="1"/>
  <c r="Y151" i="4" s="1"/>
  <c r="Y152" i="4" a="1"/>
  <c r="Y152" i="4" s="1"/>
  <c r="Y153" i="4" a="1"/>
  <c r="Y153" i="4" s="1"/>
  <c r="Y154" i="4" a="1"/>
  <c r="Y154" i="4" s="1"/>
  <c r="Y155" i="4" a="1"/>
  <c r="Y155" i="4" s="1"/>
  <c r="Y156" i="4" a="1"/>
  <c r="Y156" i="4" s="1"/>
  <c r="Y157" i="4" a="1"/>
  <c r="Y157" i="4" s="1"/>
  <c r="Y158" i="4" a="1"/>
  <c r="Y158" i="4" s="1"/>
  <c r="Y159" i="4" a="1"/>
  <c r="Y159" i="4" s="1"/>
  <c r="Y160" i="4" a="1"/>
  <c r="Y160" i="4" s="1"/>
  <c r="Y161" i="4" a="1"/>
  <c r="Y161" i="4"/>
  <c r="Y162" i="4" a="1"/>
  <c r="Y162" i="4" s="1"/>
  <c r="Y163" i="4" a="1"/>
  <c r="Y163" i="4" s="1"/>
  <c r="Y164" i="4" a="1"/>
  <c r="Y164" i="4" s="1"/>
  <c r="Y165" i="4" a="1"/>
  <c r="Y165" i="4" s="1"/>
  <c r="Y166" i="4" a="1"/>
  <c r="Y166" i="4" s="1"/>
  <c r="Y167" i="4" a="1"/>
  <c r="Y167" i="4" s="1"/>
  <c r="Y168" i="4" a="1"/>
  <c r="Y168" i="4" s="1"/>
  <c r="Y169" i="4" a="1"/>
  <c r="Y169" i="4" s="1"/>
  <c r="Y170" i="4" a="1"/>
  <c r="Y170" i="4" s="1"/>
  <c r="Y171" i="4" a="1"/>
  <c r="Y171" i="4" s="1"/>
  <c r="Y172" i="4" a="1"/>
  <c r="Y172" i="4" s="1"/>
  <c r="Y173" i="4" a="1"/>
  <c r="Y173" i="4" s="1"/>
  <c r="Y174" i="4" a="1"/>
  <c r="Y174" i="4" s="1"/>
  <c r="Y175" i="4" a="1"/>
  <c r="Y175" i="4" s="1"/>
  <c r="Y176" i="4" a="1"/>
  <c r="Y176" i="4" s="1"/>
  <c r="Y177" i="4" a="1"/>
  <c r="Y177" i="4" s="1"/>
  <c r="Y178" i="4" a="1"/>
  <c r="Y178" i="4"/>
  <c r="Y179" i="4" a="1"/>
  <c r="Y179" i="4" s="1"/>
  <c r="Y180" i="4" a="1"/>
  <c r="Y180" i="4" s="1"/>
  <c r="Y181" i="4" a="1"/>
  <c r="Y181" i="4" s="1"/>
  <c r="Y182" i="4" a="1"/>
  <c r="Y182" i="4" s="1"/>
  <c r="Y183" i="4" a="1"/>
  <c r="Y183" i="4"/>
  <c r="Y184" i="4" a="1"/>
  <c r="Y184" i="4"/>
  <c r="Y185" i="4" a="1"/>
  <c r="Y185" i="4" s="1"/>
  <c r="Y186" i="4" a="1"/>
  <c r="Y186" i="4" s="1"/>
  <c r="Y187" i="4" a="1"/>
  <c r="Y187" i="4" s="1"/>
  <c r="Y188" i="4" a="1"/>
  <c r="Y188" i="4" s="1"/>
  <c r="Y189" i="4" a="1"/>
  <c r="Y189" i="4" s="1"/>
  <c r="Y190" i="4" a="1"/>
  <c r="Y190" i="4" s="1"/>
  <c r="Y191" i="4" a="1"/>
  <c r="Y191" i="4" s="1"/>
  <c r="Y192" i="4" a="1"/>
  <c r="Y192" i="4" s="1"/>
  <c r="Y193" i="4" a="1"/>
  <c r="Y193" i="4" s="1"/>
  <c r="Y194" i="4" a="1"/>
  <c r="Y194" i="4" s="1"/>
  <c r="Y195" i="4" a="1"/>
  <c r="Y195" i="4" s="1"/>
  <c r="Y196" i="4" a="1"/>
  <c r="Y196" i="4" s="1"/>
  <c r="Y197" i="4" a="1"/>
  <c r="Y197" i="4" s="1"/>
  <c r="Y198" i="4" a="1"/>
  <c r="Y198" i="4" s="1"/>
  <c r="Y199" i="4" a="1"/>
  <c r="Y199" i="4" s="1"/>
  <c r="Y200" i="4" a="1"/>
  <c r="Y200" i="4" s="1"/>
  <c r="Y201" i="4" a="1"/>
  <c r="Y201" i="4" s="1"/>
  <c r="Y202" i="4" a="1"/>
  <c r="Y202" i="4" s="1"/>
  <c r="Y203" i="4" a="1"/>
  <c r="Y203" i="4" s="1"/>
  <c r="Y204" i="4" a="1"/>
  <c r="Y204" i="4" s="1"/>
  <c r="Y205" i="4" a="1"/>
  <c r="Y205" i="4" s="1"/>
  <c r="Y206" i="4" a="1"/>
  <c r="Y206" i="4" s="1"/>
  <c r="Y207" i="4" a="1"/>
  <c r="Y207" i="4" s="1"/>
  <c r="Y208" i="4" a="1"/>
  <c r="Y208" i="4" s="1"/>
  <c r="Y209" i="4" a="1"/>
  <c r="Y209" i="4" s="1"/>
  <c r="Y210" i="4" a="1"/>
  <c r="Y210" i="4" s="1"/>
  <c r="Y211" i="4" a="1"/>
  <c r="Y211" i="4" s="1"/>
  <c r="Y212" i="4" a="1"/>
  <c r="Y212" i="4" s="1"/>
  <c r="Y213" i="4" a="1"/>
  <c r="Y213" i="4" s="1"/>
  <c r="Y214" i="4" a="1"/>
  <c r="Y214" i="4" s="1"/>
  <c r="Y215" i="4" a="1"/>
  <c r="Y215" i="4" s="1"/>
  <c r="Y216" i="4" a="1"/>
  <c r="Y216" i="4"/>
  <c r="Y217" i="4" a="1"/>
  <c r="Y217" i="4"/>
  <c r="Y218" i="4" a="1"/>
  <c r="Y218" i="4" s="1"/>
  <c r="Y219" i="4" a="1"/>
  <c r="Y219" i="4" s="1"/>
  <c r="Y220" i="4" a="1"/>
  <c r="Y220" i="4" s="1"/>
  <c r="Y221" i="4" a="1"/>
  <c r="Y221" i="4" s="1"/>
  <c r="Y222" i="4" a="1"/>
  <c r="Y222" i="4" s="1"/>
  <c r="Y223" i="4" a="1"/>
  <c r="Y223" i="4"/>
  <c r="Y224" i="4" a="1"/>
  <c r="Y224" i="4" s="1"/>
  <c r="Y225" i="4" a="1"/>
  <c r="Y225" i="4" s="1"/>
  <c r="Y226" i="4" a="1"/>
  <c r="Y226" i="4" s="1"/>
  <c r="Y227" i="4" a="1"/>
  <c r="Y227" i="4" s="1"/>
  <c r="Y228" i="4" a="1"/>
  <c r="Y228" i="4" s="1"/>
  <c r="Y229" i="4" a="1"/>
  <c r="Y229" i="4" s="1"/>
  <c r="Y230" i="4" a="1"/>
  <c r="Y230" i="4" s="1"/>
  <c r="Y231" i="4" a="1"/>
  <c r="Y231" i="4" s="1"/>
  <c r="Y232" i="4" a="1"/>
  <c r="Y232" i="4" s="1"/>
  <c r="Y233" i="4" a="1"/>
  <c r="Y233" i="4" s="1"/>
  <c r="Y234" i="4" a="1"/>
  <c r="Y234" i="4" s="1"/>
  <c r="Y235" i="4" a="1"/>
  <c r="Y235" i="4" s="1"/>
  <c r="Y236" i="4" a="1"/>
  <c r="Y236" i="4" s="1"/>
  <c r="Y237" i="4" a="1"/>
  <c r="Y237" i="4" s="1"/>
  <c r="Y238" i="4" a="1"/>
  <c r="Y238" i="4" s="1"/>
  <c r="Y239" i="4" a="1"/>
  <c r="Y239" i="4" s="1"/>
  <c r="Y240" i="4" a="1"/>
  <c r="Y240" i="4" s="1"/>
  <c r="Y241" i="4" a="1"/>
  <c r="Y241" i="4" s="1"/>
  <c r="Y242" i="4" a="1"/>
  <c r="Y242" i="4" s="1"/>
  <c r="Y243" i="4" a="1"/>
  <c r="Y243" i="4" s="1"/>
  <c r="Y244" i="4" a="1"/>
  <c r="Y244" i="4" s="1"/>
  <c r="Y245" i="4" a="1"/>
  <c r="Y245" i="4" s="1"/>
  <c r="Y246" i="4" a="1"/>
  <c r="Y246" i="4"/>
  <c r="Y247" i="4" a="1"/>
  <c r="Y247" i="4" s="1"/>
  <c r="Y248" i="4" a="1"/>
  <c r="Y248" i="4" s="1"/>
  <c r="Y249" i="4" a="1"/>
  <c r="Y249" i="4" s="1"/>
  <c r="Y250" i="4" a="1"/>
  <c r="Y250" i="4" s="1"/>
  <c r="Y251" i="4" a="1"/>
  <c r="Y251" i="4" s="1"/>
  <c r="Y252" i="4" a="1"/>
  <c r="Y252" i="4" s="1"/>
  <c r="Y253" i="4" a="1"/>
  <c r="Y253" i="4" s="1"/>
  <c r="Y254" i="4" a="1"/>
  <c r="Y254" i="4" s="1"/>
  <c r="Y255" i="4" a="1"/>
  <c r="Y255" i="4" s="1"/>
  <c r="Y256" i="4" a="1"/>
  <c r="Y256" i="4" s="1"/>
  <c r="Y257" i="4" a="1"/>
  <c r="Y257" i="4" s="1"/>
  <c r="Y258" i="4" a="1"/>
  <c r="Y258" i="4" s="1"/>
  <c r="Y259" i="4" a="1"/>
  <c r="Y259" i="4" s="1"/>
  <c r="Y260" i="4" a="1"/>
  <c r="Y260" i="4" s="1"/>
  <c r="Y261" i="4" a="1"/>
  <c r="Y261" i="4" s="1"/>
  <c r="Y262" i="4" a="1"/>
  <c r="Y262" i="4" s="1"/>
  <c r="Y263" i="4" a="1"/>
  <c r="Y263" i="4" s="1"/>
  <c r="Y264" i="4" a="1"/>
  <c r="Y264" i="4" s="1"/>
  <c r="Y265" i="4" a="1"/>
  <c r="Y265" i="4" s="1"/>
  <c r="Y266" i="4" a="1"/>
  <c r="Y266" i="4" s="1"/>
  <c r="Y267" i="4" a="1"/>
  <c r="Y267" i="4" s="1"/>
  <c r="Y268" i="4" a="1"/>
  <c r="Y268" i="4" s="1"/>
  <c r="Y269" i="4" a="1"/>
  <c r="Y269" i="4" s="1"/>
  <c r="Y270" i="4" a="1"/>
  <c r="Y270" i="4" s="1"/>
  <c r="Y271" i="4" a="1"/>
  <c r="Y271" i="4" s="1"/>
  <c r="Y272" i="4" a="1"/>
  <c r="Y272" i="4" s="1"/>
  <c r="Y273" i="4" a="1"/>
  <c r="Y273" i="4" s="1"/>
  <c r="Y274" i="4" a="1"/>
  <c r="Y274" i="4" s="1"/>
  <c r="Y275" i="4" a="1"/>
  <c r="Y275" i="4" s="1"/>
  <c r="Y276" i="4" a="1"/>
  <c r="Y276" i="4" s="1"/>
  <c r="Y277" i="4" a="1"/>
  <c r="Y277" i="4" s="1"/>
  <c r="Y278" i="4" a="1"/>
  <c r="Y278" i="4" s="1"/>
  <c r="Y279" i="4" a="1"/>
  <c r="Y279" i="4" s="1"/>
  <c r="Y280" i="4" a="1"/>
  <c r="Y280" i="4" s="1"/>
  <c r="Y281" i="4" a="1"/>
  <c r="Y281" i="4" s="1"/>
  <c r="Y282" i="4" a="1"/>
  <c r="Y282" i="4" s="1"/>
  <c r="Y283" i="4" a="1"/>
  <c r="Y283" i="4" s="1"/>
  <c r="Y284" i="4" a="1"/>
  <c r="Y284" i="4" s="1"/>
  <c r="Y285" i="4" a="1"/>
  <c r="Y285" i="4" s="1"/>
  <c r="Y286" i="4" a="1"/>
  <c r="Y286" i="4" s="1"/>
  <c r="Y287" i="4" a="1"/>
  <c r="Y287" i="4" s="1"/>
  <c r="Y288" i="4" a="1"/>
  <c r="Y288" i="4" s="1"/>
  <c r="Y289" i="4" a="1"/>
  <c r="Y289" i="4" s="1"/>
  <c r="Y290" i="4" a="1"/>
  <c r="Y290" i="4" s="1"/>
  <c r="Y291" i="4" a="1"/>
  <c r="Y291" i="4" s="1"/>
  <c r="Y292" i="4" a="1"/>
  <c r="Y292" i="4" s="1"/>
  <c r="Y293" i="4" a="1"/>
  <c r="Y293" i="4" s="1"/>
  <c r="Y294" i="4" a="1"/>
  <c r="Y294" i="4" s="1"/>
  <c r="Y295" i="4" a="1"/>
  <c r="Y295" i="4" s="1"/>
  <c r="Y296" i="4" a="1"/>
  <c r="Y296" i="4" s="1"/>
  <c r="Y297" i="4" a="1"/>
  <c r="Y297" i="4"/>
  <c r="Y298" i="4" a="1"/>
  <c r="Y298" i="4" s="1"/>
  <c r="Y299" i="4" a="1"/>
  <c r="Y299" i="4" s="1"/>
  <c r="Y300" i="4" a="1"/>
  <c r="Y300" i="4" s="1"/>
  <c r="Y301" i="4" a="1"/>
  <c r="Y301" i="4" s="1"/>
  <c r="Y302" i="4" a="1"/>
  <c r="Y302" i="4" s="1"/>
  <c r="Y303" i="4" a="1"/>
  <c r="Y303" i="4" s="1"/>
  <c r="Y304" i="4" a="1"/>
  <c r="Y304" i="4" s="1"/>
  <c r="Y305" i="4" a="1"/>
  <c r="Y305" i="4" s="1"/>
  <c r="Y306" i="4" a="1"/>
  <c r="Y306" i="4" s="1"/>
  <c r="Y307" i="4" a="1"/>
  <c r="Y307" i="4"/>
  <c r="Y308" i="4" a="1"/>
  <c r="Y308" i="4" s="1"/>
  <c r="Y309" i="4" a="1"/>
  <c r="Y309" i="4" s="1"/>
  <c r="Y310" i="4" a="1"/>
  <c r="Y310" i="4" s="1"/>
  <c r="Y311" i="4" a="1"/>
  <c r="Y311" i="4"/>
  <c r="Y312" i="4" a="1"/>
  <c r="Y312" i="4" s="1"/>
  <c r="Y313" i="4" a="1"/>
  <c r="Y313" i="4" s="1"/>
  <c r="Y314" i="4" a="1"/>
  <c r="Y314" i="4" s="1"/>
  <c r="Y315" i="4" a="1"/>
  <c r="Y315" i="4" s="1"/>
  <c r="Y316" i="4" a="1"/>
  <c r="Y316" i="4" s="1"/>
  <c r="Y317" i="4" a="1"/>
  <c r="Y317" i="4" s="1"/>
  <c r="Y318" i="4" a="1"/>
  <c r="Y318" i="4" s="1"/>
  <c r="Y319" i="4" a="1"/>
  <c r="Y319" i="4" s="1"/>
  <c r="Y320" i="4" a="1"/>
  <c r="Y320" i="4" s="1"/>
  <c r="Y321" i="4" a="1"/>
  <c r="Y321" i="4" s="1"/>
  <c r="Y322" i="4" a="1"/>
  <c r="Y322" i="4" s="1"/>
  <c r="Y323" i="4" a="1"/>
  <c r="Y323" i="4" s="1"/>
  <c r="Y324" i="4" a="1"/>
  <c r="Y324" i="4" s="1"/>
  <c r="Y325" i="4" a="1"/>
  <c r="Y325" i="4" s="1"/>
  <c r="Y326" i="4" a="1"/>
  <c r="Y326" i="4" s="1"/>
  <c r="Y327" i="4" a="1"/>
  <c r="Y327" i="4" s="1"/>
  <c r="Y328" i="4" a="1"/>
  <c r="Y328" i="4" s="1"/>
  <c r="Y329" i="4" a="1"/>
  <c r="Y329" i="4" s="1"/>
  <c r="Y330" i="4" a="1"/>
  <c r="Y330" i="4" s="1"/>
  <c r="Y331" i="4" a="1"/>
  <c r="Y331" i="4" s="1"/>
  <c r="Y332" i="4" a="1"/>
  <c r="Y332" i="4" s="1"/>
  <c r="Y333" i="4" a="1"/>
  <c r="Y333" i="4"/>
  <c r="Y334" i="4" a="1"/>
  <c r="Y334" i="4" s="1"/>
  <c r="Y335" i="4" a="1"/>
  <c r="Y335" i="4" s="1"/>
  <c r="Y336" i="4" a="1"/>
  <c r="Y336" i="4" s="1"/>
  <c r="Y337" i="4" a="1"/>
  <c r="Y337" i="4" s="1"/>
  <c r="Y338" i="4" a="1"/>
  <c r="Y338" i="4" s="1"/>
  <c r="Y339" i="4" a="1"/>
  <c r="Y339" i="4"/>
  <c r="Y340" i="4" a="1"/>
  <c r="Y340" i="4" s="1"/>
  <c r="Y341" i="4" a="1"/>
  <c r="Y341" i="4" s="1"/>
  <c r="Y342" i="4" a="1"/>
  <c r="Y342" i="4" s="1"/>
  <c r="Y343" i="4" a="1"/>
  <c r="Y343" i="4" s="1"/>
  <c r="Y344" i="4" a="1"/>
  <c r="Y344" i="4" s="1"/>
  <c r="Y345" i="4" a="1"/>
  <c r="Y345" i="4" s="1"/>
  <c r="Y346" i="4" a="1"/>
  <c r="Y346" i="4" s="1"/>
  <c r="Y347" i="4" a="1"/>
  <c r="Y347" i="4" s="1"/>
  <c r="Y348" i="4" a="1"/>
  <c r="Y348" i="4" s="1"/>
  <c r="Y349" i="4" a="1"/>
  <c r="Y349" i="4" s="1"/>
  <c r="Y350" i="4" a="1"/>
  <c r="Y350" i="4" s="1"/>
  <c r="Y351" i="4" a="1"/>
  <c r="Y351" i="4" s="1"/>
  <c r="Y352" i="4" a="1"/>
  <c r="Y352" i="4" s="1"/>
  <c r="Y353" i="4" a="1"/>
  <c r="Y353" i="4" s="1"/>
  <c r="Y354" i="4" a="1"/>
  <c r="Y354" i="4" s="1"/>
  <c r="Y355" i="4" a="1"/>
  <c r="Y355" i="4" s="1"/>
  <c r="Y356" i="4" a="1"/>
  <c r="Y356" i="4" s="1"/>
  <c r="Y357" i="4" a="1"/>
  <c r="Y357" i="4" s="1"/>
  <c r="Y358" i="4" a="1"/>
  <c r="Y358" i="4" s="1"/>
  <c r="Y359" i="4" a="1"/>
  <c r="Y359" i="4" s="1"/>
  <c r="Y360" i="4" a="1"/>
  <c r="Y360" i="4" s="1"/>
  <c r="Y361" i="4" a="1"/>
  <c r="Y361" i="4" s="1"/>
  <c r="Y362" i="4" a="1"/>
  <c r="Y362" i="4" s="1"/>
  <c r="Y363" i="4" a="1"/>
  <c r="Y363" i="4" s="1"/>
  <c r="Y364" i="4" a="1"/>
  <c r="Y364" i="4" s="1"/>
  <c r="Y365" i="4" a="1"/>
  <c r="Y365" i="4"/>
  <c r="Y366" i="4" a="1"/>
  <c r="Y366" i="4"/>
  <c r="Y367" i="4" a="1"/>
  <c r="Y367" i="4" s="1"/>
  <c r="Y368" i="4" a="1"/>
  <c r="Y368" i="4" s="1"/>
  <c r="Y369" i="4" a="1"/>
  <c r="Y369" i="4" s="1"/>
  <c r="Y370" i="4" a="1"/>
  <c r="Y370" i="4" s="1"/>
  <c r="Y371" i="4" a="1"/>
  <c r="Y371" i="4" s="1"/>
  <c r="Y372" i="4" a="1"/>
  <c r="Y372" i="4"/>
  <c r="Y373" i="4" a="1"/>
  <c r="Y373" i="4" s="1"/>
  <c r="Y374" i="4" a="1"/>
  <c r="Y374" i="4" s="1"/>
  <c r="Y375" i="4" a="1"/>
  <c r="Y375" i="4" s="1"/>
  <c r="Y376" i="4" a="1"/>
  <c r="Y376" i="4" s="1"/>
  <c r="Y377" i="4" a="1"/>
  <c r="Y377" i="4" s="1"/>
  <c r="Y378" i="4" a="1"/>
  <c r="Y378" i="4" s="1"/>
  <c r="Y379" i="4" a="1"/>
  <c r="Y379" i="4" s="1"/>
  <c r="Y380" i="4" a="1"/>
  <c r="Y380" i="4" s="1"/>
  <c r="Y381" i="4" a="1"/>
  <c r="Y381" i="4" s="1"/>
  <c r="Y382" i="4" a="1"/>
  <c r="Y382" i="4" s="1"/>
  <c r="Y383" i="4" a="1"/>
  <c r="Y383" i="4" s="1"/>
  <c r="Y384" i="4" a="1"/>
  <c r="Y384" i="4" s="1"/>
  <c r="Y385" i="4" a="1"/>
  <c r="Y385" i="4" s="1"/>
  <c r="Y386" i="4" a="1"/>
  <c r="Y386" i="4" s="1"/>
  <c r="Y387" i="4" a="1"/>
  <c r="Y387" i="4" s="1"/>
  <c r="Y388" i="4" a="1"/>
  <c r="Y388" i="4" s="1"/>
  <c r="Y389" i="4" a="1"/>
  <c r="Y389" i="4" s="1"/>
  <c r="Y390" i="4" a="1"/>
  <c r="Y390" i="4" s="1"/>
  <c r="Y391" i="4" a="1"/>
  <c r="Y391" i="4" s="1"/>
  <c r="Y392" i="4" a="1"/>
  <c r="Y392" i="4" s="1"/>
  <c r="Y393" i="4" a="1"/>
  <c r="Y393" i="4" s="1"/>
  <c r="Y394" i="4" a="1"/>
  <c r="Y394" i="4" s="1"/>
  <c r="Y395" i="4" a="1"/>
  <c r="Y395" i="4" s="1"/>
  <c r="Y396" i="4" a="1"/>
  <c r="Y396" i="4" s="1"/>
  <c r="Y397" i="4" a="1"/>
  <c r="Y397" i="4" s="1"/>
  <c r="Y398" i="4" a="1"/>
  <c r="Y398" i="4" s="1"/>
  <c r="Y399" i="4" a="1"/>
  <c r="Y399" i="4" s="1"/>
  <c r="Y400" i="4" a="1"/>
  <c r="Y400" i="4" s="1"/>
  <c r="Y401" i="4" a="1"/>
  <c r="Y401" i="4" s="1"/>
  <c r="Y402" i="4" a="1"/>
  <c r="Y402" i="4" s="1"/>
  <c r="Y403" i="4" a="1"/>
  <c r="Y403" i="4"/>
  <c r="Y404" i="4" a="1"/>
  <c r="Y404" i="4" s="1"/>
  <c r="Y405" i="4" a="1"/>
  <c r="Y405" i="4" s="1"/>
  <c r="Y406" i="4" a="1"/>
  <c r="Y406" i="4" s="1"/>
  <c r="Y407" i="4" a="1"/>
  <c r="Y407" i="4" s="1"/>
  <c r="Y408" i="4" a="1"/>
  <c r="Y408" i="4" s="1"/>
  <c r="Y409" i="4" a="1"/>
  <c r="Y409" i="4" s="1"/>
  <c r="Y410" i="4" a="1"/>
  <c r="Y410" i="4" s="1"/>
  <c r="Y411" i="4" a="1"/>
  <c r="Y411" i="4" s="1"/>
  <c r="Y412" i="4" a="1"/>
  <c r="Y412" i="4" s="1"/>
  <c r="Y413" i="4" a="1"/>
  <c r="Y413" i="4" s="1"/>
  <c r="Y414" i="4" a="1"/>
  <c r="Y414" i="4" s="1"/>
  <c r="Y415" i="4" a="1"/>
  <c r="Y415" i="4" s="1"/>
  <c r="Y416" i="4" a="1"/>
  <c r="Y416" i="4" s="1"/>
  <c r="Y417" i="4" a="1"/>
  <c r="Y417" i="4" s="1"/>
  <c r="Y418" i="4" a="1"/>
  <c r="Y418" i="4" s="1"/>
  <c r="Y419" i="4" a="1"/>
  <c r="Y419" i="4" s="1"/>
  <c r="Y420" i="4" a="1"/>
  <c r="Y420" i="4" s="1"/>
  <c r="Y421" i="4" a="1"/>
  <c r="Y421" i="4" s="1"/>
  <c r="Y422" i="4" a="1"/>
  <c r="Y422" i="4" s="1"/>
  <c r="Y423" i="4" a="1"/>
  <c r="Y423" i="4" s="1"/>
  <c r="Y424" i="4" a="1"/>
  <c r="Y424" i="4" s="1"/>
  <c r="Y425" i="4" a="1"/>
  <c r="Y425" i="4" s="1"/>
  <c r="Y426" i="4" a="1"/>
  <c r="Y426" i="4" s="1"/>
  <c r="Y427" i="4" a="1"/>
  <c r="Y427" i="4" s="1"/>
  <c r="Y428" i="4" a="1"/>
  <c r="Y428" i="4" s="1"/>
  <c r="Y429" i="4" a="1"/>
  <c r="Y429" i="4" s="1"/>
  <c r="Y430" i="4" a="1"/>
  <c r="Y430" i="4" s="1"/>
  <c r="Y431" i="4" a="1"/>
  <c r="Y431" i="4" s="1"/>
  <c r="Y432" i="4" a="1"/>
  <c r="Y432" i="4" s="1"/>
  <c r="Y433" i="4" a="1"/>
  <c r="Y433" i="4" s="1"/>
  <c r="Y434" i="4" a="1"/>
  <c r="Y434" i="4" s="1"/>
  <c r="Y435" i="4" a="1"/>
  <c r="Y435" i="4" s="1"/>
  <c r="Y436" i="4" a="1"/>
  <c r="Y436" i="4" s="1"/>
  <c r="Y437" i="4" a="1"/>
  <c r="Y437" i="4" s="1"/>
  <c r="Y438" i="4" a="1"/>
  <c r="Y438" i="4" s="1"/>
  <c r="Y439" i="4" a="1"/>
  <c r="Y439" i="4" s="1"/>
  <c r="Y440" i="4" a="1"/>
  <c r="Y440" i="4" s="1"/>
  <c r="Y441" i="4" a="1"/>
  <c r="Y441" i="4" s="1"/>
  <c r="Y442" i="4" a="1"/>
  <c r="Y442" i="4"/>
  <c r="Y443" i="4" a="1"/>
  <c r="Y443" i="4" s="1"/>
  <c r="Y444" i="4" a="1"/>
  <c r="Y444" i="4" s="1"/>
  <c r="Y445" i="4" a="1"/>
  <c r="Y445" i="4" s="1"/>
  <c r="Y446" i="4" a="1"/>
  <c r="Y446" i="4" s="1"/>
  <c r="Y447" i="4" a="1"/>
  <c r="Y447" i="4" s="1"/>
  <c r="Y448" i="4" a="1"/>
  <c r="Y448" i="4" s="1"/>
  <c r="Y449" i="4" a="1"/>
  <c r="Y449" i="4" s="1"/>
  <c r="Y450" i="4" a="1"/>
  <c r="Y450" i="4" s="1"/>
  <c r="Y451" i="4" a="1"/>
  <c r="Y451" i="4" s="1"/>
  <c r="Y452" i="4" a="1"/>
  <c r="Y452" i="4" s="1"/>
  <c r="Y453" i="4" a="1"/>
  <c r="Y453" i="4" s="1"/>
  <c r="Y454" i="4" a="1"/>
  <c r="Y454" i="4" s="1"/>
  <c r="Y455" i="4" a="1"/>
  <c r="Y455" i="4" s="1"/>
  <c r="Y456" i="4" a="1"/>
  <c r="Y456" i="4" s="1"/>
  <c r="Y457" i="4" a="1"/>
  <c r="Y457" i="4" s="1"/>
  <c r="Y458" i="4" a="1"/>
  <c r="Y458" i="4" s="1"/>
  <c r="Y459" i="4" a="1"/>
  <c r="Y459" i="4" s="1"/>
  <c r="Y460" i="4" a="1"/>
  <c r="Y460" i="4" s="1"/>
  <c r="Y461" i="4" a="1"/>
  <c r="Y461" i="4" s="1"/>
  <c r="Y462" i="4" a="1"/>
  <c r="Y462" i="4" s="1"/>
  <c r="Y463" i="4" a="1"/>
  <c r="Y463" i="4"/>
  <c r="Y464" i="4" a="1"/>
  <c r="Y464" i="4" s="1"/>
  <c r="Y465" i="4" a="1"/>
  <c r="Y465" i="4" s="1"/>
  <c r="Y466" i="4" a="1"/>
  <c r="Y466" i="4" s="1"/>
  <c r="Y467" i="4" a="1"/>
  <c r="Y467" i="4" s="1"/>
  <c r="Y468" i="4" a="1"/>
  <c r="Y468" i="4" s="1"/>
  <c r="Y469" i="4" a="1"/>
  <c r="Y469" i="4" s="1"/>
  <c r="Y470" i="4" a="1"/>
  <c r="Y470" i="4" s="1"/>
  <c r="Y471" i="4" a="1"/>
  <c r="Y471" i="4" s="1"/>
  <c r="Y472" i="4" a="1"/>
  <c r="Y472" i="4" s="1"/>
  <c r="Y473" i="4" a="1"/>
  <c r="Y473" i="4" s="1"/>
  <c r="Y474" i="4" a="1"/>
  <c r="Y474" i="4" s="1"/>
  <c r="Y475" i="4" a="1"/>
  <c r="Y475" i="4" s="1"/>
  <c r="Y476" i="4" a="1"/>
  <c r="Y476" i="4" s="1"/>
  <c r="Y477" i="4" a="1"/>
  <c r="Y477" i="4" s="1"/>
  <c r="Y478" i="4" a="1"/>
  <c r="Y478" i="4" s="1"/>
  <c r="Y479" i="4" a="1"/>
  <c r="Y479" i="4" s="1"/>
  <c r="Y480" i="4" a="1"/>
  <c r="Y480" i="4" s="1"/>
  <c r="Y481" i="4" a="1"/>
  <c r="Y481" i="4" s="1"/>
  <c r="Y482" i="4" a="1"/>
  <c r="Y482" i="4" s="1"/>
  <c r="Y483" i="4" a="1"/>
  <c r="Y483" i="4" s="1"/>
  <c r="Y484" i="4" a="1"/>
  <c r="Y484" i="4" s="1"/>
  <c r="Y485" i="4" a="1"/>
  <c r="Y485" i="4" s="1"/>
  <c r="Y486" i="4" a="1"/>
  <c r="Y486" i="4" s="1"/>
  <c r="Y487" i="4" a="1"/>
  <c r="Y487" i="4" s="1"/>
  <c r="Y488" i="4" a="1"/>
  <c r="Y488" i="4" s="1"/>
  <c r="Y489" i="4" a="1"/>
  <c r="Y489" i="4" s="1"/>
  <c r="Y490" i="4" a="1"/>
  <c r="Y490" i="4" s="1"/>
  <c r="Y491" i="4" a="1"/>
  <c r="Y491" i="4"/>
  <c r="Y492" i="4" a="1"/>
  <c r="Y492" i="4" s="1"/>
  <c r="Y493" i="4" a="1"/>
  <c r="Y493" i="4" s="1"/>
  <c r="Y494" i="4" a="1"/>
  <c r="Y494" i="4" s="1"/>
  <c r="Y495" i="4" a="1"/>
  <c r="Y495" i="4" s="1"/>
  <c r="Y496" i="4" a="1"/>
  <c r="Y496" i="4" s="1"/>
  <c r="Y497" i="4" a="1"/>
  <c r="Y497" i="4" s="1"/>
  <c r="Y498" i="4" a="1"/>
  <c r="Y498" i="4" s="1"/>
  <c r="Y499" i="4" a="1"/>
  <c r="Y499" i="4" s="1"/>
  <c r="Y500" i="4" a="1"/>
  <c r="Y500" i="4" s="1"/>
  <c r="Y501" i="4" a="1"/>
  <c r="Y501" i="4" s="1"/>
  <c r="Y502" i="4" a="1"/>
  <c r="Y502" i="4" s="1"/>
  <c r="Y503" i="4" a="1"/>
  <c r="Y503" i="4" s="1"/>
  <c r="Y504" i="4" a="1"/>
  <c r="Y504" i="4" s="1"/>
  <c r="Y505" i="4" a="1"/>
  <c r="Y505" i="4" s="1"/>
  <c r="Y506" i="4" a="1"/>
  <c r="Y506" i="4" s="1"/>
  <c r="Y507" i="4" a="1"/>
  <c r="Y507" i="4" s="1"/>
  <c r="Y508" i="4" a="1"/>
  <c r="Y508" i="4" s="1"/>
  <c r="Y509" i="4" a="1"/>
  <c r="Y509" i="4"/>
  <c r="Y510" i="4" a="1"/>
  <c r="Y510" i="4" s="1"/>
  <c r="Y511" i="4" a="1"/>
  <c r="Y511" i="4" s="1"/>
  <c r="Y512" i="4" a="1"/>
  <c r="Y512" i="4" s="1"/>
  <c r="Y513" i="4" a="1"/>
  <c r="Y513" i="4" s="1"/>
  <c r="Y514" i="4" a="1"/>
  <c r="Y514" i="4" s="1"/>
  <c r="Y515" i="4" a="1"/>
  <c r="Y515" i="4" s="1"/>
  <c r="Y516" i="4" a="1"/>
  <c r="Y516" i="4" s="1"/>
  <c r="Y517" i="4" a="1"/>
  <c r="Y517" i="4" s="1"/>
  <c r="Y518" i="4" a="1"/>
  <c r="Y518" i="4" s="1"/>
  <c r="Y519" i="4" a="1"/>
  <c r="Y519" i="4" s="1"/>
  <c r="Y520" i="4" a="1"/>
  <c r="Y520" i="4" s="1"/>
  <c r="Y521" i="4" a="1"/>
  <c r="Y521" i="4" s="1"/>
  <c r="Y522" i="4" a="1"/>
  <c r="Y522" i="4" s="1"/>
  <c r="Y523" i="4" a="1"/>
  <c r="Y523" i="4" s="1"/>
  <c r="Y524" i="4" a="1"/>
  <c r="Y524" i="4" s="1"/>
  <c r="Y525" i="4" a="1"/>
  <c r="Y525" i="4" s="1"/>
  <c r="Y526" i="4" a="1"/>
  <c r="Y526" i="4" s="1"/>
  <c r="Y527" i="4" a="1"/>
  <c r="Y527" i="4" s="1"/>
  <c r="Y528" i="4" a="1"/>
  <c r="Y528" i="4" s="1"/>
  <c r="Y529" i="4" a="1"/>
  <c r="Y529" i="4" s="1"/>
  <c r="Y530" i="4" a="1"/>
  <c r="Y530" i="4" s="1"/>
  <c r="Y531" i="4" a="1"/>
  <c r="Y531" i="4" s="1"/>
  <c r="Y532" i="4" a="1"/>
  <c r="Y532" i="4" s="1"/>
  <c r="Y533" i="4" a="1"/>
  <c r="Y533" i="4" s="1"/>
  <c r="Y534" i="4" a="1"/>
  <c r="Y534" i="4" s="1"/>
  <c r="Y535" i="4" a="1"/>
  <c r="Y535" i="4" s="1"/>
  <c r="Y536" i="4" a="1"/>
  <c r="Y536" i="4" s="1"/>
  <c r="Y537" i="4" a="1"/>
  <c r="Y537" i="4" s="1"/>
  <c r="Y538" i="4" a="1"/>
  <c r="Y538" i="4" s="1"/>
  <c r="Y539" i="4" a="1"/>
  <c r="Y539" i="4" s="1"/>
  <c r="Y540" i="4" a="1"/>
  <c r="Y540" i="4" s="1"/>
  <c r="Y541" i="4" a="1"/>
  <c r="Y541" i="4" s="1"/>
  <c r="Y542" i="4" a="1"/>
  <c r="Y542" i="4" s="1"/>
  <c r="Y543" i="4" a="1"/>
  <c r="Y543" i="4" s="1"/>
  <c r="Y544" i="4" a="1"/>
  <c r="Y544" i="4" s="1"/>
  <c r="Y545" i="4" a="1"/>
  <c r="Y545" i="4" s="1"/>
  <c r="Y546" i="4" a="1"/>
  <c r="Y546" i="4" s="1"/>
  <c r="Y547" i="4" a="1"/>
  <c r="Y547" i="4" s="1"/>
  <c r="Y548" i="4" a="1"/>
  <c r="Y548" i="4" s="1"/>
  <c r="Y549" i="4" a="1"/>
  <c r="Y549" i="4" s="1"/>
  <c r="Y550" i="4" a="1"/>
  <c r="Y550" i="4" s="1"/>
  <c r="Y551" i="4" a="1"/>
  <c r="Y551" i="4" s="1"/>
  <c r="Y552" i="4" a="1"/>
  <c r="Y552" i="4" s="1"/>
  <c r="Y553" i="4" a="1"/>
  <c r="Y553" i="4" s="1"/>
  <c r="Y554" i="4" a="1"/>
  <c r="Y554" i="4" s="1"/>
  <c r="Y555" i="4" a="1"/>
  <c r="Y555" i="4" s="1"/>
  <c r="Y556" i="4" a="1"/>
  <c r="Y556" i="4" s="1"/>
  <c r="Y557" i="4" a="1"/>
  <c r="Y557" i="4" s="1"/>
  <c r="Y558" i="4" a="1"/>
  <c r="Y558" i="4" s="1"/>
  <c r="Y559" i="4" a="1"/>
  <c r="Y559" i="4" s="1"/>
  <c r="Y560" i="4" a="1"/>
  <c r="Y560" i="4" s="1"/>
  <c r="Y561" i="4" a="1"/>
  <c r="Y561" i="4" s="1"/>
  <c r="Y562" i="4" a="1"/>
  <c r="Y562" i="4"/>
  <c r="Y563" i="4" a="1"/>
  <c r="Y563" i="4" s="1"/>
  <c r="Y564" i="4" a="1"/>
  <c r="Y564" i="4" s="1"/>
  <c r="Y565" i="4" a="1"/>
  <c r="Y565" i="4" s="1"/>
  <c r="Y566" i="4" a="1"/>
  <c r="Y566" i="4" s="1"/>
  <c r="Y567" i="4" a="1"/>
  <c r="Y567" i="4" s="1"/>
  <c r="Y568" i="4" a="1"/>
  <c r="Y568" i="4" s="1"/>
  <c r="Y569" i="4" a="1"/>
  <c r="Y569" i="4" s="1"/>
  <c r="Y570" i="4" a="1"/>
  <c r="Y570" i="4" s="1"/>
  <c r="Y571" i="4" a="1"/>
  <c r="Y571" i="4" s="1"/>
  <c r="Y572" i="4" a="1"/>
  <c r="Y572" i="4" s="1"/>
  <c r="Y573" i="4" a="1"/>
  <c r="Y573" i="4" s="1"/>
  <c r="Y574" i="4" a="1"/>
  <c r="Y574" i="4" s="1"/>
  <c r="Y575" i="4" a="1"/>
  <c r="Y575" i="4" s="1"/>
  <c r="Y576" i="4" a="1"/>
  <c r="Y576" i="4" s="1"/>
  <c r="Y577" i="4" a="1"/>
  <c r="Y577" i="4" s="1"/>
  <c r="Y578" i="4" a="1"/>
  <c r="Y578" i="4" s="1"/>
  <c r="Y579" i="4" a="1"/>
  <c r="Y579" i="4"/>
  <c r="Y580" i="4" a="1"/>
  <c r="Y580" i="4" s="1"/>
  <c r="Y581" i="4" a="1"/>
  <c r="Y581" i="4" s="1"/>
  <c r="Y582" i="4" a="1"/>
  <c r="Y582" i="4" s="1"/>
  <c r="Y583" i="4" a="1"/>
  <c r="Y583" i="4" s="1"/>
  <c r="Y584" i="4" a="1"/>
  <c r="Y584" i="4" s="1"/>
  <c r="Y585" i="4" a="1"/>
  <c r="Y585" i="4" s="1"/>
  <c r="Y586" i="4" a="1"/>
  <c r="Y586" i="4" s="1"/>
  <c r="Y587" i="4" a="1"/>
  <c r="Y587" i="4" s="1"/>
  <c r="Y588" i="4" a="1"/>
  <c r="Y588" i="4" s="1"/>
  <c r="Y589" i="4" a="1"/>
  <c r="Y589" i="4" s="1"/>
  <c r="Y590" i="4" a="1"/>
  <c r="Y590" i="4" s="1"/>
  <c r="Y591" i="4" a="1"/>
  <c r="Y591" i="4" s="1"/>
  <c r="Y592" i="4" a="1"/>
  <c r="Y592" i="4" s="1"/>
  <c r="Y593" i="4" a="1"/>
  <c r="Y593" i="4" s="1"/>
  <c r="Y594" i="4" a="1"/>
  <c r="Y594" i="4" s="1"/>
  <c r="Y595" i="4" a="1"/>
  <c r="Y595" i="4" s="1"/>
  <c r="Y596" i="4" a="1"/>
  <c r="Y596" i="4" s="1"/>
  <c r="Y597" i="4" a="1"/>
  <c r="Y597" i="4" s="1"/>
  <c r="Y598" i="4" a="1"/>
  <c r="Y598" i="4" s="1"/>
  <c r="Y599" i="4" a="1"/>
  <c r="Y599" i="4" s="1"/>
  <c r="Y600" i="4" a="1"/>
  <c r="Y600" i="4"/>
  <c r="Y601" i="4" a="1"/>
  <c r="Y601" i="4" s="1"/>
  <c r="Y602" i="4" a="1"/>
  <c r="Y602" i="4" s="1"/>
  <c r="Y603" i="4" a="1"/>
  <c r="Y603" i="4" s="1"/>
  <c r="Y604" i="4" a="1"/>
  <c r="Y604" i="4" s="1"/>
  <c r="Y605" i="4" a="1"/>
  <c r="Y605" i="4" s="1"/>
  <c r="Y606" i="4" a="1"/>
  <c r="Y606" i="4" s="1"/>
  <c r="Y607" i="4" a="1"/>
  <c r="Y607" i="4" s="1"/>
  <c r="Y608" i="4" a="1"/>
  <c r="Y608" i="4" s="1"/>
  <c r="Y609" i="4" a="1"/>
  <c r="Y609" i="4" s="1"/>
  <c r="Y610" i="4" a="1"/>
  <c r="Y610" i="4" s="1"/>
  <c r="Y611" i="4" a="1"/>
  <c r="Y611" i="4"/>
  <c r="Y612" i="4" a="1"/>
  <c r="Y612" i="4" s="1"/>
  <c r="Y613" i="4" a="1"/>
  <c r="Y613" i="4" s="1"/>
  <c r="Y614" i="4" a="1"/>
  <c r="Y614" i="4" s="1"/>
  <c r="Y615" i="4" a="1"/>
  <c r="Y615" i="4"/>
  <c r="Y616" i="4" a="1"/>
  <c r="Y616" i="4" s="1"/>
  <c r="Y617" i="4" a="1"/>
  <c r="Y617" i="4" s="1"/>
  <c r="Y618" i="4" a="1"/>
  <c r="Y618" i="4" s="1"/>
  <c r="Y619" i="4" a="1"/>
  <c r="Y619" i="4" s="1"/>
  <c r="Y620" i="4" a="1"/>
  <c r="Y620" i="4" s="1"/>
  <c r="Y621" i="4" a="1"/>
  <c r="Y621" i="4" s="1"/>
  <c r="Y622" i="4" a="1"/>
  <c r="Y622" i="4" s="1"/>
  <c r="Y623" i="4" a="1"/>
  <c r="Y623" i="4" s="1"/>
  <c r="Y624" i="4" a="1"/>
  <c r="Y624" i="4"/>
  <c r="Y625" i="4" a="1"/>
  <c r="Y625" i="4" s="1"/>
  <c r="Y626" i="4" a="1"/>
  <c r="Y626" i="4" s="1"/>
  <c r="Y627" i="4" a="1"/>
  <c r="Y627" i="4" s="1"/>
  <c r="Y628" i="4" a="1"/>
  <c r="Y628" i="4" s="1"/>
  <c r="Y629" i="4" a="1"/>
  <c r="Y629" i="4" s="1"/>
  <c r="Y630" i="4" a="1"/>
  <c r="Y630" i="4" s="1"/>
  <c r="Y631" i="4" a="1"/>
  <c r="Y631" i="4" s="1"/>
  <c r="Y632" i="4" a="1"/>
  <c r="Y632" i="4" s="1"/>
  <c r="Y633" i="4" a="1"/>
  <c r="Y633" i="4"/>
  <c r="Y634" i="4" a="1"/>
  <c r="Y634" i="4" s="1"/>
  <c r="Y635" i="4" a="1"/>
  <c r="Y635" i="4" s="1"/>
  <c r="Y636" i="4" a="1"/>
  <c r="Y636" i="4" s="1"/>
  <c r="Y637" i="4" a="1"/>
  <c r="Y637" i="4" s="1"/>
  <c r="Y638" i="4" a="1"/>
  <c r="Y638" i="4" s="1"/>
  <c r="Y639" i="4" a="1"/>
  <c r="Y639" i="4" s="1"/>
  <c r="Y640" i="4" a="1"/>
  <c r="Y640" i="4" s="1"/>
  <c r="Y641" i="4" a="1"/>
  <c r="Y641" i="4" s="1"/>
  <c r="Y642" i="4" a="1"/>
  <c r="Y642" i="4" s="1"/>
  <c r="Y643" i="4" a="1"/>
  <c r="Y643" i="4" s="1"/>
  <c r="Y644" i="4" a="1"/>
  <c r="Y644" i="4" s="1"/>
  <c r="Y645" i="4" a="1"/>
  <c r="Y645" i="4" s="1"/>
  <c r="Y646" i="4" a="1"/>
  <c r="Y646" i="4" s="1"/>
  <c r="Y647" i="4" a="1"/>
  <c r="Y647" i="4" s="1"/>
  <c r="Y648" i="4" a="1"/>
  <c r="Y648" i="4" s="1"/>
  <c r="Y649" i="4" a="1"/>
  <c r="Y649" i="4" s="1"/>
  <c r="Y650" i="4" a="1"/>
  <c r="Y650" i="4" s="1"/>
  <c r="Y651" i="4" a="1"/>
  <c r="Y651" i="4" s="1"/>
  <c r="Y652" i="4" a="1"/>
  <c r="Y652" i="4" s="1"/>
  <c r="Y653" i="4" a="1"/>
  <c r="Y653" i="4" s="1"/>
  <c r="Y654" i="4" a="1"/>
  <c r="Y654" i="4" s="1"/>
  <c r="Y655" i="4" a="1"/>
  <c r="Y655" i="4" s="1"/>
  <c r="Y656" i="4" a="1"/>
  <c r="Y656" i="4" s="1"/>
  <c r="Y657" i="4" a="1"/>
  <c r="Y657" i="4" s="1"/>
  <c r="Y658" i="4" a="1"/>
  <c r="Y658" i="4" s="1"/>
  <c r="Y659" i="4" a="1"/>
  <c r="Y659" i="4" s="1"/>
  <c r="Y660" i="4" a="1"/>
  <c r="Y660" i="4" s="1"/>
  <c r="Y661" i="4" a="1"/>
  <c r="Y661" i="4" s="1"/>
  <c r="Y662" i="4" a="1"/>
  <c r="Y662" i="4" s="1"/>
  <c r="Y663" i="4" a="1"/>
  <c r="Y663" i="4" s="1"/>
  <c r="Y664" i="4" a="1"/>
  <c r="Y664" i="4" s="1"/>
  <c r="Y665" i="4" a="1"/>
  <c r="Y665" i="4" s="1"/>
  <c r="Y666" i="4" a="1"/>
  <c r="Y666" i="4" s="1"/>
  <c r="Y667" i="4" a="1"/>
  <c r="Y667" i="4" s="1"/>
  <c r="Y668" i="4" a="1"/>
  <c r="Y668" i="4" s="1"/>
  <c r="Y669" i="4" a="1"/>
  <c r="Y669" i="4" s="1"/>
  <c r="Y670" i="4" a="1"/>
  <c r="Y670" i="4" s="1"/>
  <c r="Y671" i="4" a="1"/>
  <c r="Y671" i="4" s="1"/>
  <c r="Y672" i="4" a="1"/>
  <c r="Y672" i="4" s="1"/>
  <c r="Y673" i="4" a="1"/>
  <c r="Y673" i="4" s="1"/>
  <c r="Y674" i="4" a="1"/>
  <c r="Y674" i="4" s="1"/>
  <c r="Y675" i="4" a="1"/>
  <c r="Y675" i="4" s="1"/>
  <c r="Y676" i="4" a="1"/>
  <c r="Y676" i="4" s="1"/>
  <c r="Y677" i="4" a="1"/>
  <c r="Y677" i="4" s="1"/>
  <c r="Y678" i="4" a="1"/>
  <c r="Y678" i="4" s="1"/>
  <c r="Y679" i="4" a="1"/>
  <c r="Y679" i="4" s="1"/>
  <c r="Y680" i="4" a="1"/>
  <c r="Y680" i="4" s="1"/>
  <c r="Y681" i="4" a="1"/>
  <c r="Y681" i="4" s="1"/>
  <c r="Y682" i="4" a="1"/>
  <c r="Y682" i="4" s="1"/>
  <c r="Y683" i="4" a="1"/>
  <c r="Y683" i="4" s="1"/>
  <c r="Y684" i="4" a="1"/>
  <c r="Y684" i="4" s="1"/>
  <c r="Y685" i="4" a="1"/>
  <c r="Y685" i="4" s="1"/>
  <c r="Y686" i="4" a="1"/>
  <c r="Y686" i="4" s="1"/>
  <c r="Y687" i="4" a="1"/>
  <c r="Y687" i="4" s="1"/>
  <c r="Y688" i="4" a="1"/>
  <c r="Y688" i="4" s="1"/>
  <c r="Y689" i="4" a="1"/>
  <c r="Y689" i="4" s="1"/>
  <c r="Y690" i="4" a="1"/>
  <c r="Y690" i="4" s="1"/>
  <c r="Y691" i="4" a="1"/>
  <c r="Y691" i="4" s="1"/>
  <c r="Y692" i="4" a="1"/>
  <c r="Y692" i="4" s="1"/>
  <c r="Y693" i="4" a="1"/>
  <c r="Y693" i="4" s="1"/>
  <c r="Y694" i="4" a="1"/>
  <c r="Y694" i="4" s="1"/>
  <c r="Y695" i="4" a="1"/>
  <c r="Y695" i="4" s="1"/>
  <c r="Y696" i="4" a="1"/>
  <c r="Y696" i="4" s="1"/>
  <c r="Y697" i="4" a="1"/>
  <c r="Y697" i="4" s="1"/>
  <c r="Y698" i="4" a="1"/>
  <c r="Y698" i="4" s="1"/>
  <c r="Y699" i="4" a="1"/>
  <c r="Y699" i="4" s="1"/>
  <c r="Y700" i="4" a="1"/>
  <c r="Y700" i="4" s="1"/>
  <c r="Y701" i="4" a="1"/>
  <c r="Y701" i="4" s="1"/>
  <c r="Y702" i="4" a="1"/>
  <c r="Y702" i="4" s="1"/>
  <c r="Y703" i="4" a="1"/>
  <c r="Y703" i="4"/>
  <c r="Y704" i="4" a="1"/>
  <c r="Y704" i="4" s="1"/>
  <c r="Y705" i="4" a="1"/>
  <c r="Y705" i="4"/>
  <c r="Y706" i="4" a="1"/>
  <c r="Y706" i="4" s="1"/>
  <c r="Y707" i="4" a="1"/>
  <c r="Y707" i="4" s="1"/>
  <c r="Y708" i="4" a="1"/>
  <c r="Y708" i="4" s="1"/>
  <c r="Y709" i="4" a="1"/>
  <c r="Y709" i="4" s="1"/>
  <c r="Y710" i="4" a="1"/>
  <c r="Y710" i="4" s="1"/>
  <c r="Y711" i="4" a="1"/>
  <c r="Y711" i="4" s="1"/>
  <c r="Y712" i="4" a="1"/>
  <c r="Y712" i="4" s="1"/>
  <c r="Y713" i="4" a="1"/>
  <c r="Y713" i="4" s="1"/>
  <c r="Y714" i="4" a="1"/>
  <c r="Y714" i="4" s="1"/>
  <c r="Y715" i="4" a="1"/>
  <c r="Y715" i="4" s="1"/>
  <c r="Y716" i="4" a="1"/>
  <c r="Y716" i="4" s="1"/>
  <c r="Y717" i="4" a="1"/>
  <c r="Y717" i="4"/>
  <c r="Y718" i="4" a="1"/>
  <c r="Y718" i="4" s="1"/>
  <c r="Y719" i="4" a="1"/>
  <c r="Y719" i="4" s="1"/>
  <c r="Y720" i="4" a="1"/>
  <c r="Y720" i="4" s="1"/>
  <c r="Y721" i="4" a="1"/>
  <c r="Y721" i="4" s="1"/>
  <c r="Y722" i="4" a="1"/>
  <c r="Y722" i="4" s="1"/>
  <c r="Y723" i="4" a="1"/>
  <c r="Y723" i="4"/>
  <c r="Y724" i="4" a="1"/>
  <c r="Y724" i="4" s="1"/>
  <c r="Y725" i="4" a="1"/>
  <c r="Y725" i="4" s="1"/>
  <c r="Y726" i="4" a="1"/>
  <c r="Y726" i="4" s="1"/>
  <c r="Y727" i="4" a="1"/>
  <c r="Y727" i="4" s="1"/>
  <c r="Y728" i="4" a="1"/>
  <c r="Y728" i="4" s="1"/>
  <c r="Y729" i="4" a="1"/>
  <c r="Y729" i="4" s="1"/>
  <c r="Y730" i="4" a="1"/>
  <c r="Y730" i="4" s="1"/>
  <c r="Y731" i="4" a="1"/>
  <c r="Y731" i="4" s="1"/>
  <c r="Y732" i="4" a="1"/>
  <c r="Y732" i="4" s="1"/>
  <c r="Y733" i="4" a="1"/>
  <c r="Y733" i="4" s="1"/>
  <c r="Y734" i="4" a="1"/>
  <c r="Y734" i="4" s="1"/>
  <c r="Y735" i="4" a="1"/>
  <c r="Y735" i="4" s="1"/>
  <c r="Y736" i="4" a="1"/>
  <c r="Y736" i="4" s="1"/>
  <c r="Y737" i="4" a="1"/>
  <c r="Y737" i="4" s="1"/>
  <c r="Y738" i="4" a="1"/>
  <c r="Y738" i="4" s="1"/>
  <c r="Y739" i="4" a="1"/>
  <c r="Y739" i="4" s="1"/>
  <c r="Y740" i="4" a="1"/>
  <c r="Y740" i="4" s="1"/>
  <c r="Y741" i="4" a="1"/>
  <c r="Y741" i="4" s="1"/>
  <c r="Y742" i="4" a="1"/>
  <c r="Y742" i="4" s="1"/>
  <c r="Y743" i="4" a="1"/>
  <c r="Y743" i="4" s="1"/>
  <c r="Y744" i="4" a="1"/>
  <c r="Y744" i="4" s="1"/>
  <c r="Y745" i="4" a="1"/>
  <c r="Y745" i="4" s="1"/>
  <c r="Y746" i="4" a="1"/>
  <c r="Y746" i="4" s="1"/>
  <c r="Y747" i="4" a="1"/>
  <c r="Y747" i="4" s="1"/>
  <c r="Y748" i="4" a="1"/>
  <c r="Y748" i="4" s="1"/>
  <c r="Y749" i="4" a="1"/>
  <c r="Y749" i="4" s="1"/>
  <c r="Y750" i="4" a="1"/>
  <c r="Y750" i="4" s="1"/>
  <c r="Y751" i="4" a="1"/>
  <c r="Y751" i="4" s="1"/>
  <c r="Y752" i="4" a="1"/>
  <c r="Y752" i="4" s="1"/>
  <c r="Y753" i="4" a="1"/>
  <c r="Y753" i="4" s="1"/>
  <c r="Y754" i="4" a="1"/>
  <c r="Y754" i="4" s="1"/>
  <c r="Y755" i="4" a="1"/>
  <c r="Y755" i="4" s="1"/>
  <c r="Y756" i="4" a="1"/>
  <c r="Y756" i="4" s="1"/>
  <c r="Y757" i="4" a="1"/>
  <c r="Y757" i="4" s="1"/>
  <c r="Y758" i="4" a="1"/>
  <c r="Y758" i="4" s="1"/>
  <c r="Y759" i="4" a="1"/>
  <c r="Y759" i="4" s="1"/>
  <c r="Y760" i="4" a="1"/>
  <c r="Y760" i="4" s="1"/>
  <c r="Y761" i="4" a="1"/>
  <c r="Y761" i="4" s="1"/>
  <c r="Y762" i="4" a="1"/>
  <c r="Y762" i="4" s="1"/>
  <c r="Y763" i="4" a="1"/>
  <c r="Y763" i="4" s="1"/>
  <c r="Y764" i="4" a="1"/>
  <c r="Y764" i="4" s="1"/>
  <c r="Y765" i="4" a="1"/>
  <c r="Y765" i="4" s="1"/>
  <c r="Y766" i="4" a="1"/>
  <c r="Y766" i="4" s="1"/>
  <c r="Y767" i="4" a="1"/>
  <c r="Y767" i="4" s="1"/>
  <c r="Y768" i="4" a="1"/>
  <c r="Y768" i="4" s="1"/>
  <c r="Y769" i="4" a="1"/>
  <c r="Y769" i="4" s="1"/>
  <c r="Y770" i="4" a="1"/>
  <c r="Y770" i="4" s="1"/>
  <c r="Y771" i="4" a="1"/>
  <c r="Y771" i="4" s="1"/>
  <c r="Y772" i="4" a="1"/>
  <c r="Y772" i="4" s="1"/>
  <c r="Y773" i="4" a="1"/>
  <c r="Y773" i="4" s="1"/>
  <c r="Y774" i="4" a="1"/>
  <c r="Y774" i="4"/>
  <c r="Y775" i="4" a="1"/>
  <c r="Y775" i="4" s="1"/>
  <c r="Y776" i="4" a="1"/>
  <c r="Y776" i="4" s="1"/>
  <c r="Y777" i="4" a="1"/>
  <c r="Y777" i="4" s="1"/>
  <c r="Y778" i="4" a="1"/>
  <c r="Y778" i="4" s="1"/>
  <c r="Y779" i="4" a="1"/>
  <c r="Y779" i="4" s="1"/>
  <c r="Y780" i="4" a="1"/>
  <c r="Y780" i="4" s="1"/>
  <c r="Y781" i="4" a="1"/>
  <c r="Y781" i="4" s="1"/>
  <c r="Y782" i="4" a="1"/>
  <c r="Y782" i="4" s="1"/>
  <c r="Y783" i="4" a="1"/>
  <c r="Y783" i="4" s="1"/>
  <c r="Y784" i="4" a="1"/>
  <c r="Y784" i="4" s="1"/>
  <c r="Y785" i="4" a="1"/>
  <c r="Y785" i="4" s="1"/>
  <c r="Y786" i="4" a="1"/>
  <c r="Y786" i="4"/>
  <c r="Y787" i="4" a="1"/>
  <c r="Y787" i="4" s="1"/>
  <c r="Y788" i="4" a="1"/>
  <c r="Y788" i="4" s="1"/>
  <c r="Y789" i="4" a="1"/>
  <c r="Y789" i="4" s="1"/>
  <c r="Y790" i="4" a="1"/>
  <c r="Y790" i="4" s="1"/>
  <c r="Y791" i="4" a="1"/>
  <c r="Y791" i="4" s="1"/>
  <c r="Y792" i="4" a="1"/>
  <c r="Y792" i="4" s="1"/>
  <c r="Y793" i="4" a="1"/>
  <c r="Y793" i="4" s="1"/>
  <c r="Y794" i="4" a="1"/>
  <c r="Y794" i="4" s="1"/>
  <c r="Y795" i="4" a="1"/>
  <c r="Y795" i="4"/>
  <c r="Y796" i="4" a="1"/>
  <c r="Y796" i="4"/>
  <c r="Y797" i="4" a="1"/>
  <c r="Y797" i="4" s="1"/>
  <c r="Y798" i="4" a="1"/>
  <c r="Y798" i="4" s="1"/>
  <c r="Y799" i="4" a="1"/>
  <c r="Y799" i="4" s="1"/>
  <c r="Y800" i="4" a="1"/>
  <c r="Y800" i="4" s="1"/>
  <c r="Y801" i="4" a="1"/>
  <c r="Y801" i="4" s="1"/>
  <c r="Y802" i="4" a="1"/>
  <c r="Y802" i="4" s="1"/>
  <c r="Y803" i="4" a="1"/>
  <c r="Y803" i="4" s="1"/>
  <c r="Y804" i="4" a="1"/>
  <c r="Y804" i="4" s="1"/>
  <c r="Y805" i="4" a="1"/>
  <c r="Y805" i="4" s="1"/>
  <c r="Y806" i="4" a="1"/>
  <c r="Y806" i="4" s="1"/>
  <c r="Y807" i="4" a="1"/>
  <c r="Y807" i="4" s="1"/>
  <c r="Y808" i="4" a="1"/>
  <c r="Y808" i="4" s="1"/>
  <c r="Y809" i="4" a="1"/>
  <c r="Y809" i="4" s="1"/>
  <c r="Y810" i="4" a="1"/>
  <c r="Y810" i="4"/>
  <c r="Y811" i="4" a="1"/>
  <c r="Y811" i="4" s="1"/>
  <c r="Y812" i="4" a="1"/>
  <c r="Y812" i="4" s="1"/>
  <c r="Y813" i="4" a="1"/>
  <c r="Y813" i="4" s="1"/>
  <c r="Y814" i="4" a="1"/>
  <c r="Y814" i="4"/>
  <c r="Y815" i="4" a="1"/>
  <c r="Y815" i="4" s="1"/>
  <c r="Y816" i="4" a="1"/>
  <c r="Y816" i="4" s="1"/>
  <c r="Y817" i="4" a="1"/>
  <c r="Y817" i="4" s="1"/>
  <c r="Y818" i="4" a="1"/>
  <c r="Y818" i="4" s="1"/>
  <c r="Y819" i="4" a="1"/>
  <c r="Y819" i="4" s="1"/>
  <c r="Y820" i="4" a="1"/>
  <c r="Y820" i="4" s="1"/>
  <c r="Y821" i="4" a="1"/>
  <c r="Y821" i="4" s="1"/>
  <c r="Y822" i="4" a="1"/>
  <c r="Y822" i="4" s="1"/>
  <c r="Y823" i="4" a="1"/>
  <c r="Y823" i="4" s="1"/>
  <c r="Y824" i="4" a="1"/>
  <c r="Y824" i="4" s="1"/>
  <c r="Y825" i="4" a="1"/>
  <c r="Y825" i="4" s="1"/>
  <c r="Y826" i="4" a="1"/>
  <c r="Y826" i="4" s="1"/>
  <c r="Y827" i="4" a="1"/>
  <c r="Y827" i="4" s="1"/>
  <c r="Y828" i="4" a="1"/>
  <c r="Y828" i="4" s="1"/>
  <c r="Y829" i="4" a="1"/>
  <c r="Y829" i="4" s="1"/>
  <c r="Y830" i="4" a="1"/>
  <c r="Y830" i="4" s="1"/>
  <c r="Y831" i="4" a="1"/>
  <c r="Y831" i="4" s="1"/>
  <c r="Y832" i="4" a="1"/>
  <c r="Y832" i="4" s="1"/>
  <c r="Y833" i="4" a="1"/>
  <c r="Y833" i="4" s="1"/>
  <c r="Y834" i="4" a="1"/>
  <c r="Y834" i="4" s="1"/>
  <c r="Y835" i="4" a="1"/>
  <c r="Y835" i="4" s="1"/>
  <c r="Y836" i="4" a="1"/>
  <c r="Y836" i="4" s="1"/>
  <c r="Y837" i="4" a="1"/>
  <c r="Y837" i="4" s="1"/>
  <c r="Y838" i="4" a="1"/>
  <c r="Y838" i="4" s="1"/>
  <c r="Y839" i="4" a="1"/>
  <c r="Y839" i="4" s="1"/>
  <c r="Y840" i="4" a="1"/>
  <c r="Y840" i="4" s="1"/>
  <c r="Y841" i="4" a="1"/>
  <c r="Y841" i="4" s="1"/>
  <c r="Y842" i="4" a="1"/>
  <c r="Y842" i="4" s="1"/>
  <c r="Y843" i="4" a="1"/>
  <c r="Y843" i="4" s="1"/>
  <c r="Y844" i="4" a="1"/>
  <c r="Y844" i="4" s="1"/>
  <c r="Y845" i="4" a="1"/>
  <c r="Y845" i="4" s="1"/>
  <c r="Y846" i="4" a="1"/>
  <c r="Y846" i="4" s="1"/>
  <c r="Y847" i="4" a="1"/>
  <c r="Y847" i="4" s="1"/>
  <c r="Y848" i="4" a="1"/>
  <c r="Y848" i="4" s="1"/>
  <c r="Y849" i="4" a="1"/>
  <c r="Y849" i="4" s="1"/>
  <c r="Y850" i="4" a="1"/>
  <c r="Y850" i="4" s="1"/>
  <c r="Y851" i="4" a="1"/>
  <c r="Y851" i="4" s="1"/>
  <c r="Y852" i="4" a="1"/>
  <c r="Y852" i="4" s="1"/>
  <c r="Y853" i="4" a="1"/>
  <c r="Y853" i="4" s="1"/>
  <c r="Y854" i="4" a="1"/>
  <c r="Y854" i="4" s="1"/>
  <c r="Y855" i="4" a="1"/>
  <c r="Y855" i="4" s="1"/>
  <c r="Y856" i="4" a="1"/>
  <c r="Y856" i="4" s="1"/>
  <c r="Y857" i="4" a="1"/>
  <c r="Y857" i="4" s="1"/>
  <c r="Y858" i="4" a="1"/>
  <c r="Y858" i="4" s="1"/>
  <c r="Y859" i="4" a="1"/>
  <c r="Y859" i="4" s="1"/>
  <c r="Y860" i="4" a="1"/>
  <c r="Y860" i="4" s="1"/>
  <c r="Y861" i="4" a="1"/>
  <c r="Y861" i="4" s="1"/>
  <c r="Y862" i="4" a="1"/>
  <c r="Y862" i="4" s="1"/>
  <c r="Y863" i="4" a="1"/>
  <c r="Y863" i="4" s="1"/>
  <c r="Y864" i="4" a="1"/>
  <c r="Y864" i="4" s="1"/>
  <c r="Y865" i="4" a="1"/>
  <c r="Y865" i="4" s="1"/>
  <c r="Y866" i="4" a="1"/>
  <c r="Y866" i="4" s="1"/>
  <c r="Y867" i="4" a="1"/>
  <c r="Y867" i="4" s="1"/>
  <c r="Y868" i="4" a="1"/>
  <c r="Y868" i="4" s="1"/>
  <c r="Y869" i="4" a="1"/>
  <c r="Y869" i="4" s="1"/>
  <c r="Y870" i="4" a="1"/>
  <c r="Y870" i="4" s="1"/>
  <c r="Y871" i="4" a="1"/>
  <c r="Y871" i="4" s="1"/>
  <c r="Y872" i="4" a="1"/>
  <c r="Y872" i="4" s="1"/>
  <c r="Y873" i="4" a="1"/>
  <c r="Y873" i="4" s="1"/>
  <c r="Y874" i="4" a="1"/>
  <c r="Y874" i="4" s="1"/>
  <c r="Y875" i="4" a="1"/>
  <c r="Y875" i="4" s="1"/>
  <c r="Y876" i="4" a="1"/>
  <c r="Y876" i="4" s="1"/>
  <c r="Y877" i="4" a="1"/>
  <c r="Y877" i="4" s="1"/>
  <c r="Y878" i="4" a="1"/>
  <c r="Y878" i="4" s="1"/>
  <c r="Y879" i="4" a="1"/>
  <c r="Y879" i="4" s="1"/>
  <c r="Y880" i="4" a="1"/>
  <c r="Y880" i="4" s="1"/>
  <c r="Y881" i="4" a="1"/>
  <c r="Y881" i="4" s="1"/>
  <c r="Y882" i="4" a="1"/>
  <c r="Y882" i="4" s="1"/>
  <c r="Y883" i="4" a="1"/>
  <c r="Y883" i="4" s="1"/>
  <c r="Y884" i="4" a="1"/>
  <c r="Y884" i="4" s="1"/>
  <c r="Y885" i="4" a="1"/>
  <c r="Y885" i="4" s="1"/>
  <c r="Y886" i="4" a="1"/>
  <c r="Y886" i="4" s="1"/>
  <c r="Y887" i="4" a="1"/>
  <c r="Y887" i="4" s="1"/>
  <c r="Y888" i="4" a="1"/>
  <c r="Y888" i="4" s="1"/>
  <c r="Y889" i="4" a="1"/>
  <c r="Y889" i="4" s="1"/>
  <c r="Y890" i="4" a="1"/>
  <c r="Y890" i="4" s="1"/>
  <c r="Y891" i="4" a="1"/>
  <c r="Y891" i="4" s="1"/>
  <c r="Y892" i="4" a="1"/>
  <c r="Y892" i="4" s="1"/>
  <c r="Y893" i="4" a="1"/>
  <c r="Y893" i="4" s="1"/>
  <c r="Y894" i="4" a="1"/>
  <c r="Y894" i="4" s="1"/>
  <c r="Y895" i="4" a="1"/>
  <c r="Y895" i="4" s="1"/>
  <c r="Y896" i="4" a="1"/>
  <c r="Y896" i="4" s="1"/>
  <c r="Y897" i="4" a="1"/>
  <c r="Y897" i="4" s="1"/>
  <c r="Y898" i="4" a="1"/>
  <c r="Y898" i="4" s="1"/>
  <c r="Y899" i="4" a="1"/>
  <c r="Y899" i="4" s="1"/>
  <c r="Y900" i="4" a="1"/>
  <c r="Y900" i="4" s="1"/>
  <c r="Y901" i="4" a="1"/>
  <c r="Y901" i="4" s="1"/>
  <c r="Y902" i="4" a="1"/>
  <c r="Y902" i="4" s="1"/>
  <c r="Y903" i="4" a="1"/>
  <c r="Y903" i="4"/>
  <c r="Y904" i="4" a="1"/>
  <c r="Y904" i="4" s="1"/>
  <c r="Y905" i="4" a="1"/>
  <c r="Y905" i="4" s="1"/>
  <c r="Y906" i="4" a="1"/>
  <c r="Y906" i="4" s="1"/>
  <c r="Y907" i="4" a="1"/>
  <c r="Y907" i="4" s="1"/>
  <c r="Y908" i="4" a="1"/>
  <c r="Y908" i="4" s="1"/>
  <c r="Y909" i="4" a="1"/>
  <c r="Y909" i="4" s="1"/>
  <c r="Y910" i="4" a="1"/>
  <c r="Y910" i="4" s="1"/>
  <c r="Y911" i="4" a="1"/>
  <c r="Y911" i="4" s="1"/>
  <c r="Y912" i="4" a="1"/>
  <c r="Y912" i="4" s="1"/>
  <c r="Y913" i="4" a="1"/>
  <c r="Y913" i="4" s="1"/>
  <c r="Y914" i="4" a="1"/>
  <c r="Y914" i="4" s="1"/>
  <c r="Y915" i="4" a="1"/>
  <c r="Y915" i="4" s="1"/>
  <c r="Y916" i="4" a="1"/>
  <c r="Y916" i="4" s="1"/>
  <c r="Y917" i="4" a="1"/>
  <c r="Y917" i="4" s="1"/>
  <c r="Y918" i="4" a="1"/>
  <c r="Y918" i="4" s="1"/>
  <c r="Y919" i="4" a="1"/>
  <c r="Y919" i="4" s="1"/>
  <c r="Y920" i="4" a="1"/>
  <c r="Y920" i="4" s="1"/>
  <c r="Y921" i="4" a="1"/>
  <c r="Y921" i="4" s="1"/>
  <c r="Y922" i="4" a="1"/>
  <c r="Y922" i="4" s="1"/>
  <c r="Y923" i="4" a="1"/>
  <c r="Y923" i="4" s="1"/>
  <c r="Y924" i="4" a="1"/>
  <c r="Y924" i="4" s="1"/>
  <c r="Y925" i="4" a="1"/>
  <c r="Y925" i="4" s="1"/>
  <c r="Y926" i="4" a="1"/>
  <c r="Y926" i="4" s="1"/>
  <c r="Y927" i="4" a="1"/>
  <c r="Y927" i="4" s="1"/>
  <c r="Y928" i="4" a="1"/>
  <c r="Y928" i="4" s="1"/>
  <c r="Y929" i="4" a="1"/>
  <c r="Y929" i="4" s="1"/>
  <c r="Y930" i="4" a="1"/>
  <c r="Y930" i="4" s="1"/>
  <c r="Y931" i="4" a="1"/>
  <c r="Y931" i="4" s="1"/>
  <c r="Y932" i="4" a="1"/>
  <c r="Y932" i="4" s="1"/>
  <c r="Y933" i="4" a="1"/>
  <c r="Y933" i="4" s="1"/>
  <c r="Y934" i="4" a="1"/>
  <c r="Y934" i="4" s="1"/>
  <c r="Y935" i="4" a="1"/>
  <c r="Y935" i="4" s="1"/>
  <c r="Y936" i="4" a="1"/>
  <c r="Y936" i="4"/>
  <c r="Y937" i="4" a="1"/>
  <c r="Y937" i="4" s="1"/>
  <c r="Y938" i="4" a="1"/>
  <c r="Y938" i="4" s="1"/>
  <c r="Y939" i="4" a="1"/>
  <c r="Y939" i="4" s="1"/>
  <c r="Y940" i="4" a="1"/>
  <c r="Y940" i="4" s="1"/>
  <c r="Y941" i="4" a="1"/>
  <c r="Y941" i="4" s="1"/>
  <c r="Y942" i="4" a="1"/>
  <c r="Y942" i="4" s="1"/>
  <c r="Y943" i="4" a="1"/>
  <c r="Y943" i="4" s="1"/>
  <c r="Y944" i="4" a="1"/>
  <c r="Y944" i="4" s="1"/>
  <c r="Y945" i="4" a="1"/>
  <c r="Y945" i="4"/>
  <c r="Y946" i="4" a="1"/>
  <c r="Y946" i="4" s="1"/>
  <c r="Y947" i="4" a="1"/>
  <c r="Y947" i="4" s="1"/>
  <c r="Y948" i="4" a="1"/>
  <c r="Y948" i="4" s="1"/>
  <c r="Y949" i="4" a="1"/>
  <c r="Y949" i="4" s="1"/>
  <c r="Y950" i="4" a="1"/>
  <c r="Y950" i="4" s="1"/>
  <c r="Y951" i="4" a="1"/>
  <c r="Y951" i="4" s="1"/>
  <c r="Y952" i="4" a="1"/>
  <c r="Y952" i="4"/>
  <c r="Y953" i="4" a="1"/>
  <c r="Y953" i="4" s="1"/>
  <c r="Y954" i="4" a="1"/>
  <c r="Y954" i="4" s="1"/>
  <c r="Y955" i="4" a="1"/>
  <c r="Y955" i="4" s="1"/>
  <c r="Y956" i="4" a="1"/>
  <c r="Y956" i="4" s="1"/>
  <c r="Y957" i="4" a="1"/>
  <c r="Y957" i="4" s="1"/>
  <c r="Y958" i="4" a="1"/>
  <c r="Y958" i="4" s="1"/>
  <c r="Y959" i="4" a="1"/>
  <c r="Y959" i="4" s="1"/>
  <c r="Y960" i="4" a="1"/>
  <c r="Y960" i="4" s="1"/>
  <c r="Y961" i="4" a="1"/>
  <c r="Y961" i="4" s="1"/>
  <c r="Y962" i="4" a="1"/>
  <c r="Y962" i="4" s="1"/>
  <c r="Y963" i="4" a="1"/>
  <c r="Y963" i="4" s="1"/>
  <c r="Y964" i="4" a="1"/>
  <c r="Y964" i="4" s="1"/>
  <c r="Y965" i="4" a="1"/>
  <c r="Y965" i="4" s="1"/>
  <c r="Y966" i="4" a="1"/>
  <c r="Y966" i="4" s="1"/>
  <c r="Y967" i="4" a="1"/>
  <c r="Y967" i="4" s="1"/>
  <c r="Y968" i="4" a="1"/>
  <c r="Y968" i="4" s="1"/>
  <c r="Y969" i="4" a="1"/>
  <c r="Y969" i="4" s="1"/>
  <c r="Y970" i="4" a="1"/>
  <c r="Y970" i="4" s="1"/>
  <c r="Y971" i="4" a="1"/>
  <c r="Y971" i="4" s="1"/>
  <c r="Y972" i="4" a="1"/>
  <c r="Y972" i="4" s="1"/>
  <c r="Y973" i="4" a="1"/>
  <c r="Y973" i="4" s="1"/>
  <c r="Y974" i="4" a="1"/>
  <c r="Y974" i="4" s="1"/>
  <c r="Y975" i="4" a="1"/>
  <c r="Y975" i="4"/>
  <c r="Y976" i="4" a="1"/>
  <c r="Y976" i="4" s="1"/>
  <c r="Y977" i="4" a="1"/>
  <c r="Y977" i="4" s="1"/>
  <c r="Y978" i="4" a="1"/>
  <c r="Y978" i="4" s="1"/>
  <c r="Y979" i="4" a="1"/>
  <c r="Y979" i="4" s="1"/>
  <c r="Y980" i="4" a="1"/>
  <c r="Y980" i="4" s="1"/>
  <c r="Y981" i="4" a="1"/>
  <c r="Y981" i="4" s="1"/>
  <c r="Y982" i="4" a="1"/>
  <c r="Y982" i="4"/>
  <c r="Y983" i="4" a="1"/>
  <c r="Y983" i="4" s="1"/>
  <c r="Y984" i="4" a="1"/>
  <c r="Y984" i="4" s="1"/>
  <c r="Y985" i="4" a="1"/>
  <c r="Y985" i="4" s="1"/>
  <c r="Y986" i="4" a="1"/>
  <c r="Y986" i="4" s="1"/>
  <c r="Y987" i="4" a="1"/>
  <c r="Y987" i="4" s="1"/>
  <c r="Y988" i="4" a="1"/>
  <c r="Y988" i="4"/>
  <c r="Y989" i="4" a="1"/>
  <c r="Y989" i="4" s="1"/>
  <c r="Y990" i="4" a="1"/>
  <c r="Y990" i="4" s="1"/>
  <c r="Y991" i="4" a="1"/>
  <c r="Y991" i="4" s="1"/>
  <c r="Y992" i="4" a="1"/>
  <c r="Y992" i="4" s="1"/>
  <c r="Y993" i="4" a="1"/>
  <c r="Y993" i="4" s="1"/>
  <c r="Y994" i="4" a="1"/>
  <c r="Y994" i="4" s="1"/>
  <c r="Y995" i="4" a="1"/>
  <c r="Y995" i="4" s="1"/>
  <c r="Y996" i="4" a="1"/>
  <c r="Y996" i="4" s="1"/>
  <c r="Y997" i="4" a="1"/>
  <c r="Y997" i="4" s="1"/>
  <c r="Y998" i="4" a="1"/>
  <c r="Y998" i="4" s="1"/>
  <c r="Y999" i="4" a="1"/>
  <c r="Y999" i="4" s="1"/>
  <c r="Y1000" i="4" a="1"/>
  <c r="Y1000" i="4" s="1"/>
  <c r="Y1001" i="4" a="1"/>
  <c r="Y1001" i="4" s="1"/>
  <c r="Y15" i="4" a="1"/>
  <c r="Y15" i="4" s="1"/>
  <c r="Y16" i="4" a="1"/>
  <c r="Y16" i="4" s="1"/>
  <c r="Y17" i="4" a="1"/>
  <c r="Y17" i="4" s="1"/>
  <c r="Y18" i="4" a="1"/>
  <c r="Y18" i="4" s="1"/>
  <c r="Y19" i="4" a="1"/>
  <c r="Y19" i="4"/>
  <c r="Y20" i="4" a="1"/>
  <c r="Y20" i="4"/>
  <c r="Y21" i="4" a="1"/>
  <c r="Y21" i="4" s="1"/>
  <c r="Y22" i="4" a="1"/>
  <c r="Y22" i="4" s="1"/>
  <c r="Y23" i="4" a="1"/>
  <c r="Y23" i="4" s="1"/>
  <c r="Y24" i="4" a="1"/>
  <c r="Y24" i="4"/>
  <c r="Y25" i="4" a="1"/>
  <c r="Y25" i="4" s="1"/>
  <c r="Y26" i="4" a="1"/>
  <c r="Y26" i="4" s="1"/>
  <c r="Y27" i="4" a="1"/>
  <c r="Y27" i="4" s="1"/>
  <c r="Y28" i="4" a="1"/>
  <c r="Y28" i="4" s="1"/>
  <c r="Y29" i="4" a="1"/>
  <c r="Y29" i="4" s="1"/>
  <c r="Y30" i="4" a="1"/>
  <c r="Y30" i="4" s="1"/>
  <c r="Y31" i="4" a="1"/>
  <c r="Y31" i="4" s="1"/>
  <c r="Y32" i="4" a="1"/>
  <c r="Y32" i="4"/>
  <c r="Y33" i="4" a="1"/>
  <c r="Y33" i="4" s="1"/>
  <c r="Y34" i="4" a="1"/>
  <c r="Y34" i="4" s="1"/>
  <c r="Y35" i="4" a="1"/>
  <c r="Y35" i="4" s="1"/>
  <c r="Y36" i="4" a="1"/>
  <c r="Y36" i="4" s="1"/>
  <c r="Y37" i="4" a="1"/>
  <c r="Y37" i="4" s="1"/>
  <c r="Y38" i="4" a="1"/>
  <c r="Y38" i="4" s="1"/>
  <c r="Y39" i="4" a="1"/>
  <c r="Y39" i="4" s="1"/>
  <c r="Y40" i="4" a="1"/>
  <c r="Y40" i="4" s="1"/>
  <c r="Y41" i="4" a="1"/>
  <c r="Y41" i="4" s="1"/>
  <c r="Y42" i="4" a="1"/>
  <c r="Y42" i="4" s="1"/>
  <c r="Y43" i="4" a="1"/>
  <c r="Y43" i="4" s="1"/>
  <c r="Y44" i="4" a="1"/>
  <c r="Y44" i="4" s="1"/>
  <c r="Y45" i="4" a="1"/>
  <c r="Y45" i="4" s="1"/>
  <c r="Y46" i="4" a="1"/>
  <c r="Y46" i="4" s="1"/>
  <c r="Y47" i="4" a="1"/>
  <c r="Y47" i="4" s="1"/>
  <c r="Y48" i="4" a="1"/>
  <c r="Y48" i="4" s="1"/>
  <c r="Y49" i="4" a="1"/>
  <c r="Y49" i="4" s="1"/>
  <c r="Y50" i="4" a="1"/>
  <c r="Y50" i="4" s="1"/>
  <c r="Y51" i="4" a="1"/>
  <c r="Y51" i="4" s="1"/>
  <c r="Y52" i="4" a="1"/>
  <c r="Y52" i="4" s="1"/>
  <c r="Y53" i="4" a="1"/>
  <c r="Y53" i="4" s="1"/>
  <c r="Y54" i="4" a="1"/>
  <c r="Y54" i="4"/>
  <c r="Y3" i="4" a="1"/>
  <c r="Y3" i="4" s="1"/>
  <c r="Y4" i="4" a="1"/>
  <c r="Y4" i="4" s="1"/>
  <c r="Y5" i="4" a="1"/>
  <c r="Y5" i="4" s="1"/>
  <c r="Y6" i="4" a="1"/>
  <c r="Y6" i="4" s="1"/>
  <c r="Y7" i="4" a="1"/>
  <c r="Y7" i="4" s="1"/>
  <c r="Y8" i="4" a="1"/>
  <c r="Y8" i="4" s="1"/>
  <c r="Y9" i="4" a="1"/>
  <c r="Y9" i="4" s="1"/>
  <c r="Y10" i="4" a="1"/>
  <c r="Y10" i="4" s="1"/>
  <c r="Y11" i="4" a="1"/>
  <c r="Y11" i="4" s="1"/>
  <c r="Y12" i="4" a="1"/>
  <c r="Y12" i="4" s="1"/>
  <c r="Y13" i="4" a="1"/>
  <c r="Y13" i="4" s="1"/>
  <c r="Y14" i="4" a="1"/>
  <c r="Y14" i="4" s="1"/>
  <c r="M1001" i="4" a="1"/>
  <c r="M1001" i="4" s="1"/>
  <c r="AB1001" i="4" s="1" a="1"/>
  <c r="AB1001" i="4" s="1"/>
  <c r="M1000" i="4" a="1"/>
  <c r="M1000" i="4" s="1"/>
  <c r="AB1000" i="4" s="1" a="1"/>
  <c r="AB1000" i="4" s="1"/>
  <c r="M999" i="4" a="1"/>
  <c r="M999" i="4" s="1"/>
  <c r="AB999" i="4" s="1" a="1"/>
  <c r="AB999" i="4" s="1"/>
  <c r="M998" i="4" a="1"/>
  <c r="M998" i="4" s="1"/>
  <c r="AB998" i="4" s="1" a="1"/>
  <c r="AB998" i="4" s="1"/>
  <c r="M997" i="4" a="1"/>
  <c r="M997" i="4" s="1"/>
  <c r="AB997" i="4" s="1" a="1"/>
  <c r="AB997" i="4" s="1"/>
  <c r="M996" i="4" a="1"/>
  <c r="M996" i="4" s="1"/>
  <c r="AB996" i="4" s="1" a="1"/>
  <c r="AB996" i="4" s="1"/>
  <c r="M995" i="4" a="1"/>
  <c r="M995" i="4" s="1"/>
  <c r="AB995" i="4" s="1" a="1"/>
  <c r="AB995" i="4" s="1"/>
  <c r="M994" i="4" a="1"/>
  <c r="M994" i="4" s="1"/>
  <c r="AB994" i="4" s="1" a="1"/>
  <c r="AB994" i="4" s="1"/>
  <c r="M993" i="4" a="1"/>
  <c r="M993" i="4" s="1"/>
  <c r="AB993" i="4" s="1" a="1"/>
  <c r="AB993" i="4" s="1"/>
  <c r="M992" i="4" a="1"/>
  <c r="M992" i="4" s="1"/>
  <c r="AB992" i="4" s="1" a="1"/>
  <c r="AB992" i="4" s="1"/>
  <c r="M991" i="4" a="1"/>
  <c r="M991" i="4" s="1"/>
  <c r="AB991" i="4" s="1" a="1"/>
  <c r="AB991" i="4" s="1"/>
  <c r="M990" i="4" a="1"/>
  <c r="M990" i="4" s="1"/>
  <c r="AB990" i="4" s="1" a="1"/>
  <c r="AB990" i="4" s="1"/>
  <c r="M989" i="4" a="1"/>
  <c r="M989" i="4" s="1"/>
  <c r="AB989" i="4" s="1" a="1"/>
  <c r="AB989" i="4" s="1"/>
  <c r="M988" i="4" a="1"/>
  <c r="M988" i="4" s="1"/>
  <c r="AB988" i="4" s="1" a="1"/>
  <c r="AB988" i="4" s="1"/>
  <c r="M987" i="4" a="1"/>
  <c r="M987" i="4" s="1"/>
  <c r="AB987" i="4" s="1" a="1"/>
  <c r="AB987" i="4" s="1"/>
  <c r="M986" i="4" a="1"/>
  <c r="M986" i="4" s="1"/>
  <c r="AB986" i="4" s="1" a="1"/>
  <c r="AB986" i="4" s="1"/>
  <c r="M985" i="4" a="1"/>
  <c r="M985" i="4" s="1"/>
  <c r="AB985" i="4" s="1" a="1"/>
  <c r="AB985" i="4" s="1"/>
  <c r="M984" i="4" a="1"/>
  <c r="M984" i="4" s="1"/>
  <c r="AB984" i="4" s="1" a="1"/>
  <c r="AB984" i="4" s="1"/>
  <c r="M983" i="4" a="1"/>
  <c r="M983" i="4" s="1"/>
  <c r="AB983" i="4" s="1" a="1"/>
  <c r="AB983" i="4" s="1"/>
  <c r="M982" i="4" a="1"/>
  <c r="M982" i="4" s="1"/>
  <c r="AB982" i="4" s="1" a="1"/>
  <c r="AB982" i="4" s="1"/>
  <c r="M981" i="4" a="1"/>
  <c r="M981" i="4" s="1"/>
  <c r="AB981" i="4" s="1" a="1"/>
  <c r="AB981" i="4" s="1"/>
  <c r="M980" i="4" a="1"/>
  <c r="M980" i="4" s="1"/>
  <c r="AB980" i="4" s="1" a="1"/>
  <c r="AB980" i="4" s="1"/>
  <c r="M979" i="4" a="1"/>
  <c r="M979" i="4" s="1"/>
  <c r="AB979" i="4" s="1" a="1"/>
  <c r="AB979" i="4" s="1"/>
  <c r="M978" i="4" a="1"/>
  <c r="M978" i="4" s="1"/>
  <c r="AB978" i="4" s="1" a="1"/>
  <c r="AB978" i="4" s="1"/>
  <c r="M977" i="4" a="1"/>
  <c r="M977" i="4" s="1"/>
  <c r="AB977" i="4" s="1" a="1"/>
  <c r="AB977" i="4" s="1"/>
  <c r="M976" i="4" a="1"/>
  <c r="M976" i="4" s="1"/>
  <c r="AB976" i="4" s="1" a="1"/>
  <c r="AB976" i="4" s="1"/>
  <c r="M975" i="4" a="1"/>
  <c r="M975" i="4" s="1"/>
  <c r="AB975" i="4" s="1" a="1"/>
  <c r="AB975" i="4" s="1"/>
  <c r="M974" i="4" a="1"/>
  <c r="M974" i="4" s="1"/>
  <c r="AB974" i="4" s="1" a="1"/>
  <c r="AB974" i="4" s="1"/>
  <c r="M973" i="4" a="1"/>
  <c r="M973" i="4" s="1"/>
  <c r="AB973" i="4" s="1" a="1"/>
  <c r="AB973" i="4" s="1"/>
  <c r="M972" i="4" a="1"/>
  <c r="M972" i="4" s="1"/>
  <c r="AB972" i="4" s="1" a="1"/>
  <c r="AB972" i="4" s="1"/>
  <c r="M971" i="4" a="1"/>
  <c r="M971" i="4" s="1"/>
  <c r="AB971" i="4" s="1" a="1"/>
  <c r="AB971" i="4" s="1"/>
  <c r="M970" i="4" a="1"/>
  <c r="M970" i="4" s="1"/>
  <c r="AB970" i="4" s="1" a="1"/>
  <c r="AB970" i="4" s="1"/>
  <c r="M969" i="4" a="1"/>
  <c r="M969" i="4" s="1"/>
  <c r="AB969" i="4" s="1" a="1"/>
  <c r="AB969" i="4" s="1"/>
  <c r="M968" i="4" a="1"/>
  <c r="M968" i="4" s="1"/>
  <c r="AB968" i="4" s="1" a="1"/>
  <c r="AB968" i="4" s="1"/>
  <c r="M967" i="4" a="1"/>
  <c r="M967" i="4" s="1"/>
  <c r="AB967" i="4" s="1" a="1"/>
  <c r="AB967" i="4" s="1"/>
  <c r="M966" i="4" a="1"/>
  <c r="M966" i="4" s="1"/>
  <c r="AB966" i="4" s="1" a="1"/>
  <c r="AB966" i="4" s="1"/>
  <c r="M965" i="4" a="1"/>
  <c r="M965" i="4" s="1"/>
  <c r="AB965" i="4" s="1" a="1"/>
  <c r="AB965" i="4" s="1"/>
  <c r="M964" i="4" a="1"/>
  <c r="M964" i="4" s="1"/>
  <c r="AB964" i="4" s="1" a="1"/>
  <c r="AB964" i="4" s="1"/>
  <c r="M963" i="4" a="1"/>
  <c r="M963" i="4" s="1"/>
  <c r="AB963" i="4" s="1" a="1"/>
  <c r="AB963" i="4" s="1"/>
  <c r="M962" i="4" a="1"/>
  <c r="M962" i="4" s="1"/>
  <c r="AB962" i="4" s="1" a="1"/>
  <c r="AB962" i="4" s="1"/>
  <c r="M961" i="4" a="1"/>
  <c r="M961" i="4" s="1"/>
  <c r="AB961" i="4" s="1" a="1"/>
  <c r="AB961" i="4" s="1"/>
  <c r="M960" i="4" a="1"/>
  <c r="M960" i="4" s="1"/>
  <c r="AB960" i="4" s="1" a="1"/>
  <c r="AB960" i="4" s="1"/>
  <c r="M959" i="4" a="1"/>
  <c r="M959" i="4" s="1"/>
  <c r="AB959" i="4" s="1" a="1"/>
  <c r="AB959" i="4" s="1"/>
  <c r="M958" i="4" a="1"/>
  <c r="M958" i="4" s="1"/>
  <c r="AB958" i="4" s="1" a="1"/>
  <c r="AB958" i="4" s="1"/>
  <c r="M957" i="4" a="1"/>
  <c r="M957" i="4" s="1"/>
  <c r="AB957" i="4" s="1" a="1"/>
  <c r="AB957" i="4" s="1"/>
  <c r="M956" i="4" a="1"/>
  <c r="M956" i="4" s="1"/>
  <c r="AB956" i="4" s="1" a="1"/>
  <c r="AB956" i="4" s="1"/>
  <c r="M955" i="4" a="1"/>
  <c r="M955" i="4" s="1"/>
  <c r="AB955" i="4" s="1" a="1"/>
  <c r="AB955" i="4" s="1"/>
  <c r="M954" i="4" a="1"/>
  <c r="M954" i="4" s="1"/>
  <c r="AB954" i="4" s="1" a="1"/>
  <c r="AB954" i="4" s="1"/>
  <c r="M953" i="4" a="1"/>
  <c r="M953" i="4" s="1"/>
  <c r="AB953" i="4" s="1" a="1"/>
  <c r="AB953" i="4" s="1"/>
  <c r="M952" i="4" a="1"/>
  <c r="M952" i="4" s="1"/>
  <c r="AB952" i="4" s="1" a="1"/>
  <c r="AB952" i="4" s="1"/>
  <c r="M951" i="4" a="1"/>
  <c r="M951" i="4" s="1"/>
  <c r="AB951" i="4" s="1" a="1"/>
  <c r="AB951" i="4" s="1"/>
  <c r="M950" i="4" a="1"/>
  <c r="M950" i="4" s="1"/>
  <c r="AB950" i="4" s="1" a="1"/>
  <c r="AB950" i="4" s="1"/>
  <c r="M949" i="4" a="1"/>
  <c r="M949" i="4" s="1"/>
  <c r="AB949" i="4" s="1" a="1"/>
  <c r="AB949" i="4" s="1"/>
  <c r="M948" i="4" a="1"/>
  <c r="M948" i="4" s="1"/>
  <c r="AB948" i="4" s="1" a="1"/>
  <c r="AB948" i="4" s="1"/>
  <c r="M947" i="4" a="1"/>
  <c r="M947" i="4" s="1"/>
  <c r="AB947" i="4" s="1" a="1"/>
  <c r="AB947" i="4" s="1"/>
  <c r="M946" i="4" a="1"/>
  <c r="M946" i="4" s="1"/>
  <c r="AB946" i="4" s="1" a="1"/>
  <c r="AB946" i="4" s="1"/>
  <c r="M945" i="4" a="1"/>
  <c r="M945" i="4" s="1"/>
  <c r="AB945" i="4" s="1" a="1"/>
  <c r="AB945" i="4" s="1"/>
  <c r="M944" i="4" a="1"/>
  <c r="M944" i="4" s="1"/>
  <c r="AB944" i="4" s="1" a="1"/>
  <c r="AB944" i="4" s="1"/>
  <c r="M943" i="4" a="1"/>
  <c r="M943" i="4" s="1"/>
  <c r="AB943" i="4" s="1" a="1"/>
  <c r="AB943" i="4" s="1"/>
  <c r="M942" i="4" a="1"/>
  <c r="M942" i="4" s="1"/>
  <c r="AB942" i="4" s="1" a="1"/>
  <c r="AB942" i="4" s="1"/>
  <c r="M941" i="4" a="1"/>
  <c r="M941" i="4" s="1"/>
  <c r="AB941" i="4" s="1" a="1"/>
  <c r="AB941" i="4" s="1"/>
  <c r="M940" i="4" a="1"/>
  <c r="M940" i="4" s="1"/>
  <c r="AB940" i="4" s="1" a="1"/>
  <c r="AB940" i="4" s="1"/>
  <c r="M939" i="4" a="1"/>
  <c r="M939" i="4" s="1"/>
  <c r="AB939" i="4" s="1" a="1"/>
  <c r="AB939" i="4" s="1"/>
  <c r="M938" i="4" a="1"/>
  <c r="M938" i="4" s="1"/>
  <c r="AB938" i="4" s="1" a="1"/>
  <c r="AB938" i="4" s="1"/>
  <c r="M937" i="4" a="1"/>
  <c r="M937" i="4" s="1"/>
  <c r="AB937" i="4" s="1" a="1"/>
  <c r="AB937" i="4" s="1"/>
  <c r="M936" i="4" a="1"/>
  <c r="M936" i="4" s="1"/>
  <c r="AB936" i="4" s="1" a="1"/>
  <c r="AB936" i="4" s="1"/>
  <c r="M935" i="4" a="1"/>
  <c r="M935" i="4" s="1"/>
  <c r="AB935" i="4" s="1" a="1"/>
  <c r="AB935" i="4" s="1"/>
  <c r="M934" i="4" a="1"/>
  <c r="M934" i="4" s="1"/>
  <c r="AB934" i="4" s="1" a="1"/>
  <c r="AB934" i="4" s="1"/>
  <c r="M933" i="4" a="1"/>
  <c r="M933" i="4" s="1"/>
  <c r="AB933" i="4" s="1" a="1"/>
  <c r="AB933" i="4" s="1"/>
  <c r="M932" i="4" a="1"/>
  <c r="M932" i="4" s="1"/>
  <c r="AB932" i="4" s="1" a="1"/>
  <c r="AB932" i="4" s="1"/>
  <c r="M931" i="4" a="1"/>
  <c r="M931" i="4" s="1"/>
  <c r="AB931" i="4" s="1" a="1"/>
  <c r="AB931" i="4" s="1"/>
  <c r="M930" i="4" a="1"/>
  <c r="M930" i="4" s="1"/>
  <c r="AB930" i="4" s="1" a="1"/>
  <c r="AB930" i="4" s="1"/>
  <c r="M929" i="4" a="1"/>
  <c r="M929" i="4" s="1"/>
  <c r="AB929" i="4" s="1" a="1"/>
  <c r="AB929" i="4" s="1"/>
  <c r="M928" i="4" a="1"/>
  <c r="M928" i="4" s="1"/>
  <c r="AB928" i="4" s="1" a="1"/>
  <c r="AB928" i="4" s="1"/>
  <c r="M927" i="4" a="1"/>
  <c r="M927" i="4" s="1"/>
  <c r="AB927" i="4" s="1" a="1"/>
  <c r="AB927" i="4" s="1"/>
  <c r="M926" i="4" a="1"/>
  <c r="M926" i="4" s="1"/>
  <c r="AB926" i="4" s="1" a="1"/>
  <c r="AB926" i="4" s="1"/>
  <c r="M925" i="4" a="1"/>
  <c r="M925" i="4" s="1"/>
  <c r="AB925" i="4" s="1" a="1"/>
  <c r="AB925" i="4" s="1"/>
  <c r="M924" i="4" a="1"/>
  <c r="M924" i="4" s="1"/>
  <c r="AB924" i="4" s="1" a="1"/>
  <c r="AB924" i="4" s="1"/>
  <c r="M923" i="4" a="1"/>
  <c r="M923" i="4" s="1"/>
  <c r="AB923" i="4" s="1" a="1"/>
  <c r="AB923" i="4" s="1"/>
  <c r="M922" i="4" a="1"/>
  <c r="M922" i="4" s="1"/>
  <c r="AB922" i="4" s="1" a="1"/>
  <c r="AB922" i="4" s="1"/>
  <c r="M921" i="4" a="1"/>
  <c r="M921" i="4" s="1"/>
  <c r="AB921" i="4" s="1" a="1"/>
  <c r="AB921" i="4" s="1"/>
  <c r="M920" i="4" a="1"/>
  <c r="M920" i="4" s="1"/>
  <c r="AB920" i="4" s="1" a="1"/>
  <c r="AB920" i="4" s="1"/>
  <c r="M919" i="4" a="1"/>
  <c r="M919" i="4" s="1"/>
  <c r="AB919" i="4" s="1" a="1"/>
  <c r="AB919" i="4" s="1"/>
  <c r="M918" i="4" a="1"/>
  <c r="M918" i="4" s="1"/>
  <c r="AB918" i="4" s="1" a="1"/>
  <c r="AB918" i="4" s="1"/>
  <c r="M917" i="4" a="1"/>
  <c r="M917" i="4" s="1"/>
  <c r="AB917" i="4" s="1" a="1"/>
  <c r="AB917" i="4" s="1"/>
  <c r="M916" i="4" a="1"/>
  <c r="M916" i="4" s="1"/>
  <c r="AB916" i="4" s="1" a="1"/>
  <c r="AB916" i="4" s="1"/>
  <c r="M915" i="4" a="1"/>
  <c r="M915" i="4" s="1"/>
  <c r="AB915" i="4" s="1" a="1"/>
  <c r="AB915" i="4" s="1"/>
  <c r="M914" i="4" a="1"/>
  <c r="M914" i="4" s="1"/>
  <c r="AB914" i="4" s="1" a="1"/>
  <c r="AB914" i="4" s="1"/>
  <c r="M913" i="4" a="1"/>
  <c r="M913" i="4" s="1"/>
  <c r="AB913" i="4" s="1" a="1"/>
  <c r="AB913" i="4" s="1"/>
  <c r="M912" i="4" a="1"/>
  <c r="M912" i="4" s="1"/>
  <c r="AB912" i="4" s="1" a="1"/>
  <c r="AB912" i="4" s="1"/>
  <c r="M911" i="4" a="1"/>
  <c r="M911" i="4" s="1"/>
  <c r="AB911" i="4" s="1" a="1"/>
  <c r="AB911" i="4" s="1"/>
  <c r="M910" i="4" a="1"/>
  <c r="M910" i="4" s="1"/>
  <c r="AB910" i="4" s="1" a="1"/>
  <c r="AB910" i="4" s="1"/>
  <c r="M909" i="4" a="1"/>
  <c r="M909" i="4" s="1"/>
  <c r="AB909" i="4" s="1" a="1"/>
  <c r="AB909" i="4" s="1"/>
  <c r="M908" i="4" a="1"/>
  <c r="M908" i="4" s="1"/>
  <c r="AB908" i="4" s="1" a="1"/>
  <c r="AB908" i="4" s="1"/>
  <c r="M907" i="4" a="1"/>
  <c r="M907" i="4" s="1"/>
  <c r="AB907" i="4" s="1" a="1"/>
  <c r="AB907" i="4" s="1"/>
  <c r="M906" i="4" a="1"/>
  <c r="M906" i="4" s="1"/>
  <c r="AB906" i="4" s="1" a="1"/>
  <c r="AB906" i="4" s="1"/>
  <c r="M905" i="4" a="1"/>
  <c r="M905" i="4" s="1"/>
  <c r="AB905" i="4" s="1" a="1"/>
  <c r="AB905" i="4" s="1"/>
  <c r="M904" i="4" a="1"/>
  <c r="M904" i="4" s="1"/>
  <c r="AB904" i="4" s="1" a="1"/>
  <c r="AB904" i="4" s="1"/>
  <c r="M903" i="4" a="1"/>
  <c r="M903" i="4" s="1"/>
  <c r="AB903" i="4" s="1" a="1"/>
  <c r="AB903" i="4" s="1"/>
  <c r="M902" i="4" a="1"/>
  <c r="M902" i="4" s="1"/>
  <c r="AB902" i="4" s="1" a="1"/>
  <c r="AB902" i="4" s="1"/>
  <c r="M901" i="4" a="1"/>
  <c r="M901" i="4" s="1"/>
  <c r="AB901" i="4" s="1" a="1"/>
  <c r="AB901" i="4" s="1"/>
  <c r="M900" i="4" a="1"/>
  <c r="M900" i="4" s="1"/>
  <c r="AB900" i="4" s="1" a="1"/>
  <c r="AB900" i="4" s="1"/>
  <c r="M899" i="4" a="1"/>
  <c r="M899" i="4" s="1"/>
  <c r="AB899" i="4" s="1" a="1"/>
  <c r="AB899" i="4" s="1"/>
  <c r="M898" i="4" a="1"/>
  <c r="M898" i="4" s="1"/>
  <c r="AB898" i="4" s="1" a="1"/>
  <c r="AB898" i="4" s="1"/>
  <c r="M897" i="4" a="1"/>
  <c r="M897" i="4" s="1"/>
  <c r="AB897" i="4" s="1" a="1"/>
  <c r="AB897" i="4" s="1"/>
  <c r="M896" i="4" a="1"/>
  <c r="M896" i="4" s="1"/>
  <c r="AB896" i="4" s="1" a="1"/>
  <c r="AB896" i="4" s="1"/>
  <c r="M895" i="4" a="1"/>
  <c r="M895" i="4" s="1"/>
  <c r="AB895" i="4" s="1" a="1"/>
  <c r="AB895" i="4" s="1"/>
  <c r="M894" i="4" a="1"/>
  <c r="M894" i="4" s="1"/>
  <c r="AB894" i="4" s="1" a="1"/>
  <c r="AB894" i="4" s="1"/>
  <c r="M893" i="4" a="1"/>
  <c r="M893" i="4" s="1"/>
  <c r="AB893" i="4" s="1" a="1"/>
  <c r="AB893" i="4" s="1"/>
  <c r="M892" i="4" a="1"/>
  <c r="M892" i="4" s="1"/>
  <c r="AB892" i="4" s="1" a="1"/>
  <c r="AB892" i="4" s="1"/>
  <c r="M891" i="4" a="1"/>
  <c r="M891" i="4" s="1"/>
  <c r="AB891" i="4" s="1" a="1"/>
  <c r="AB891" i="4" s="1"/>
  <c r="M890" i="4" a="1"/>
  <c r="M890" i="4" s="1"/>
  <c r="AB890" i="4" s="1" a="1"/>
  <c r="AB890" i="4" s="1"/>
  <c r="M889" i="4" a="1"/>
  <c r="M889" i="4" s="1"/>
  <c r="AB889" i="4" s="1" a="1"/>
  <c r="AB889" i="4" s="1"/>
  <c r="M888" i="4" a="1"/>
  <c r="M888" i="4" s="1"/>
  <c r="AB888" i="4" s="1" a="1"/>
  <c r="AB888" i="4" s="1"/>
  <c r="M887" i="4" a="1"/>
  <c r="M887" i="4" s="1"/>
  <c r="AB887" i="4" s="1" a="1"/>
  <c r="AB887" i="4" s="1"/>
  <c r="M886" i="4" a="1"/>
  <c r="M886" i="4" s="1"/>
  <c r="AB886" i="4" s="1" a="1"/>
  <c r="AB886" i="4" s="1"/>
  <c r="M885" i="4" a="1"/>
  <c r="M885" i="4" s="1"/>
  <c r="AB885" i="4" s="1" a="1"/>
  <c r="AB885" i="4" s="1"/>
  <c r="M884" i="4" a="1"/>
  <c r="M884" i="4" s="1"/>
  <c r="AB884" i="4" s="1" a="1"/>
  <c r="AB884" i="4" s="1"/>
  <c r="M883" i="4" a="1"/>
  <c r="M883" i="4" s="1"/>
  <c r="AB883" i="4" s="1" a="1"/>
  <c r="AB883" i="4" s="1"/>
  <c r="M882" i="4" a="1"/>
  <c r="M882" i="4" s="1"/>
  <c r="AB882" i="4" s="1" a="1"/>
  <c r="AB882" i="4" s="1"/>
  <c r="M881" i="4" a="1"/>
  <c r="M881" i="4" s="1"/>
  <c r="AB881" i="4" s="1" a="1"/>
  <c r="AB881" i="4" s="1"/>
  <c r="M880" i="4" a="1"/>
  <c r="M880" i="4" s="1"/>
  <c r="AB880" i="4" s="1" a="1"/>
  <c r="AB880" i="4" s="1"/>
  <c r="M879" i="4" a="1"/>
  <c r="M879" i="4" s="1"/>
  <c r="AB879" i="4" s="1" a="1"/>
  <c r="AB879" i="4" s="1"/>
  <c r="M878" i="4" a="1"/>
  <c r="M878" i="4" s="1"/>
  <c r="AB878" i="4" s="1" a="1"/>
  <c r="AB878" i="4" s="1"/>
  <c r="M877" i="4" a="1"/>
  <c r="M877" i="4" s="1"/>
  <c r="AB877" i="4" s="1" a="1"/>
  <c r="AB877" i="4" s="1"/>
  <c r="M876" i="4" a="1"/>
  <c r="M876" i="4" s="1"/>
  <c r="AB876" i="4" s="1" a="1"/>
  <c r="AB876" i="4" s="1"/>
  <c r="M875" i="4" a="1"/>
  <c r="M875" i="4" s="1"/>
  <c r="AB875" i="4" s="1" a="1"/>
  <c r="AB875" i="4" s="1"/>
  <c r="M874" i="4" a="1"/>
  <c r="M874" i="4" s="1"/>
  <c r="AB874" i="4" s="1" a="1"/>
  <c r="AB874" i="4" s="1"/>
  <c r="M873" i="4" a="1"/>
  <c r="M873" i="4" s="1"/>
  <c r="AB873" i="4" s="1" a="1"/>
  <c r="AB873" i="4" s="1"/>
  <c r="M872" i="4" a="1"/>
  <c r="M872" i="4" s="1"/>
  <c r="AB872" i="4" s="1" a="1"/>
  <c r="AB872" i="4" s="1"/>
  <c r="M871" i="4" a="1"/>
  <c r="M871" i="4" s="1"/>
  <c r="AB871" i="4" s="1" a="1"/>
  <c r="AB871" i="4" s="1"/>
  <c r="M870" i="4" a="1"/>
  <c r="M870" i="4" s="1"/>
  <c r="AB870" i="4" s="1" a="1"/>
  <c r="AB870" i="4" s="1"/>
  <c r="M869" i="4" a="1"/>
  <c r="M869" i="4" s="1"/>
  <c r="AB869" i="4" s="1" a="1"/>
  <c r="AB869" i="4" s="1"/>
  <c r="M868" i="4" a="1"/>
  <c r="M868" i="4" s="1"/>
  <c r="AB868" i="4" s="1" a="1"/>
  <c r="AB868" i="4" s="1"/>
  <c r="M867" i="4" a="1"/>
  <c r="M867" i="4" s="1"/>
  <c r="AB867" i="4" s="1" a="1"/>
  <c r="AB867" i="4" s="1"/>
  <c r="M866" i="4" a="1"/>
  <c r="M866" i="4" s="1"/>
  <c r="AB866" i="4" s="1" a="1"/>
  <c r="AB866" i="4" s="1"/>
  <c r="M865" i="4" a="1"/>
  <c r="M865" i="4" s="1"/>
  <c r="AB865" i="4" s="1" a="1"/>
  <c r="AB865" i="4" s="1"/>
  <c r="M864" i="4" a="1"/>
  <c r="M864" i="4" s="1"/>
  <c r="AB864" i="4" s="1" a="1"/>
  <c r="AB864" i="4" s="1"/>
  <c r="M863" i="4" a="1"/>
  <c r="M863" i="4" s="1"/>
  <c r="AB863" i="4" s="1" a="1"/>
  <c r="AB863" i="4" s="1"/>
  <c r="M862" i="4" a="1"/>
  <c r="M862" i="4" s="1"/>
  <c r="AB862" i="4" s="1" a="1"/>
  <c r="AB862" i="4" s="1"/>
  <c r="M861" i="4" a="1"/>
  <c r="M861" i="4" s="1"/>
  <c r="AB861" i="4" s="1" a="1"/>
  <c r="AB861" i="4" s="1"/>
  <c r="M860" i="4" a="1"/>
  <c r="M860" i="4" s="1"/>
  <c r="AB860" i="4" s="1" a="1"/>
  <c r="AB860" i="4" s="1"/>
  <c r="M859" i="4" a="1"/>
  <c r="M859" i="4" s="1"/>
  <c r="AB859" i="4" s="1" a="1"/>
  <c r="AB859" i="4" s="1"/>
  <c r="M858" i="4" a="1"/>
  <c r="M858" i="4" s="1"/>
  <c r="AB858" i="4" s="1" a="1"/>
  <c r="AB858" i="4" s="1"/>
  <c r="M857" i="4" a="1"/>
  <c r="M857" i="4" s="1"/>
  <c r="AB857" i="4" s="1" a="1"/>
  <c r="AB857" i="4" s="1"/>
  <c r="M856" i="4" a="1"/>
  <c r="M856" i="4" s="1"/>
  <c r="AB856" i="4" s="1" a="1"/>
  <c r="AB856" i="4" s="1"/>
  <c r="M855" i="4" a="1"/>
  <c r="M855" i="4" s="1"/>
  <c r="AB855" i="4" s="1" a="1"/>
  <c r="AB855" i="4" s="1"/>
  <c r="M854" i="4" a="1"/>
  <c r="M854" i="4" s="1"/>
  <c r="AB854" i="4" s="1" a="1"/>
  <c r="AB854" i="4" s="1"/>
  <c r="M853" i="4" a="1"/>
  <c r="M853" i="4" s="1"/>
  <c r="AB853" i="4" s="1" a="1"/>
  <c r="AB853" i="4" s="1"/>
  <c r="M852" i="4" a="1"/>
  <c r="M852" i="4" s="1"/>
  <c r="AB852" i="4" s="1" a="1"/>
  <c r="AB852" i="4" s="1"/>
  <c r="M851" i="4" a="1"/>
  <c r="M851" i="4" s="1"/>
  <c r="AB851" i="4" s="1" a="1"/>
  <c r="AB851" i="4" s="1"/>
  <c r="M850" i="4" a="1"/>
  <c r="M850" i="4" s="1"/>
  <c r="AB850" i="4" s="1" a="1"/>
  <c r="AB850" i="4" s="1"/>
  <c r="M849" i="4" a="1"/>
  <c r="M849" i="4" s="1"/>
  <c r="AB849" i="4" s="1" a="1"/>
  <c r="AB849" i="4" s="1"/>
  <c r="M848" i="4" a="1"/>
  <c r="M848" i="4" s="1"/>
  <c r="AB848" i="4" s="1" a="1"/>
  <c r="AB848" i="4" s="1"/>
  <c r="M847" i="4" a="1"/>
  <c r="M847" i="4" s="1"/>
  <c r="AB847" i="4" s="1" a="1"/>
  <c r="AB847" i="4" s="1"/>
  <c r="M846" i="4" a="1"/>
  <c r="M846" i="4" s="1"/>
  <c r="AB846" i="4" s="1" a="1"/>
  <c r="AB846" i="4" s="1"/>
  <c r="M845" i="4" a="1"/>
  <c r="M845" i="4" s="1"/>
  <c r="AB845" i="4" s="1" a="1"/>
  <c r="AB845" i="4" s="1"/>
  <c r="M844" i="4" a="1"/>
  <c r="M844" i="4" s="1"/>
  <c r="AB844" i="4" s="1" a="1"/>
  <c r="AB844" i="4" s="1"/>
  <c r="M843" i="4" a="1"/>
  <c r="M843" i="4" s="1"/>
  <c r="AB843" i="4" s="1" a="1"/>
  <c r="AB843" i="4" s="1"/>
  <c r="M842" i="4" a="1"/>
  <c r="M842" i="4" s="1"/>
  <c r="AB842" i="4" s="1" a="1"/>
  <c r="AB842" i="4" s="1"/>
  <c r="M841" i="4" a="1"/>
  <c r="M841" i="4" s="1"/>
  <c r="AB841" i="4" s="1" a="1"/>
  <c r="AB841" i="4" s="1"/>
  <c r="M840" i="4" a="1"/>
  <c r="M840" i="4" s="1"/>
  <c r="AB840" i="4" s="1" a="1"/>
  <c r="AB840" i="4" s="1"/>
  <c r="M839" i="4" a="1"/>
  <c r="M839" i="4" s="1"/>
  <c r="AB839" i="4" s="1" a="1"/>
  <c r="AB839" i="4" s="1"/>
  <c r="M838" i="4" a="1"/>
  <c r="M838" i="4" s="1"/>
  <c r="AB838" i="4" s="1" a="1"/>
  <c r="AB838" i="4" s="1"/>
  <c r="M837" i="4" a="1"/>
  <c r="M837" i="4" s="1"/>
  <c r="AB837" i="4" s="1" a="1"/>
  <c r="AB837" i="4" s="1"/>
  <c r="M836" i="4" a="1"/>
  <c r="M836" i="4" s="1"/>
  <c r="AB836" i="4" s="1" a="1"/>
  <c r="AB836" i="4" s="1"/>
  <c r="M835" i="4" a="1"/>
  <c r="M835" i="4" s="1"/>
  <c r="AB835" i="4" s="1" a="1"/>
  <c r="AB835" i="4" s="1"/>
  <c r="M834" i="4" a="1"/>
  <c r="M834" i="4" s="1"/>
  <c r="AB834" i="4" s="1" a="1"/>
  <c r="AB834" i="4" s="1"/>
  <c r="M833" i="4" a="1"/>
  <c r="M833" i="4" s="1"/>
  <c r="AB833" i="4" s="1" a="1"/>
  <c r="AB833" i="4" s="1"/>
  <c r="M832" i="4" a="1"/>
  <c r="M832" i="4" s="1"/>
  <c r="AB832" i="4" s="1" a="1"/>
  <c r="AB832" i="4" s="1"/>
  <c r="M831" i="4" a="1"/>
  <c r="M831" i="4" s="1"/>
  <c r="AB831" i="4" s="1" a="1"/>
  <c r="AB831" i="4" s="1"/>
  <c r="M830" i="4" a="1"/>
  <c r="M830" i="4" s="1"/>
  <c r="AB830" i="4" s="1" a="1"/>
  <c r="AB830" i="4" s="1"/>
  <c r="M829" i="4" a="1"/>
  <c r="M829" i="4" s="1"/>
  <c r="AB829" i="4" s="1" a="1"/>
  <c r="AB829" i="4" s="1"/>
  <c r="M828" i="4" a="1"/>
  <c r="M828" i="4" s="1"/>
  <c r="AB828" i="4" s="1" a="1"/>
  <c r="AB828" i="4" s="1"/>
  <c r="M827" i="4" a="1"/>
  <c r="M827" i="4" s="1"/>
  <c r="AB827" i="4" s="1" a="1"/>
  <c r="AB827" i="4" s="1"/>
  <c r="M826" i="4" a="1"/>
  <c r="M826" i="4" s="1"/>
  <c r="AB826" i="4" s="1" a="1"/>
  <c r="AB826" i="4" s="1"/>
  <c r="M825" i="4" a="1"/>
  <c r="M825" i="4" s="1"/>
  <c r="AB825" i="4" s="1" a="1"/>
  <c r="AB825" i="4" s="1"/>
  <c r="M824" i="4" a="1"/>
  <c r="M824" i="4" s="1"/>
  <c r="AB824" i="4" s="1" a="1"/>
  <c r="AB824" i="4" s="1"/>
  <c r="M823" i="4" a="1"/>
  <c r="M823" i="4" s="1"/>
  <c r="AB823" i="4" s="1" a="1"/>
  <c r="AB823" i="4" s="1"/>
  <c r="M822" i="4" a="1"/>
  <c r="M822" i="4" s="1"/>
  <c r="AB822" i="4" s="1" a="1"/>
  <c r="AB822" i="4" s="1"/>
  <c r="M821" i="4" a="1"/>
  <c r="M821" i="4" s="1"/>
  <c r="AB821" i="4" s="1" a="1"/>
  <c r="AB821" i="4" s="1"/>
  <c r="M820" i="4" a="1"/>
  <c r="M820" i="4" s="1"/>
  <c r="AB820" i="4" s="1" a="1"/>
  <c r="AB820" i="4" s="1"/>
  <c r="M819" i="4" a="1"/>
  <c r="M819" i="4" s="1"/>
  <c r="AB819" i="4" s="1" a="1"/>
  <c r="AB819" i="4" s="1"/>
  <c r="M818" i="4" a="1"/>
  <c r="M818" i="4" s="1"/>
  <c r="AB818" i="4" s="1" a="1"/>
  <c r="AB818" i="4" s="1"/>
  <c r="M817" i="4" a="1"/>
  <c r="M817" i="4" s="1"/>
  <c r="AB817" i="4" s="1" a="1"/>
  <c r="AB817" i="4" s="1"/>
  <c r="M816" i="4" a="1"/>
  <c r="M816" i="4" s="1"/>
  <c r="AB816" i="4" s="1" a="1"/>
  <c r="AB816" i="4" s="1"/>
  <c r="M815" i="4" a="1"/>
  <c r="M815" i="4" s="1"/>
  <c r="AB815" i="4" s="1" a="1"/>
  <c r="AB815" i="4" s="1"/>
  <c r="M814" i="4" a="1"/>
  <c r="M814" i="4" s="1"/>
  <c r="AB814" i="4" s="1" a="1"/>
  <c r="AB814" i="4" s="1"/>
  <c r="M813" i="4" a="1"/>
  <c r="M813" i="4" s="1"/>
  <c r="AB813" i="4" s="1" a="1"/>
  <c r="AB813" i="4" s="1"/>
  <c r="M812" i="4" a="1"/>
  <c r="M812" i="4" s="1"/>
  <c r="AB812" i="4" s="1" a="1"/>
  <c r="AB812" i="4" s="1"/>
  <c r="M811" i="4" a="1"/>
  <c r="M811" i="4" s="1"/>
  <c r="AB811" i="4" s="1" a="1"/>
  <c r="AB811" i="4" s="1"/>
  <c r="M810" i="4" a="1"/>
  <c r="M810" i="4" s="1"/>
  <c r="AB810" i="4" s="1" a="1"/>
  <c r="AB810" i="4" s="1"/>
  <c r="M809" i="4" a="1"/>
  <c r="M809" i="4" s="1"/>
  <c r="AB809" i="4" s="1" a="1"/>
  <c r="AB809" i="4" s="1"/>
  <c r="M808" i="4" a="1"/>
  <c r="M808" i="4" s="1"/>
  <c r="AB808" i="4" s="1" a="1"/>
  <c r="AB808" i="4" s="1"/>
  <c r="M807" i="4" a="1"/>
  <c r="M807" i="4" s="1"/>
  <c r="AB807" i="4" s="1" a="1"/>
  <c r="AB807" i="4" s="1"/>
  <c r="M806" i="4" a="1"/>
  <c r="M806" i="4" s="1"/>
  <c r="AB806" i="4" s="1" a="1"/>
  <c r="AB806" i="4" s="1"/>
  <c r="M805" i="4" a="1"/>
  <c r="M805" i="4" s="1"/>
  <c r="AB805" i="4" s="1" a="1"/>
  <c r="AB805" i="4" s="1"/>
  <c r="M804" i="4" a="1"/>
  <c r="M804" i="4" s="1"/>
  <c r="AB804" i="4" s="1" a="1"/>
  <c r="AB804" i="4" s="1"/>
  <c r="M803" i="4" a="1"/>
  <c r="M803" i="4" s="1"/>
  <c r="AB803" i="4" s="1" a="1"/>
  <c r="AB803" i="4" s="1"/>
  <c r="M802" i="4" a="1"/>
  <c r="M802" i="4" s="1"/>
  <c r="AB802" i="4" s="1" a="1"/>
  <c r="AB802" i="4" s="1"/>
  <c r="M801" i="4" a="1"/>
  <c r="M801" i="4" s="1"/>
  <c r="AB801" i="4" s="1" a="1"/>
  <c r="AB801" i="4" s="1"/>
  <c r="M800" i="4" a="1"/>
  <c r="M800" i="4" s="1"/>
  <c r="AB800" i="4" s="1" a="1"/>
  <c r="AB800" i="4" s="1"/>
  <c r="M799" i="4" a="1"/>
  <c r="M799" i="4" s="1"/>
  <c r="AB799" i="4" s="1" a="1"/>
  <c r="AB799" i="4" s="1"/>
  <c r="M798" i="4" a="1"/>
  <c r="M798" i="4" s="1"/>
  <c r="AB798" i="4" s="1" a="1"/>
  <c r="AB798" i="4" s="1"/>
  <c r="M797" i="4" a="1"/>
  <c r="M797" i="4" s="1"/>
  <c r="AB797" i="4" s="1" a="1"/>
  <c r="AB797" i="4" s="1"/>
  <c r="M796" i="4" a="1"/>
  <c r="M796" i="4" s="1"/>
  <c r="AB796" i="4" s="1" a="1"/>
  <c r="AB796" i="4" s="1"/>
  <c r="M795" i="4" a="1"/>
  <c r="M795" i="4" s="1"/>
  <c r="AB795" i="4" s="1" a="1"/>
  <c r="AB795" i="4" s="1"/>
  <c r="M794" i="4" a="1"/>
  <c r="M794" i="4" s="1"/>
  <c r="AB794" i="4" s="1" a="1"/>
  <c r="AB794" i="4" s="1"/>
  <c r="M793" i="4" a="1"/>
  <c r="M793" i="4" s="1"/>
  <c r="AB793" i="4" s="1" a="1"/>
  <c r="AB793" i="4" s="1"/>
  <c r="M792" i="4" a="1"/>
  <c r="M792" i="4" s="1"/>
  <c r="AB792" i="4" s="1" a="1"/>
  <c r="AB792" i="4" s="1"/>
  <c r="M791" i="4" a="1"/>
  <c r="M791" i="4" s="1"/>
  <c r="AB791" i="4" s="1" a="1"/>
  <c r="AB791" i="4" s="1"/>
  <c r="M790" i="4" a="1"/>
  <c r="M790" i="4" s="1"/>
  <c r="AB790" i="4" s="1" a="1"/>
  <c r="AB790" i="4" s="1"/>
  <c r="M789" i="4" a="1"/>
  <c r="M789" i="4" s="1"/>
  <c r="AB789" i="4" s="1" a="1"/>
  <c r="AB789" i="4" s="1"/>
  <c r="M788" i="4" a="1"/>
  <c r="M788" i="4" s="1"/>
  <c r="AB788" i="4" s="1" a="1"/>
  <c r="AB788" i="4" s="1"/>
  <c r="M787" i="4" a="1"/>
  <c r="M787" i="4" s="1"/>
  <c r="AB787" i="4" s="1" a="1"/>
  <c r="AB787" i="4" s="1"/>
  <c r="M786" i="4" a="1"/>
  <c r="M786" i="4" s="1"/>
  <c r="AB786" i="4" s="1" a="1"/>
  <c r="AB786" i="4" s="1"/>
  <c r="M785" i="4" a="1"/>
  <c r="M785" i="4" s="1"/>
  <c r="AB785" i="4" s="1" a="1"/>
  <c r="AB785" i="4" s="1"/>
  <c r="M784" i="4" a="1"/>
  <c r="M784" i="4" s="1"/>
  <c r="AB784" i="4" s="1" a="1"/>
  <c r="AB784" i="4" s="1"/>
  <c r="M783" i="4" a="1"/>
  <c r="M783" i="4" s="1"/>
  <c r="AB783" i="4" s="1" a="1"/>
  <c r="AB783" i="4" s="1"/>
  <c r="M782" i="4" a="1"/>
  <c r="M782" i="4" s="1"/>
  <c r="AB782" i="4" s="1" a="1"/>
  <c r="AB782" i="4" s="1"/>
  <c r="M781" i="4" a="1"/>
  <c r="M781" i="4" s="1"/>
  <c r="AB781" i="4" s="1" a="1"/>
  <c r="AB781" i="4" s="1"/>
  <c r="M780" i="4" a="1"/>
  <c r="M780" i="4" s="1"/>
  <c r="AB780" i="4" s="1" a="1"/>
  <c r="AB780" i="4" s="1"/>
  <c r="M779" i="4" a="1"/>
  <c r="M779" i="4" s="1"/>
  <c r="AB779" i="4" s="1" a="1"/>
  <c r="AB779" i="4" s="1"/>
  <c r="M778" i="4" a="1"/>
  <c r="M778" i="4" s="1"/>
  <c r="AB778" i="4" s="1" a="1"/>
  <c r="AB778" i="4" s="1"/>
  <c r="M777" i="4" a="1"/>
  <c r="M777" i="4" s="1"/>
  <c r="AB777" i="4" s="1" a="1"/>
  <c r="AB777" i="4" s="1"/>
  <c r="M776" i="4" a="1"/>
  <c r="M776" i="4" s="1"/>
  <c r="AB776" i="4" s="1" a="1"/>
  <c r="AB776" i="4" s="1"/>
  <c r="M775" i="4" a="1"/>
  <c r="M775" i="4" s="1"/>
  <c r="AB775" i="4" s="1" a="1"/>
  <c r="AB775" i="4" s="1"/>
  <c r="M774" i="4" a="1"/>
  <c r="M774" i="4" s="1"/>
  <c r="AB774" i="4" s="1" a="1"/>
  <c r="AB774" i="4" s="1"/>
  <c r="M773" i="4" a="1"/>
  <c r="M773" i="4" s="1"/>
  <c r="AB773" i="4" s="1" a="1"/>
  <c r="AB773" i="4" s="1"/>
  <c r="M772" i="4" a="1"/>
  <c r="M772" i="4" s="1"/>
  <c r="AB772" i="4" s="1" a="1"/>
  <c r="AB772" i="4" s="1"/>
  <c r="M771" i="4" a="1"/>
  <c r="M771" i="4" s="1"/>
  <c r="AB771" i="4" s="1" a="1"/>
  <c r="AB771" i="4" s="1"/>
  <c r="M770" i="4" a="1"/>
  <c r="M770" i="4" s="1"/>
  <c r="AB770" i="4" s="1" a="1"/>
  <c r="AB770" i="4" s="1"/>
  <c r="M769" i="4" a="1"/>
  <c r="M769" i="4" s="1"/>
  <c r="AB769" i="4" s="1" a="1"/>
  <c r="AB769" i="4" s="1"/>
  <c r="M768" i="4" a="1"/>
  <c r="M768" i="4" s="1"/>
  <c r="AB768" i="4" s="1" a="1"/>
  <c r="AB768" i="4" s="1"/>
  <c r="M767" i="4" a="1"/>
  <c r="M767" i="4" s="1"/>
  <c r="AB767" i="4" s="1" a="1"/>
  <c r="AB767" i="4" s="1"/>
  <c r="M766" i="4" a="1"/>
  <c r="M766" i="4" s="1"/>
  <c r="AB766" i="4" s="1" a="1"/>
  <c r="AB766" i="4" s="1"/>
  <c r="M765" i="4" a="1"/>
  <c r="M765" i="4" s="1"/>
  <c r="AB765" i="4" s="1" a="1"/>
  <c r="AB765" i="4" s="1"/>
  <c r="M764" i="4" a="1"/>
  <c r="M764" i="4" s="1"/>
  <c r="AB764" i="4" s="1" a="1"/>
  <c r="AB764" i="4" s="1"/>
  <c r="M763" i="4" a="1"/>
  <c r="M763" i="4" s="1"/>
  <c r="AB763" i="4" s="1" a="1"/>
  <c r="AB763" i="4" s="1"/>
  <c r="M762" i="4" a="1"/>
  <c r="M762" i="4" s="1"/>
  <c r="AB762" i="4" s="1" a="1"/>
  <c r="AB762" i="4" s="1"/>
  <c r="M761" i="4" a="1"/>
  <c r="M761" i="4" s="1"/>
  <c r="AB761" i="4" s="1" a="1"/>
  <c r="AB761" i="4" s="1"/>
  <c r="M760" i="4" a="1"/>
  <c r="M760" i="4" s="1"/>
  <c r="AB760" i="4" s="1" a="1"/>
  <c r="AB760" i="4" s="1"/>
  <c r="M759" i="4" a="1"/>
  <c r="M759" i="4" s="1"/>
  <c r="AB759" i="4" s="1" a="1"/>
  <c r="AB759" i="4" s="1"/>
  <c r="M758" i="4" a="1"/>
  <c r="M758" i="4" s="1"/>
  <c r="AB758" i="4" s="1" a="1"/>
  <c r="AB758" i="4" s="1"/>
  <c r="M757" i="4" a="1"/>
  <c r="M757" i="4" s="1"/>
  <c r="AB757" i="4" s="1" a="1"/>
  <c r="AB757" i="4" s="1"/>
  <c r="M756" i="4" a="1"/>
  <c r="M756" i="4" s="1"/>
  <c r="AB756" i="4" s="1" a="1"/>
  <c r="AB756" i="4" s="1"/>
  <c r="M755" i="4" a="1"/>
  <c r="M755" i="4" s="1"/>
  <c r="AB755" i="4" s="1" a="1"/>
  <c r="AB755" i="4" s="1"/>
  <c r="M754" i="4" a="1"/>
  <c r="M754" i="4" s="1"/>
  <c r="AB754" i="4" s="1" a="1"/>
  <c r="AB754" i="4" s="1"/>
  <c r="M753" i="4" a="1"/>
  <c r="M753" i="4" s="1"/>
  <c r="AB753" i="4" s="1" a="1"/>
  <c r="AB753" i="4" s="1"/>
  <c r="M752" i="4" a="1"/>
  <c r="M752" i="4" s="1"/>
  <c r="AB752" i="4" s="1" a="1"/>
  <c r="AB752" i="4" s="1"/>
  <c r="M751" i="4" a="1"/>
  <c r="M751" i="4" s="1"/>
  <c r="AB751" i="4" s="1" a="1"/>
  <c r="AB751" i="4" s="1"/>
  <c r="M750" i="4" a="1"/>
  <c r="M750" i="4" s="1"/>
  <c r="AB750" i="4" s="1" a="1"/>
  <c r="AB750" i="4" s="1"/>
  <c r="M749" i="4" a="1"/>
  <c r="M749" i="4" s="1"/>
  <c r="AB749" i="4" s="1" a="1"/>
  <c r="AB749" i="4" s="1"/>
  <c r="M748" i="4" a="1"/>
  <c r="M748" i="4" s="1"/>
  <c r="AB748" i="4" s="1" a="1"/>
  <c r="AB748" i="4" s="1"/>
  <c r="M747" i="4" a="1"/>
  <c r="M747" i="4" s="1"/>
  <c r="AB747" i="4" s="1" a="1"/>
  <c r="AB747" i="4" s="1"/>
  <c r="M746" i="4" a="1"/>
  <c r="M746" i="4" s="1"/>
  <c r="AB746" i="4" s="1" a="1"/>
  <c r="AB746" i="4" s="1"/>
  <c r="M745" i="4" a="1"/>
  <c r="M745" i="4" s="1"/>
  <c r="AB745" i="4" s="1" a="1"/>
  <c r="AB745" i="4" s="1"/>
  <c r="M744" i="4" a="1"/>
  <c r="M744" i="4" s="1"/>
  <c r="AB744" i="4" s="1" a="1"/>
  <c r="AB744" i="4" s="1"/>
  <c r="M743" i="4" a="1"/>
  <c r="M743" i="4" s="1"/>
  <c r="AB743" i="4" s="1" a="1"/>
  <c r="AB743" i="4" s="1"/>
  <c r="M742" i="4" a="1"/>
  <c r="M742" i="4" s="1"/>
  <c r="AB742" i="4" s="1" a="1"/>
  <c r="AB742" i="4" s="1"/>
  <c r="M741" i="4" a="1"/>
  <c r="M741" i="4" s="1"/>
  <c r="AB741" i="4" s="1" a="1"/>
  <c r="AB741" i="4" s="1"/>
  <c r="M740" i="4" a="1"/>
  <c r="M740" i="4" s="1"/>
  <c r="AB740" i="4" s="1" a="1"/>
  <c r="AB740" i="4" s="1"/>
  <c r="M739" i="4" a="1"/>
  <c r="M739" i="4" s="1"/>
  <c r="AB739" i="4" s="1" a="1"/>
  <c r="AB739" i="4" s="1"/>
  <c r="M738" i="4" a="1"/>
  <c r="M738" i="4" s="1"/>
  <c r="AB738" i="4" s="1" a="1"/>
  <c r="AB738" i="4" s="1"/>
  <c r="M737" i="4" a="1"/>
  <c r="M737" i="4" s="1"/>
  <c r="AB737" i="4" s="1" a="1"/>
  <c r="AB737" i="4" s="1"/>
  <c r="M736" i="4" a="1"/>
  <c r="M736" i="4" s="1"/>
  <c r="AB736" i="4" s="1" a="1"/>
  <c r="AB736" i="4" s="1"/>
  <c r="M735" i="4" a="1"/>
  <c r="M735" i="4" s="1"/>
  <c r="AB735" i="4" s="1" a="1"/>
  <c r="AB735" i="4" s="1"/>
  <c r="M734" i="4" a="1"/>
  <c r="M734" i="4" s="1"/>
  <c r="AB734" i="4" s="1" a="1"/>
  <c r="AB734" i="4" s="1"/>
  <c r="M733" i="4" a="1"/>
  <c r="M733" i="4" s="1"/>
  <c r="AB733" i="4" s="1" a="1"/>
  <c r="AB733" i="4" s="1"/>
  <c r="M732" i="4" a="1"/>
  <c r="M732" i="4" s="1"/>
  <c r="AB732" i="4" s="1" a="1"/>
  <c r="AB732" i="4" s="1"/>
  <c r="M731" i="4" a="1"/>
  <c r="M731" i="4" s="1"/>
  <c r="AB731" i="4" s="1" a="1"/>
  <c r="AB731" i="4" s="1"/>
  <c r="M730" i="4" a="1"/>
  <c r="M730" i="4" s="1"/>
  <c r="AB730" i="4" s="1" a="1"/>
  <c r="AB730" i="4" s="1"/>
  <c r="M729" i="4" a="1"/>
  <c r="M729" i="4" s="1"/>
  <c r="AB729" i="4" s="1" a="1"/>
  <c r="AB729" i="4" s="1"/>
  <c r="M728" i="4" a="1"/>
  <c r="M728" i="4" s="1"/>
  <c r="AB728" i="4" s="1" a="1"/>
  <c r="AB728" i="4" s="1"/>
  <c r="M727" i="4" a="1"/>
  <c r="M727" i="4" s="1"/>
  <c r="AB727" i="4" s="1" a="1"/>
  <c r="AB727" i="4" s="1"/>
  <c r="M726" i="4" a="1"/>
  <c r="M726" i="4" s="1"/>
  <c r="AB726" i="4" s="1" a="1"/>
  <c r="AB726" i="4" s="1"/>
  <c r="M725" i="4" a="1"/>
  <c r="M725" i="4" s="1"/>
  <c r="AB725" i="4" s="1" a="1"/>
  <c r="AB725" i="4" s="1"/>
  <c r="M724" i="4" a="1"/>
  <c r="M724" i="4" s="1"/>
  <c r="AB724" i="4" s="1" a="1"/>
  <c r="AB724" i="4" s="1"/>
  <c r="M723" i="4" a="1"/>
  <c r="M723" i="4" s="1"/>
  <c r="AB723" i="4" s="1" a="1"/>
  <c r="AB723" i="4" s="1"/>
  <c r="M722" i="4" a="1"/>
  <c r="M722" i="4" s="1"/>
  <c r="AB722" i="4" s="1" a="1"/>
  <c r="AB722" i="4" s="1"/>
  <c r="M721" i="4" a="1"/>
  <c r="M721" i="4" s="1"/>
  <c r="AB721" i="4" s="1" a="1"/>
  <c r="AB721" i="4" s="1"/>
  <c r="M720" i="4" a="1"/>
  <c r="M720" i="4" s="1"/>
  <c r="AB720" i="4" s="1" a="1"/>
  <c r="AB720" i="4" s="1"/>
  <c r="M719" i="4" a="1"/>
  <c r="M719" i="4" s="1"/>
  <c r="AB719" i="4" s="1" a="1"/>
  <c r="AB719" i="4" s="1"/>
  <c r="M718" i="4" a="1"/>
  <c r="M718" i="4" s="1"/>
  <c r="AB718" i="4" s="1" a="1"/>
  <c r="AB718" i="4" s="1"/>
  <c r="M717" i="4" a="1"/>
  <c r="M717" i="4" s="1"/>
  <c r="AB717" i="4" s="1" a="1"/>
  <c r="AB717" i="4" s="1"/>
  <c r="M716" i="4" a="1"/>
  <c r="M716" i="4" s="1"/>
  <c r="AB716" i="4" s="1" a="1"/>
  <c r="AB716" i="4" s="1"/>
  <c r="M715" i="4" a="1"/>
  <c r="M715" i="4" s="1"/>
  <c r="AB715" i="4" s="1" a="1"/>
  <c r="AB715" i="4" s="1"/>
  <c r="M714" i="4" a="1"/>
  <c r="M714" i="4" s="1"/>
  <c r="AB714" i="4" s="1" a="1"/>
  <c r="AB714" i="4" s="1"/>
  <c r="M713" i="4" a="1"/>
  <c r="M713" i="4" s="1"/>
  <c r="AB713" i="4" s="1" a="1"/>
  <c r="AB713" i="4" s="1"/>
  <c r="M712" i="4" a="1"/>
  <c r="M712" i="4" s="1"/>
  <c r="AB712" i="4" s="1" a="1"/>
  <c r="AB712" i="4" s="1"/>
  <c r="M711" i="4" a="1"/>
  <c r="M711" i="4" s="1"/>
  <c r="AB711" i="4" s="1" a="1"/>
  <c r="AB711" i="4" s="1"/>
  <c r="M710" i="4" a="1"/>
  <c r="M710" i="4" s="1"/>
  <c r="AB710" i="4" s="1" a="1"/>
  <c r="AB710" i="4" s="1"/>
  <c r="M709" i="4" a="1"/>
  <c r="M709" i="4" s="1"/>
  <c r="AB709" i="4" s="1" a="1"/>
  <c r="AB709" i="4" s="1"/>
  <c r="M708" i="4" a="1"/>
  <c r="M708" i="4" s="1"/>
  <c r="AB708" i="4" s="1" a="1"/>
  <c r="AB708" i="4" s="1"/>
  <c r="M707" i="4" a="1"/>
  <c r="M707" i="4" s="1"/>
  <c r="AB707" i="4" s="1" a="1"/>
  <c r="AB707" i="4" s="1"/>
  <c r="M706" i="4" a="1"/>
  <c r="M706" i="4" s="1"/>
  <c r="AB706" i="4" s="1" a="1"/>
  <c r="AB706" i="4" s="1"/>
  <c r="M705" i="4" a="1"/>
  <c r="M705" i="4" s="1"/>
  <c r="AB705" i="4" s="1" a="1"/>
  <c r="AB705" i="4" s="1"/>
  <c r="M704" i="4" a="1"/>
  <c r="M704" i="4" s="1"/>
  <c r="AB704" i="4" s="1" a="1"/>
  <c r="AB704" i="4" s="1"/>
  <c r="M703" i="4" a="1"/>
  <c r="M703" i="4" s="1"/>
  <c r="AB703" i="4" s="1" a="1"/>
  <c r="AB703" i="4" s="1"/>
  <c r="M702" i="4" a="1"/>
  <c r="M702" i="4" s="1"/>
  <c r="AB702" i="4" s="1" a="1"/>
  <c r="AB702" i="4" s="1"/>
  <c r="M701" i="4" a="1"/>
  <c r="M701" i="4" s="1"/>
  <c r="AB701" i="4" s="1" a="1"/>
  <c r="AB701" i="4" s="1"/>
  <c r="M700" i="4" a="1"/>
  <c r="M700" i="4" s="1"/>
  <c r="AB700" i="4" s="1" a="1"/>
  <c r="AB700" i="4" s="1"/>
  <c r="M699" i="4" a="1"/>
  <c r="M699" i="4" s="1"/>
  <c r="AB699" i="4" s="1" a="1"/>
  <c r="AB699" i="4" s="1"/>
  <c r="M698" i="4" a="1"/>
  <c r="M698" i="4" s="1"/>
  <c r="AB698" i="4" s="1" a="1"/>
  <c r="AB698" i="4" s="1"/>
  <c r="M697" i="4" a="1"/>
  <c r="M697" i="4" s="1"/>
  <c r="AB697" i="4" s="1" a="1"/>
  <c r="AB697" i="4" s="1"/>
  <c r="M696" i="4" a="1"/>
  <c r="M696" i="4" s="1"/>
  <c r="AB696" i="4" s="1" a="1"/>
  <c r="AB696" i="4" s="1"/>
  <c r="M695" i="4" a="1"/>
  <c r="M695" i="4" s="1"/>
  <c r="AB695" i="4" s="1" a="1"/>
  <c r="AB695" i="4" s="1"/>
  <c r="M694" i="4" a="1"/>
  <c r="M694" i="4" s="1"/>
  <c r="AB694" i="4" s="1" a="1"/>
  <c r="AB694" i="4" s="1"/>
  <c r="M693" i="4" a="1"/>
  <c r="M693" i="4" s="1"/>
  <c r="AB693" i="4" s="1" a="1"/>
  <c r="AB693" i="4" s="1"/>
  <c r="M692" i="4" a="1"/>
  <c r="M692" i="4" s="1"/>
  <c r="AB692" i="4" s="1" a="1"/>
  <c r="AB692" i="4" s="1"/>
  <c r="M691" i="4" a="1"/>
  <c r="M691" i="4" s="1"/>
  <c r="AB691" i="4" s="1" a="1"/>
  <c r="AB691" i="4" s="1"/>
  <c r="M690" i="4" a="1"/>
  <c r="M690" i="4" s="1"/>
  <c r="AB690" i="4" s="1" a="1"/>
  <c r="AB690" i="4" s="1"/>
  <c r="M689" i="4" a="1"/>
  <c r="M689" i="4" s="1"/>
  <c r="AB689" i="4" s="1" a="1"/>
  <c r="AB689" i="4" s="1"/>
  <c r="M688" i="4" a="1"/>
  <c r="M688" i="4" s="1"/>
  <c r="AB688" i="4" s="1" a="1"/>
  <c r="AB688" i="4" s="1"/>
  <c r="M687" i="4" a="1"/>
  <c r="M687" i="4" s="1"/>
  <c r="AB687" i="4" s="1" a="1"/>
  <c r="AB687" i="4" s="1"/>
  <c r="M686" i="4" a="1"/>
  <c r="M686" i="4" s="1"/>
  <c r="AB686" i="4" s="1" a="1"/>
  <c r="AB686" i="4" s="1"/>
  <c r="M685" i="4" a="1"/>
  <c r="M685" i="4" s="1"/>
  <c r="AB685" i="4" s="1" a="1"/>
  <c r="AB685" i="4" s="1"/>
  <c r="M684" i="4" a="1"/>
  <c r="M684" i="4" s="1"/>
  <c r="AB684" i="4" s="1" a="1"/>
  <c r="AB684" i="4" s="1"/>
  <c r="M683" i="4" a="1"/>
  <c r="M683" i="4" s="1"/>
  <c r="AB683" i="4" s="1" a="1"/>
  <c r="AB683" i="4" s="1"/>
  <c r="M682" i="4" a="1"/>
  <c r="M682" i="4" s="1"/>
  <c r="AB682" i="4" s="1" a="1"/>
  <c r="AB682" i="4" s="1"/>
  <c r="M681" i="4" a="1"/>
  <c r="M681" i="4" s="1"/>
  <c r="AB681" i="4" s="1" a="1"/>
  <c r="AB681" i="4" s="1"/>
  <c r="M680" i="4" a="1"/>
  <c r="M680" i="4" s="1"/>
  <c r="AB680" i="4" s="1" a="1"/>
  <c r="AB680" i="4" s="1"/>
  <c r="M679" i="4" a="1"/>
  <c r="M679" i="4" s="1"/>
  <c r="AB679" i="4" s="1" a="1"/>
  <c r="AB679" i="4" s="1"/>
  <c r="M678" i="4" a="1"/>
  <c r="M678" i="4" s="1"/>
  <c r="AB678" i="4" s="1" a="1"/>
  <c r="AB678" i="4" s="1"/>
  <c r="M677" i="4" a="1"/>
  <c r="M677" i="4" s="1"/>
  <c r="AB677" i="4" s="1" a="1"/>
  <c r="AB677" i="4" s="1"/>
  <c r="M676" i="4" a="1"/>
  <c r="M676" i="4" s="1"/>
  <c r="AB676" i="4" s="1" a="1"/>
  <c r="AB676" i="4" s="1"/>
  <c r="M675" i="4" a="1"/>
  <c r="M675" i="4" s="1"/>
  <c r="AB675" i="4" s="1" a="1"/>
  <c r="AB675" i="4" s="1"/>
  <c r="M674" i="4" a="1"/>
  <c r="M674" i="4" s="1"/>
  <c r="AB674" i="4" s="1" a="1"/>
  <c r="AB674" i="4" s="1"/>
  <c r="M673" i="4" a="1"/>
  <c r="M673" i="4" s="1"/>
  <c r="AB673" i="4" s="1" a="1"/>
  <c r="AB673" i="4" s="1"/>
  <c r="M672" i="4" a="1"/>
  <c r="M672" i="4" s="1"/>
  <c r="AB672" i="4" s="1" a="1"/>
  <c r="AB672" i="4" s="1"/>
  <c r="M671" i="4" a="1"/>
  <c r="M671" i="4" s="1"/>
  <c r="AB671" i="4" s="1" a="1"/>
  <c r="AB671" i="4" s="1"/>
  <c r="M670" i="4" a="1"/>
  <c r="M670" i="4" s="1"/>
  <c r="AB670" i="4" s="1" a="1"/>
  <c r="AB670" i="4" s="1"/>
  <c r="M669" i="4" a="1"/>
  <c r="M669" i="4" s="1"/>
  <c r="AB669" i="4" s="1" a="1"/>
  <c r="AB669" i="4" s="1"/>
  <c r="M668" i="4" a="1"/>
  <c r="M668" i="4" s="1"/>
  <c r="AB668" i="4" s="1" a="1"/>
  <c r="AB668" i="4" s="1"/>
  <c r="M667" i="4" a="1"/>
  <c r="M667" i="4" s="1"/>
  <c r="AB667" i="4" s="1" a="1"/>
  <c r="AB667" i="4" s="1"/>
  <c r="M666" i="4" a="1"/>
  <c r="M666" i="4" s="1"/>
  <c r="AB666" i="4" s="1" a="1"/>
  <c r="AB666" i="4" s="1"/>
  <c r="M665" i="4" a="1"/>
  <c r="M665" i="4" s="1"/>
  <c r="AB665" i="4" s="1" a="1"/>
  <c r="AB665" i="4" s="1"/>
  <c r="M664" i="4" a="1"/>
  <c r="M664" i="4" s="1"/>
  <c r="AB664" i="4" s="1" a="1"/>
  <c r="AB664" i="4" s="1"/>
  <c r="M663" i="4" a="1"/>
  <c r="M663" i="4" s="1"/>
  <c r="AB663" i="4" s="1" a="1"/>
  <c r="AB663" i="4" s="1"/>
  <c r="M662" i="4" a="1"/>
  <c r="M662" i="4" s="1"/>
  <c r="AB662" i="4" s="1" a="1"/>
  <c r="AB662" i="4" s="1"/>
  <c r="M661" i="4" a="1"/>
  <c r="M661" i="4" s="1"/>
  <c r="AB661" i="4" s="1" a="1"/>
  <c r="AB661" i="4" s="1"/>
  <c r="M660" i="4" a="1"/>
  <c r="M660" i="4" s="1"/>
  <c r="AB660" i="4" s="1" a="1"/>
  <c r="AB660" i="4" s="1"/>
  <c r="M659" i="4" a="1"/>
  <c r="M659" i="4" s="1"/>
  <c r="AB659" i="4" s="1" a="1"/>
  <c r="AB659" i="4" s="1"/>
  <c r="M658" i="4" a="1"/>
  <c r="M658" i="4" s="1"/>
  <c r="AB658" i="4" s="1" a="1"/>
  <c r="AB658" i="4" s="1"/>
  <c r="M657" i="4" a="1"/>
  <c r="M657" i="4" s="1"/>
  <c r="AB657" i="4" s="1" a="1"/>
  <c r="AB657" i="4" s="1"/>
  <c r="M656" i="4" a="1"/>
  <c r="M656" i="4" s="1"/>
  <c r="AB656" i="4" s="1" a="1"/>
  <c r="AB656" i="4" s="1"/>
  <c r="M655" i="4" a="1"/>
  <c r="M655" i="4" s="1"/>
  <c r="AB655" i="4" s="1" a="1"/>
  <c r="AB655" i="4" s="1"/>
  <c r="M654" i="4" a="1"/>
  <c r="M654" i="4" s="1"/>
  <c r="AB654" i="4" s="1" a="1"/>
  <c r="AB654" i="4" s="1"/>
  <c r="M653" i="4" a="1"/>
  <c r="M653" i="4" s="1"/>
  <c r="AB653" i="4" s="1" a="1"/>
  <c r="AB653" i="4" s="1"/>
  <c r="M652" i="4" a="1"/>
  <c r="M652" i="4" s="1"/>
  <c r="AB652" i="4" s="1" a="1"/>
  <c r="AB652" i="4" s="1"/>
  <c r="M651" i="4" a="1"/>
  <c r="M651" i="4" s="1"/>
  <c r="AB651" i="4" s="1" a="1"/>
  <c r="AB651" i="4" s="1"/>
  <c r="M650" i="4" a="1"/>
  <c r="M650" i="4" s="1"/>
  <c r="AB650" i="4" s="1" a="1"/>
  <c r="AB650" i="4" s="1"/>
  <c r="M649" i="4" a="1"/>
  <c r="M649" i="4" s="1"/>
  <c r="AB649" i="4" s="1" a="1"/>
  <c r="AB649" i="4" s="1"/>
  <c r="M648" i="4" a="1"/>
  <c r="M648" i="4" s="1"/>
  <c r="AB648" i="4" s="1" a="1"/>
  <c r="AB648" i="4" s="1"/>
  <c r="M647" i="4" a="1"/>
  <c r="M647" i="4" s="1"/>
  <c r="AB647" i="4" s="1" a="1"/>
  <c r="AB647" i="4" s="1"/>
  <c r="M646" i="4" a="1"/>
  <c r="M646" i="4" s="1"/>
  <c r="AB646" i="4" s="1" a="1"/>
  <c r="AB646" i="4" s="1"/>
  <c r="M645" i="4" a="1"/>
  <c r="M645" i="4" s="1"/>
  <c r="AB645" i="4" s="1" a="1"/>
  <c r="AB645" i="4" s="1"/>
  <c r="M644" i="4" a="1"/>
  <c r="M644" i="4" s="1"/>
  <c r="AB644" i="4" s="1" a="1"/>
  <c r="AB644" i="4" s="1"/>
  <c r="M643" i="4" a="1"/>
  <c r="M643" i="4" s="1"/>
  <c r="AB643" i="4" s="1" a="1"/>
  <c r="AB643" i="4" s="1"/>
  <c r="M642" i="4" a="1"/>
  <c r="M642" i="4" s="1"/>
  <c r="AB642" i="4" s="1" a="1"/>
  <c r="AB642" i="4" s="1"/>
  <c r="M641" i="4" a="1"/>
  <c r="M641" i="4" s="1"/>
  <c r="AB641" i="4" s="1" a="1"/>
  <c r="AB641" i="4" s="1"/>
  <c r="M640" i="4" a="1"/>
  <c r="M640" i="4" s="1"/>
  <c r="AB640" i="4" s="1" a="1"/>
  <c r="AB640" i="4" s="1"/>
  <c r="M639" i="4" a="1"/>
  <c r="M639" i="4" s="1"/>
  <c r="AB639" i="4" s="1" a="1"/>
  <c r="AB639" i="4" s="1"/>
  <c r="M638" i="4" a="1"/>
  <c r="M638" i="4" s="1"/>
  <c r="AB638" i="4" s="1" a="1"/>
  <c r="AB638" i="4" s="1"/>
  <c r="M637" i="4" a="1"/>
  <c r="M637" i="4" s="1"/>
  <c r="AB637" i="4" s="1" a="1"/>
  <c r="AB637" i="4" s="1"/>
  <c r="M636" i="4" a="1"/>
  <c r="M636" i="4" s="1"/>
  <c r="AB636" i="4" s="1" a="1"/>
  <c r="AB636" i="4" s="1"/>
  <c r="M635" i="4" a="1"/>
  <c r="M635" i="4" s="1"/>
  <c r="AB635" i="4" s="1" a="1"/>
  <c r="AB635" i="4" s="1"/>
  <c r="M634" i="4" a="1"/>
  <c r="M634" i="4" s="1"/>
  <c r="AB634" i="4" s="1" a="1"/>
  <c r="AB634" i="4" s="1"/>
  <c r="M633" i="4" a="1"/>
  <c r="M633" i="4" s="1"/>
  <c r="AB633" i="4" s="1" a="1"/>
  <c r="AB633" i="4" s="1"/>
  <c r="M632" i="4" a="1"/>
  <c r="M632" i="4" s="1"/>
  <c r="AB632" i="4" s="1" a="1"/>
  <c r="AB632" i="4" s="1"/>
  <c r="M631" i="4" a="1"/>
  <c r="M631" i="4" s="1"/>
  <c r="AB631" i="4" s="1" a="1"/>
  <c r="AB631" i="4" s="1"/>
  <c r="M630" i="4" a="1"/>
  <c r="M630" i="4" s="1"/>
  <c r="AB630" i="4" s="1" a="1"/>
  <c r="AB630" i="4" s="1"/>
  <c r="M629" i="4" a="1"/>
  <c r="M629" i="4" s="1"/>
  <c r="AB629" i="4" s="1" a="1"/>
  <c r="AB629" i="4" s="1"/>
  <c r="M628" i="4" a="1"/>
  <c r="M628" i="4" s="1"/>
  <c r="AB628" i="4" s="1" a="1"/>
  <c r="AB628" i="4" s="1"/>
  <c r="M627" i="4" a="1"/>
  <c r="M627" i="4" s="1"/>
  <c r="AB627" i="4" s="1" a="1"/>
  <c r="AB627" i="4" s="1"/>
  <c r="M626" i="4" a="1"/>
  <c r="M626" i="4" s="1"/>
  <c r="AB626" i="4" s="1" a="1"/>
  <c r="AB626" i="4" s="1"/>
  <c r="M625" i="4" a="1"/>
  <c r="M625" i="4" s="1"/>
  <c r="AB625" i="4" s="1" a="1"/>
  <c r="AB625" i="4" s="1"/>
  <c r="M624" i="4" a="1"/>
  <c r="M624" i="4" s="1"/>
  <c r="AB624" i="4" s="1" a="1"/>
  <c r="AB624" i="4" s="1"/>
  <c r="M623" i="4" a="1"/>
  <c r="M623" i="4" s="1"/>
  <c r="AB623" i="4" s="1" a="1"/>
  <c r="AB623" i="4" s="1"/>
  <c r="M622" i="4" a="1"/>
  <c r="M622" i="4" s="1"/>
  <c r="AB622" i="4" s="1" a="1"/>
  <c r="AB622" i="4" s="1"/>
  <c r="M621" i="4" a="1"/>
  <c r="M621" i="4" s="1"/>
  <c r="AB621" i="4" s="1" a="1"/>
  <c r="AB621" i="4" s="1"/>
  <c r="M620" i="4" a="1"/>
  <c r="M620" i="4" s="1"/>
  <c r="AB620" i="4" s="1" a="1"/>
  <c r="AB620" i="4" s="1"/>
  <c r="M619" i="4" a="1"/>
  <c r="M619" i="4" s="1"/>
  <c r="AB619" i="4" s="1" a="1"/>
  <c r="AB619" i="4" s="1"/>
  <c r="M618" i="4" a="1"/>
  <c r="M618" i="4" s="1"/>
  <c r="AB618" i="4" s="1" a="1"/>
  <c r="AB618" i="4" s="1"/>
  <c r="M617" i="4" a="1"/>
  <c r="M617" i="4" s="1"/>
  <c r="AB617" i="4" s="1" a="1"/>
  <c r="AB617" i="4" s="1"/>
  <c r="M616" i="4" a="1"/>
  <c r="M616" i="4" s="1"/>
  <c r="AB616" i="4" s="1" a="1"/>
  <c r="AB616" i="4" s="1"/>
  <c r="M615" i="4" a="1"/>
  <c r="M615" i="4" s="1"/>
  <c r="AB615" i="4" s="1" a="1"/>
  <c r="AB615" i="4" s="1"/>
  <c r="M614" i="4" a="1"/>
  <c r="M614" i="4" s="1"/>
  <c r="AB614" i="4" s="1" a="1"/>
  <c r="AB614" i="4" s="1"/>
  <c r="M613" i="4" a="1"/>
  <c r="M613" i="4" s="1"/>
  <c r="AB613" i="4" s="1" a="1"/>
  <c r="AB613" i="4" s="1"/>
  <c r="M612" i="4" a="1"/>
  <c r="M612" i="4" s="1"/>
  <c r="AB612" i="4" s="1" a="1"/>
  <c r="AB612" i="4" s="1"/>
  <c r="M611" i="4" a="1"/>
  <c r="M611" i="4" s="1"/>
  <c r="AB611" i="4" s="1" a="1"/>
  <c r="AB611" i="4" s="1"/>
  <c r="M610" i="4" a="1"/>
  <c r="M610" i="4" s="1"/>
  <c r="AB610" i="4" s="1" a="1"/>
  <c r="AB610" i="4" s="1"/>
  <c r="M609" i="4" a="1"/>
  <c r="M609" i="4" s="1"/>
  <c r="AB609" i="4" s="1" a="1"/>
  <c r="AB609" i="4" s="1"/>
  <c r="M608" i="4" a="1"/>
  <c r="M608" i="4" s="1"/>
  <c r="AB608" i="4" s="1" a="1"/>
  <c r="AB608" i="4" s="1"/>
  <c r="M607" i="4" a="1"/>
  <c r="M607" i="4" s="1"/>
  <c r="AB607" i="4" s="1" a="1"/>
  <c r="AB607" i="4" s="1"/>
  <c r="M606" i="4" a="1"/>
  <c r="M606" i="4" s="1"/>
  <c r="AB606" i="4" s="1" a="1"/>
  <c r="AB606" i="4" s="1"/>
  <c r="M605" i="4" a="1"/>
  <c r="M605" i="4" s="1"/>
  <c r="AB605" i="4" s="1" a="1"/>
  <c r="AB605" i="4" s="1"/>
  <c r="M604" i="4" a="1"/>
  <c r="M604" i="4" s="1"/>
  <c r="AB604" i="4" s="1" a="1"/>
  <c r="AB604" i="4" s="1"/>
  <c r="M603" i="4" a="1"/>
  <c r="M603" i="4" s="1"/>
  <c r="AB603" i="4" s="1" a="1"/>
  <c r="AB603" i="4" s="1"/>
  <c r="M602" i="4" a="1"/>
  <c r="M602" i="4" s="1"/>
  <c r="AB602" i="4" s="1" a="1"/>
  <c r="AB602" i="4" s="1"/>
  <c r="M601" i="4" a="1"/>
  <c r="M601" i="4" s="1"/>
  <c r="AB601" i="4" s="1" a="1"/>
  <c r="AB601" i="4" s="1"/>
  <c r="M600" i="4" a="1"/>
  <c r="M600" i="4" s="1"/>
  <c r="AB600" i="4" s="1" a="1"/>
  <c r="AB600" i="4" s="1"/>
  <c r="M599" i="4" a="1"/>
  <c r="M599" i="4" s="1"/>
  <c r="AB599" i="4" s="1" a="1"/>
  <c r="AB599" i="4" s="1"/>
  <c r="M598" i="4" a="1"/>
  <c r="M598" i="4" s="1"/>
  <c r="AB598" i="4" s="1" a="1"/>
  <c r="AB598" i="4" s="1"/>
  <c r="M597" i="4" a="1"/>
  <c r="M597" i="4" s="1"/>
  <c r="AB597" i="4" s="1" a="1"/>
  <c r="AB597" i="4" s="1"/>
  <c r="M596" i="4" a="1"/>
  <c r="M596" i="4" s="1"/>
  <c r="AB596" i="4" s="1" a="1"/>
  <c r="AB596" i="4" s="1"/>
  <c r="M595" i="4" a="1"/>
  <c r="M595" i="4" s="1"/>
  <c r="AB595" i="4" s="1" a="1"/>
  <c r="AB595" i="4" s="1"/>
  <c r="M594" i="4" a="1"/>
  <c r="M594" i="4" s="1"/>
  <c r="AB594" i="4" s="1" a="1"/>
  <c r="AB594" i="4" s="1"/>
  <c r="M593" i="4" a="1"/>
  <c r="M593" i="4" s="1"/>
  <c r="AB593" i="4" s="1" a="1"/>
  <c r="AB593" i="4" s="1"/>
  <c r="M592" i="4" a="1"/>
  <c r="M592" i="4" s="1"/>
  <c r="AB592" i="4" s="1" a="1"/>
  <c r="AB592" i="4" s="1"/>
  <c r="M591" i="4" a="1"/>
  <c r="M591" i="4" s="1"/>
  <c r="AB591" i="4" s="1" a="1"/>
  <c r="AB591" i="4" s="1"/>
  <c r="M590" i="4" a="1"/>
  <c r="M590" i="4" s="1"/>
  <c r="AB590" i="4" s="1" a="1"/>
  <c r="AB590" i="4" s="1"/>
  <c r="M589" i="4" a="1"/>
  <c r="M589" i="4" s="1"/>
  <c r="AB589" i="4" s="1" a="1"/>
  <c r="AB589" i="4" s="1"/>
  <c r="M588" i="4" a="1"/>
  <c r="M588" i="4" s="1"/>
  <c r="AB588" i="4" s="1" a="1"/>
  <c r="AB588" i="4" s="1"/>
  <c r="M587" i="4" a="1"/>
  <c r="M587" i="4" s="1"/>
  <c r="AB587" i="4" s="1" a="1"/>
  <c r="AB587" i="4" s="1"/>
  <c r="M586" i="4" a="1"/>
  <c r="M586" i="4" s="1"/>
  <c r="AB586" i="4" s="1" a="1"/>
  <c r="AB586" i="4" s="1"/>
  <c r="M585" i="4" a="1"/>
  <c r="M585" i="4" s="1"/>
  <c r="AB585" i="4" s="1" a="1"/>
  <c r="AB585" i="4" s="1"/>
  <c r="M584" i="4" a="1"/>
  <c r="M584" i="4" s="1"/>
  <c r="AB584" i="4" s="1" a="1"/>
  <c r="AB584" i="4" s="1"/>
  <c r="M583" i="4" a="1"/>
  <c r="M583" i="4" s="1"/>
  <c r="AB583" i="4" s="1" a="1"/>
  <c r="AB583" i="4" s="1"/>
  <c r="M582" i="4" a="1"/>
  <c r="M582" i="4" s="1"/>
  <c r="AB582" i="4" s="1" a="1"/>
  <c r="AB582" i="4" s="1"/>
  <c r="M581" i="4" a="1"/>
  <c r="M581" i="4" s="1"/>
  <c r="AB581" i="4" s="1" a="1"/>
  <c r="AB581" i="4" s="1"/>
  <c r="M580" i="4" a="1"/>
  <c r="M580" i="4" s="1"/>
  <c r="AB580" i="4" s="1" a="1"/>
  <c r="AB580" i="4" s="1"/>
  <c r="M579" i="4" a="1"/>
  <c r="M579" i="4" s="1"/>
  <c r="AB579" i="4" s="1" a="1"/>
  <c r="AB579" i="4" s="1"/>
  <c r="M578" i="4" a="1"/>
  <c r="M578" i="4" s="1"/>
  <c r="AB578" i="4" s="1" a="1"/>
  <c r="AB578" i="4" s="1"/>
  <c r="M577" i="4" a="1"/>
  <c r="M577" i="4" s="1"/>
  <c r="AB577" i="4" s="1" a="1"/>
  <c r="AB577" i="4" s="1"/>
  <c r="M576" i="4" a="1"/>
  <c r="M576" i="4" s="1"/>
  <c r="AB576" i="4" s="1" a="1"/>
  <c r="AB576" i="4" s="1"/>
  <c r="M575" i="4" a="1"/>
  <c r="M575" i="4" s="1"/>
  <c r="AB575" i="4" s="1" a="1"/>
  <c r="AB575" i="4" s="1"/>
  <c r="M574" i="4" a="1"/>
  <c r="M574" i="4" s="1"/>
  <c r="AB574" i="4" s="1" a="1"/>
  <c r="AB574" i="4" s="1"/>
  <c r="M573" i="4" a="1"/>
  <c r="M573" i="4" s="1"/>
  <c r="AB573" i="4" s="1" a="1"/>
  <c r="AB573" i="4" s="1"/>
  <c r="M572" i="4" a="1"/>
  <c r="M572" i="4" s="1"/>
  <c r="AB572" i="4" s="1" a="1"/>
  <c r="AB572" i="4" s="1"/>
  <c r="M571" i="4" a="1"/>
  <c r="M571" i="4" s="1"/>
  <c r="AB571" i="4" s="1" a="1"/>
  <c r="AB571" i="4" s="1"/>
  <c r="M570" i="4" a="1"/>
  <c r="M570" i="4" s="1"/>
  <c r="AB570" i="4" s="1" a="1"/>
  <c r="AB570" i="4" s="1"/>
  <c r="M569" i="4" a="1"/>
  <c r="M569" i="4" s="1"/>
  <c r="AB569" i="4" s="1" a="1"/>
  <c r="AB569" i="4" s="1"/>
  <c r="M568" i="4" a="1"/>
  <c r="M568" i="4" s="1"/>
  <c r="AB568" i="4" s="1" a="1"/>
  <c r="AB568" i="4" s="1"/>
  <c r="M567" i="4" a="1"/>
  <c r="M567" i="4" s="1"/>
  <c r="AB567" i="4" s="1" a="1"/>
  <c r="AB567" i="4" s="1"/>
  <c r="M566" i="4" a="1"/>
  <c r="M566" i="4" s="1"/>
  <c r="AB566" i="4" s="1" a="1"/>
  <c r="AB566" i="4" s="1"/>
  <c r="M565" i="4" a="1"/>
  <c r="M565" i="4" s="1"/>
  <c r="AB565" i="4" s="1" a="1"/>
  <c r="AB565" i="4" s="1"/>
  <c r="M564" i="4" a="1"/>
  <c r="M564" i="4" s="1"/>
  <c r="AB564" i="4" s="1" a="1"/>
  <c r="AB564" i="4" s="1"/>
  <c r="M563" i="4" a="1"/>
  <c r="M563" i="4" s="1"/>
  <c r="AB563" i="4" s="1" a="1"/>
  <c r="AB563" i="4" s="1"/>
  <c r="M562" i="4" a="1"/>
  <c r="M562" i="4" s="1"/>
  <c r="AB562" i="4" s="1" a="1"/>
  <c r="AB562" i="4" s="1"/>
  <c r="M561" i="4" a="1"/>
  <c r="M561" i="4" s="1"/>
  <c r="AB561" i="4" s="1" a="1"/>
  <c r="AB561" i="4" s="1"/>
  <c r="M560" i="4" a="1"/>
  <c r="M560" i="4" s="1"/>
  <c r="AB560" i="4" s="1" a="1"/>
  <c r="AB560" i="4" s="1"/>
  <c r="M559" i="4" a="1"/>
  <c r="M559" i="4" s="1"/>
  <c r="AB559" i="4" s="1" a="1"/>
  <c r="AB559" i="4" s="1"/>
  <c r="M558" i="4" a="1"/>
  <c r="M558" i="4" s="1"/>
  <c r="AB558" i="4" s="1" a="1"/>
  <c r="AB558" i="4" s="1"/>
  <c r="M557" i="4" a="1"/>
  <c r="M557" i="4" s="1"/>
  <c r="AB557" i="4" s="1" a="1"/>
  <c r="AB557" i="4" s="1"/>
  <c r="M556" i="4" a="1"/>
  <c r="M556" i="4" s="1"/>
  <c r="AB556" i="4" s="1" a="1"/>
  <c r="AB556" i="4" s="1"/>
  <c r="M555" i="4" a="1"/>
  <c r="M555" i="4" s="1"/>
  <c r="AB555" i="4" s="1" a="1"/>
  <c r="AB555" i="4" s="1"/>
  <c r="M554" i="4" a="1"/>
  <c r="M554" i="4" s="1"/>
  <c r="AB554" i="4" s="1" a="1"/>
  <c r="AB554" i="4" s="1"/>
  <c r="M553" i="4" a="1"/>
  <c r="M553" i="4" s="1"/>
  <c r="AB553" i="4" s="1" a="1"/>
  <c r="AB553" i="4" s="1"/>
  <c r="M552" i="4" a="1"/>
  <c r="M552" i="4" s="1"/>
  <c r="AB552" i="4" s="1" a="1"/>
  <c r="AB552" i="4" s="1"/>
  <c r="M551" i="4" a="1"/>
  <c r="M551" i="4" s="1"/>
  <c r="AB551" i="4" s="1" a="1"/>
  <c r="AB551" i="4" s="1"/>
  <c r="M550" i="4" a="1"/>
  <c r="M550" i="4" s="1"/>
  <c r="AB550" i="4" s="1" a="1"/>
  <c r="AB550" i="4" s="1"/>
  <c r="M549" i="4" a="1"/>
  <c r="M549" i="4" s="1"/>
  <c r="AB549" i="4" s="1" a="1"/>
  <c r="AB549" i="4" s="1"/>
  <c r="M548" i="4" a="1"/>
  <c r="M548" i="4" s="1"/>
  <c r="AB548" i="4" s="1" a="1"/>
  <c r="AB548" i="4" s="1"/>
  <c r="M547" i="4" a="1"/>
  <c r="M547" i="4" s="1"/>
  <c r="AB547" i="4" s="1" a="1"/>
  <c r="AB547" i="4" s="1"/>
  <c r="M546" i="4" a="1"/>
  <c r="M546" i="4" s="1"/>
  <c r="AB546" i="4" s="1" a="1"/>
  <c r="AB546" i="4" s="1"/>
  <c r="M545" i="4" a="1"/>
  <c r="M545" i="4" s="1"/>
  <c r="AB545" i="4" s="1" a="1"/>
  <c r="AB545" i="4" s="1"/>
  <c r="M544" i="4" a="1"/>
  <c r="M544" i="4" s="1"/>
  <c r="AB544" i="4" s="1" a="1"/>
  <c r="AB544" i="4" s="1"/>
  <c r="M543" i="4" a="1"/>
  <c r="M543" i="4" s="1"/>
  <c r="AB543" i="4" s="1" a="1"/>
  <c r="AB543" i="4" s="1"/>
  <c r="M542" i="4" a="1"/>
  <c r="M542" i="4" s="1"/>
  <c r="AB542" i="4" s="1" a="1"/>
  <c r="AB542" i="4" s="1"/>
  <c r="M541" i="4" a="1"/>
  <c r="M541" i="4" s="1"/>
  <c r="AB541" i="4" s="1" a="1"/>
  <c r="AB541" i="4" s="1"/>
  <c r="M540" i="4" a="1"/>
  <c r="M540" i="4" s="1"/>
  <c r="AB540" i="4" s="1" a="1"/>
  <c r="AB540" i="4" s="1"/>
  <c r="M539" i="4" a="1"/>
  <c r="M539" i="4" s="1"/>
  <c r="AB539" i="4" s="1" a="1"/>
  <c r="AB539" i="4" s="1"/>
  <c r="M538" i="4" a="1"/>
  <c r="M538" i="4" s="1"/>
  <c r="AB538" i="4" s="1" a="1"/>
  <c r="AB538" i="4" s="1"/>
  <c r="M537" i="4" a="1"/>
  <c r="M537" i="4" s="1"/>
  <c r="AB537" i="4" s="1" a="1"/>
  <c r="AB537" i="4" s="1"/>
  <c r="M536" i="4" a="1"/>
  <c r="M536" i="4" s="1"/>
  <c r="AB536" i="4" s="1" a="1"/>
  <c r="AB536" i="4" s="1"/>
  <c r="M535" i="4" a="1"/>
  <c r="M535" i="4" s="1"/>
  <c r="AB535" i="4" s="1" a="1"/>
  <c r="AB535" i="4" s="1"/>
  <c r="M534" i="4" a="1"/>
  <c r="M534" i="4" s="1"/>
  <c r="AB534" i="4" s="1" a="1"/>
  <c r="AB534" i="4" s="1"/>
  <c r="M533" i="4" a="1"/>
  <c r="M533" i="4" s="1"/>
  <c r="AB533" i="4" s="1" a="1"/>
  <c r="AB533" i="4" s="1"/>
  <c r="M532" i="4" a="1"/>
  <c r="M532" i="4" s="1"/>
  <c r="AB532" i="4" s="1" a="1"/>
  <c r="AB532" i="4" s="1"/>
  <c r="M531" i="4" a="1"/>
  <c r="M531" i="4" s="1"/>
  <c r="AB531" i="4" s="1" a="1"/>
  <c r="AB531" i="4" s="1"/>
  <c r="M530" i="4" a="1"/>
  <c r="M530" i="4" s="1"/>
  <c r="AB530" i="4" s="1" a="1"/>
  <c r="AB530" i="4" s="1"/>
  <c r="M529" i="4" a="1"/>
  <c r="M529" i="4" s="1"/>
  <c r="AB529" i="4" s="1" a="1"/>
  <c r="AB529" i="4" s="1"/>
  <c r="M528" i="4" a="1"/>
  <c r="M528" i="4" s="1"/>
  <c r="AB528" i="4" s="1" a="1"/>
  <c r="AB528" i="4" s="1"/>
  <c r="M527" i="4" a="1"/>
  <c r="M527" i="4" s="1"/>
  <c r="AB527" i="4" s="1" a="1"/>
  <c r="AB527" i="4" s="1"/>
  <c r="M526" i="4" a="1"/>
  <c r="M526" i="4" s="1"/>
  <c r="AB526" i="4" s="1" a="1"/>
  <c r="AB526" i="4" s="1"/>
  <c r="M525" i="4" a="1"/>
  <c r="M525" i="4" s="1"/>
  <c r="AB525" i="4" s="1" a="1"/>
  <c r="AB525" i="4" s="1"/>
  <c r="M524" i="4" a="1"/>
  <c r="M524" i="4" s="1"/>
  <c r="AB524" i="4" s="1" a="1"/>
  <c r="AB524" i="4" s="1"/>
  <c r="M523" i="4" a="1"/>
  <c r="M523" i="4" s="1"/>
  <c r="AB523" i="4" s="1" a="1"/>
  <c r="AB523" i="4" s="1"/>
  <c r="M522" i="4" a="1"/>
  <c r="M522" i="4" s="1"/>
  <c r="AB522" i="4" s="1" a="1"/>
  <c r="AB522" i="4" s="1"/>
  <c r="M521" i="4" a="1"/>
  <c r="M521" i="4" s="1"/>
  <c r="AB521" i="4" s="1" a="1"/>
  <c r="AB521" i="4" s="1"/>
  <c r="M520" i="4" a="1"/>
  <c r="M520" i="4" s="1"/>
  <c r="AB520" i="4" s="1" a="1"/>
  <c r="AB520" i="4" s="1"/>
  <c r="M519" i="4" a="1"/>
  <c r="M519" i="4" s="1"/>
  <c r="AB519" i="4" s="1" a="1"/>
  <c r="AB519" i="4" s="1"/>
  <c r="M518" i="4" a="1"/>
  <c r="M518" i="4" s="1"/>
  <c r="AB518" i="4" s="1" a="1"/>
  <c r="AB518" i="4" s="1"/>
  <c r="M517" i="4" a="1"/>
  <c r="M517" i="4" s="1"/>
  <c r="AB517" i="4" s="1" a="1"/>
  <c r="AB517" i="4" s="1"/>
  <c r="M516" i="4" a="1"/>
  <c r="M516" i="4" s="1"/>
  <c r="AB516" i="4" s="1" a="1"/>
  <c r="AB516" i="4" s="1"/>
  <c r="M515" i="4" a="1"/>
  <c r="M515" i="4" s="1"/>
  <c r="AB515" i="4" s="1" a="1"/>
  <c r="AB515" i="4" s="1"/>
  <c r="M514" i="4" a="1"/>
  <c r="M514" i="4" s="1"/>
  <c r="AB514" i="4" s="1" a="1"/>
  <c r="AB514" i="4" s="1"/>
  <c r="M513" i="4" a="1"/>
  <c r="M513" i="4" s="1"/>
  <c r="AB513" i="4" s="1" a="1"/>
  <c r="AB513" i="4" s="1"/>
  <c r="M512" i="4" a="1"/>
  <c r="M512" i="4" s="1"/>
  <c r="AB512" i="4" s="1" a="1"/>
  <c r="AB512" i="4" s="1"/>
  <c r="M511" i="4" a="1"/>
  <c r="M511" i="4" s="1"/>
  <c r="AB511" i="4" s="1" a="1"/>
  <c r="AB511" i="4" s="1"/>
  <c r="M510" i="4" a="1"/>
  <c r="M510" i="4" s="1"/>
  <c r="AB510" i="4" s="1" a="1"/>
  <c r="AB510" i="4" s="1"/>
  <c r="M509" i="4" a="1"/>
  <c r="M509" i="4" s="1"/>
  <c r="AB509" i="4" s="1" a="1"/>
  <c r="AB509" i="4" s="1"/>
  <c r="M508" i="4" a="1"/>
  <c r="M508" i="4" s="1"/>
  <c r="AB508" i="4" s="1" a="1"/>
  <c r="AB508" i="4" s="1"/>
  <c r="M507" i="4" a="1"/>
  <c r="M507" i="4" s="1"/>
  <c r="AB507" i="4" s="1" a="1"/>
  <c r="AB507" i="4" s="1"/>
  <c r="M506" i="4" a="1"/>
  <c r="M506" i="4" s="1"/>
  <c r="AB506" i="4" s="1" a="1"/>
  <c r="AB506" i="4" s="1"/>
  <c r="M505" i="4" a="1"/>
  <c r="M505" i="4" s="1"/>
  <c r="AB505" i="4" s="1" a="1"/>
  <c r="AB505" i="4" s="1"/>
  <c r="M504" i="4" a="1"/>
  <c r="M504" i="4" s="1"/>
  <c r="AB504" i="4" s="1" a="1"/>
  <c r="AB504" i="4" s="1"/>
  <c r="M503" i="4" a="1"/>
  <c r="M503" i="4" s="1"/>
  <c r="AB503" i="4" s="1" a="1"/>
  <c r="AB503" i="4" s="1"/>
  <c r="M502" i="4" a="1"/>
  <c r="M502" i="4" s="1"/>
  <c r="AB502" i="4" s="1" a="1"/>
  <c r="AB502" i="4" s="1"/>
  <c r="M501" i="4" a="1"/>
  <c r="M501" i="4" s="1"/>
  <c r="AB501" i="4" s="1" a="1"/>
  <c r="AB501" i="4" s="1"/>
  <c r="M500" i="4" a="1"/>
  <c r="M500" i="4" s="1"/>
  <c r="AB500" i="4" s="1" a="1"/>
  <c r="AB500" i="4" s="1"/>
  <c r="M499" i="4" a="1"/>
  <c r="M499" i="4" s="1"/>
  <c r="AB499" i="4" s="1" a="1"/>
  <c r="AB499" i="4" s="1"/>
  <c r="M498" i="4" a="1"/>
  <c r="M498" i="4" s="1"/>
  <c r="AB498" i="4" s="1" a="1"/>
  <c r="AB498" i="4" s="1"/>
  <c r="M497" i="4" a="1"/>
  <c r="M497" i="4" s="1"/>
  <c r="AB497" i="4" s="1" a="1"/>
  <c r="AB497" i="4" s="1"/>
  <c r="M496" i="4" a="1"/>
  <c r="M496" i="4" s="1"/>
  <c r="AB496" i="4" s="1" a="1"/>
  <c r="AB496" i="4" s="1"/>
  <c r="M495" i="4" a="1"/>
  <c r="M495" i="4" s="1"/>
  <c r="AB495" i="4" s="1" a="1"/>
  <c r="AB495" i="4" s="1"/>
  <c r="M494" i="4" a="1"/>
  <c r="M494" i="4" s="1"/>
  <c r="AB494" i="4" s="1" a="1"/>
  <c r="AB494" i="4" s="1"/>
  <c r="M493" i="4" a="1"/>
  <c r="M493" i="4" s="1"/>
  <c r="AB493" i="4" s="1" a="1"/>
  <c r="AB493" i="4" s="1"/>
  <c r="M492" i="4" a="1"/>
  <c r="M492" i="4" s="1"/>
  <c r="AB492" i="4" s="1" a="1"/>
  <c r="AB492" i="4" s="1"/>
  <c r="M491" i="4" a="1"/>
  <c r="M491" i="4" s="1"/>
  <c r="AB491" i="4" s="1" a="1"/>
  <c r="AB491" i="4" s="1"/>
  <c r="M490" i="4" a="1"/>
  <c r="M490" i="4" s="1"/>
  <c r="AB490" i="4" s="1" a="1"/>
  <c r="AB490" i="4" s="1"/>
  <c r="M489" i="4" a="1"/>
  <c r="M489" i="4" s="1"/>
  <c r="AB489" i="4" s="1" a="1"/>
  <c r="AB489" i="4" s="1"/>
  <c r="M488" i="4" a="1"/>
  <c r="M488" i="4" s="1"/>
  <c r="AB488" i="4" s="1" a="1"/>
  <c r="AB488" i="4" s="1"/>
  <c r="M487" i="4" a="1"/>
  <c r="M487" i="4" s="1"/>
  <c r="AB487" i="4" s="1" a="1"/>
  <c r="AB487" i="4" s="1"/>
  <c r="M486" i="4" a="1"/>
  <c r="M486" i="4" s="1"/>
  <c r="AB486" i="4" s="1" a="1"/>
  <c r="AB486" i="4" s="1"/>
  <c r="M485" i="4" a="1"/>
  <c r="M485" i="4" s="1"/>
  <c r="AB485" i="4" s="1" a="1"/>
  <c r="AB485" i="4" s="1"/>
  <c r="M484" i="4" a="1"/>
  <c r="M484" i="4" s="1"/>
  <c r="AB484" i="4" s="1" a="1"/>
  <c r="AB484" i="4" s="1"/>
  <c r="M483" i="4" a="1"/>
  <c r="M483" i="4" s="1"/>
  <c r="AB483" i="4" s="1" a="1"/>
  <c r="AB483" i="4" s="1"/>
  <c r="M482" i="4" a="1"/>
  <c r="M482" i="4" s="1"/>
  <c r="AB482" i="4" s="1" a="1"/>
  <c r="AB482" i="4" s="1"/>
  <c r="M481" i="4" a="1"/>
  <c r="M481" i="4" s="1"/>
  <c r="AB481" i="4" s="1" a="1"/>
  <c r="AB481" i="4" s="1"/>
  <c r="M480" i="4" a="1"/>
  <c r="M480" i="4" s="1"/>
  <c r="AB480" i="4" s="1" a="1"/>
  <c r="AB480" i="4" s="1"/>
  <c r="M479" i="4" a="1"/>
  <c r="M479" i="4" s="1"/>
  <c r="AB479" i="4" s="1" a="1"/>
  <c r="AB479" i="4" s="1"/>
  <c r="M478" i="4" a="1"/>
  <c r="M478" i="4" s="1"/>
  <c r="AB478" i="4" s="1" a="1"/>
  <c r="AB478" i="4" s="1"/>
  <c r="M477" i="4" a="1"/>
  <c r="M477" i="4" s="1"/>
  <c r="AB477" i="4" s="1" a="1"/>
  <c r="AB477" i="4" s="1"/>
  <c r="M476" i="4" a="1"/>
  <c r="M476" i="4" s="1"/>
  <c r="AB476" i="4" s="1" a="1"/>
  <c r="AB476" i="4" s="1"/>
  <c r="M475" i="4" a="1"/>
  <c r="M475" i="4" s="1"/>
  <c r="AB475" i="4" s="1" a="1"/>
  <c r="AB475" i="4" s="1"/>
  <c r="M474" i="4" a="1"/>
  <c r="M474" i="4" s="1"/>
  <c r="AB474" i="4" s="1" a="1"/>
  <c r="AB474" i="4" s="1"/>
  <c r="M473" i="4" a="1"/>
  <c r="M473" i="4" s="1"/>
  <c r="AB473" i="4" s="1" a="1"/>
  <c r="AB473" i="4" s="1"/>
  <c r="M472" i="4" a="1"/>
  <c r="M472" i="4" s="1"/>
  <c r="AB472" i="4" s="1" a="1"/>
  <c r="AB472" i="4" s="1"/>
  <c r="M471" i="4" a="1"/>
  <c r="M471" i="4" s="1"/>
  <c r="AB471" i="4" s="1" a="1"/>
  <c r="AB471" i="4" s="1"/>
  <c r="M470" i="4" a="1"/>
  <c r="M470" i="4" s="1"/>
  <c r="AB470" i="4" s="1" a="1"/>
  <c r="AB470" i="4" s="1"/>
  <c r="M469" i="4" a="1"/>
  <c r="M469" i="4" s="1"/>
  <c r="AB469" i="4" s="1" a="1"/>
  <c r="AB469" i="4" s="1"/>
  <c r="M468" i="4" a="1"/>
  <c r="M468" i="4" s="1"/>
  <c r="AB468" i="4" s="1" a="1"/>
  <c r="AB468" i="4" s="1"/>
  <c r="M467" i="4" a="1"/>
  <c r="M467" i="4" s="1"/>
  <c r="AB467" i="4" s="1" a="1"/>
  <c r="AB467" i="4" s="1"/>
  <c r="M466" i="4" a="1"/>
  <c r="M466" i="4" s="1"/>
  <c r="AB466" i="4" s="1" a="1"/>
  <c r="AB466" i="4" s="1"/>
  <c r="M465" i="4" a="1"/>
  <c r="M465" i="4" s="1"/>
  <c r="AB465" i="4" s="1" a="1"/>
  <c r="AB465" i="4" s="1"/>
  <c r="M464" i="4" a="1"/>
  <c r="M464" i="4" s="1"/>
  <c r="AB464" i="4" s="1" a="1"/>
  <c r="AB464" i="4" s="1"/>
  <c r="M463" i="4" a="1"/>
  <c r="M463" i="4" s="1"/>
  <c r="AB463" i="4" s="1" a="1"/>
  <c r="AB463" i="4" s="1"/>
  <c r="M462" i="4" a="1"/>
  <c r="M462" i="4" s="1"/>
  <c r="AB462" i="4" s="1" a="1"/>
  <c r="AB462" i="4" s="1"/>
  <c r="M461" i="4" a="1"/>
  <c r="M461" i="4" s="1"/>
  <c r="AB461" i="4" s="1" a="1"/>
  <c r="AB461" i="4" s="1"/>
  <c r="M460" i="4" a="1"/>
  <c r="M460" i="4" s="1"/>
  <c r="AB460" i="4" s="1" a="1"/>
  <c r="AB460" i="4" s="1"/>
  <c r="M459" i="4" a="1"/>
  <c r="M459" i="4" s="1"/>
  <c r="AB459" i="4" s="1" a="1"/>
  <c r="AB459" i="4" s="1"/>
  <c r="M458" i="4" a="1"/>
  <c r="M458" i="4" s="1"/>
  <c r="AB458" i="4" s="1" a="1"/>
  <c r="AB458" i="4" s="1"/>
  <c r="M457" i="4" a="1"/>
  <c r="M457" i="4" s="1"/>
  <c r="AB457" i="4" s="1" a="1"/>
  <c r="AB457" i="4" s="1"/>
  <c r="M456" i="4" a="1"/>
  <c r="M456" i="4" s="1"/>
  <c r="AB456" i="4" s="1" a="1"/>
  <c r="AB456" i="4" s="1"/>
  <c r="M455" i="4" a="1"/>
  <c r="M455" i="4" s="1"/>
  <c r="AB455" i="4" s="1" a="1"/>
  <c r="AB455" i="4" s="1"/>
  <c r="M454" i="4" a="1"/>
  <c r="M454" i="4" s="1"/>
  <c r="AB454" i="4" s="1" a="1"/>
  <c r="AB454" i="4" s="1"/>
  <c r="M453" i="4" a="1"/>
  <c r="M453" i="4" s="1"/>
  <c r="AB453" i="4" s="1" a="1"/>
  <c r="AB453" i="4" s="1"/>
  <c r="M452" i="4" a="1"/>
  <c r="M452" i="4" s="1"/>
  <c r="AB452" i="4" s="1" a="1"/>
  <c r="AB452" i="4" s="1"/>
  <c r="M451" i="4" a="1"/>
  <c r="M451" i="4" s="1"/>
  <c r="AB451" i="4" s="1" a="1"/>
  <c r="AB451" i="4" s="1"/>
  <c r="M450" i="4" a="1"/>
  <c r="M450" i="4" s="1"/>
  <c r="AB450" i="4" s="1" a="1"/>
  <c r="AB450" i="4" s="1"/>
  <c r="M449" i="4" a="1"/>
  <c r="M449" i="4" s="1"/>
  <c r="AB449" i="4" s="1" a="1"/>
  <c r="AB449" i="4" s="1"/>
  <c r="M448" i="4" a="1"/>
  <c r="M448" i="4" s="1"/>
  <c r="AB448" i="4" s="1" a="1"/>
  <c r="AB448" i="4" s="1"/>
  <c r="M447" i="4" a="1"/>
  <c r="M447" i="4" s="1"/>
  <c r="AB447" i="4" s="1" a="1"/>
  <c r="AB447" i="4" s="1"/>
  <c r="M446" i="4" a="1"/>
  <c r="M446" i="4" s="1"/>
  <c r="AB446" i="4" s="1" a="1"/>
  <c r="AB446" i="4" s="1"/>
  <c r="M445" i="4" a="1"/>
  <c r="M445" i="4" s="1"/>
  <c r="AB445" i="4" s="1" a="1"/>
  <c r="AB445" i="4" s="1"/>
  <c r="M444" i="4" a="1"/>
  <c r="M444" i="4" s="1"/>
  <c r="AB444" i="4" s="1" a="1"/>
  <c r="AB444" i="4" s="1"/>
  <c r="M443" i="4" a="1"/>
  <c r="M443" i="4" s="1"/>
  <c r="AB443" i="4" s="1" a="1"/>
  <c r="AB443" i="4" s="1"/>
  <c r="M442" i="4" a="1"/>
  <c r="M442" i="4" s="1"/>
  <c r="AB442" i="4" s="1" a="1"/>
  <c r="AB442" i="4" s="1"/>
  <c r="M441" i="4" a="1"/>
  <c r="M441" i="4" s="1"/>
  <c r="AB441" i="4" s="1" a="1"/>
  <c r="AB441" i="4" s="1"/>
  <c r="M440" i="4" a="1"/>
  <c r="M440" i="4" s="1"/>
  <c r="AB440" i="4" s="1" a="1"/>
  <c r="AB440" i="4" s="1"/>
  <c r="M439" i="4" a="1"/>
  <c r="M439" i="4" s="1"/>
  <c r="AB439" i="4" s="1" a="1"/>
  <c r="AB439" i="4" s="1"/>
  <c r="M438" i="4" a="1"/>
  <c r="M438" i="4" s="1"/>
  <c r="AB438" i="4" s="1" a="1"/>
  <c r="AB438" i="4" s="1"/>
  <c r="M437" i="4" a="1"/>
  <c r="M437" i="4" s="1"/>
  <c r="AB437" i="4" s="1" a="1"/>
  <c r="AB437" i="4" s="1"/>
  <c r="M436" i="4" a="1"/>
  <c r="M436" i="4" s="1"/>
  <c r="AB436" i="4" s="1" a="1"/>
  <c r="AB436" i="4" s="1"/>
  <c r="M435" i="4" a="1"/>
  <c r="M435" i="4" s="1"/>
  <c r="AB435" i="4" s="1" a="1"/>
  <c r="AB435" i="4" s="1"/>
  <c r="M434" i="4" a="1"/>
  <c r="M434" i="4" s="1"/>
  <c r="AB434" i="4" s="1" a="1"/>
  <c r="AB434" i="4" s="1"/>
  <c r="M433" i="4" a="1"/>
  <c r="M433" i="4" s="1"/>
  <c r="AB433" i="4" s="1" a="1"/>
  <c r="AB433" i="4" s="1"/>
  <c r="M432" i="4" a="1"/>
  <c r="M432" i="4" s="1"/>
  <c r="AB432" i="4" s="1" a="1"/>
  <c r="AB432" i="4" s="1"/>
  <c r="M431" i="4" a="1"/>
  <c r="M431" i="4" s="1"/>
  <c r="AB431" i="4" s="1" a="1"/>
  <c r="AB431" i="4" s="1"/>
  <c r="M430" i="4" a="1"/>
  <c r="M430" i="4" s="1"/>
  <c r="AB430" i="4" s="1" a="1"/>
  <c r="AB430" i="4" s="1"/>
  <c r="M429" i="4" a="1"/>
  <c r="M429" i="4" s="1"/>
  <c r="AB429" i="4" s="1" a="1"/>
  <c r="AB429" i="4" s="1"/>
  <c r="M428" i="4" a="1"/>
  <c r="M428" i="4" s="1"/>
  <c r="AB428" i="4" s="1" a="1"/>
  <c r="AB428" i="4" s="1"/>
  <c r="M427" i="4" a="1"/>
  <c r="M427" i="4" s="1"/>
  <c r="AB427" i="4" s="1" a="1"/>
  <c r="AB427" i="4" s="1"/>
  <c r="M426" i="4" a="1"/>
  <c r="M426" i="4" s="1"/>
  <c r="AB426" i="4" s="1" a="1"/>
  <c r="AB426" i="4" s="1"/>
  <c r="M425" i="4" a="1"/>
  <c r="M425" i="4" s="1"/>
  <c r="AB425" i="4" s="1" a="1"/>
  <c r="AB425" i="4" s="1"/>
  <c r="M424" i="4" a="1"/>
  <c r="M424" i="4" s="1"/>
  <c r="AB424" i="4" s="1" a="1"/>
  <c r="AB424" i="4" s="1"/>
  <c r="M423" i="4" a="1"/>
  <c r="M423" i="4" s="1"/>
  <c r="AB423" i="4" s="1" a="1"/>
  <c r="AB423" i="4" s="1"/>
  <c r="M422" i="4" a="1"/>
  <c r="M422" i="4" s="1"/>
  <c r="AB422" i="4" s="1" a="1"/>
  <c r="AB422" i="4" s="1"/>
  <c r="M421" i="4" a="1"/>
  <c r="M421" i="4" s="1"/>
  <c r="AB421" i="4" s="1" a="1"/>
  <c r="AB421" i="4" s="1"/>
  <c r="M420" i="4" a="1"/>
  <c r="M420" i="4" s="1"/>
  <c r="AB420" i="4" s="1" a="1"/>
  <c r="AB420" i="4" s="1"/>
  <c r="M419" i="4" a="1"/>
  <c r="M419" i="4" s="1"/>
  <c r="AB419" i="4" s="1" a="1"/>
  <c r="AB419" i="4" s="1"/>
  <c r="M418" i="4" a="1"/>
  <c r="M418" i="4" s="1"/>
  <c r="AB418" i="4" s="1" a="1"/>
  <c r="AB418" i="4" s="1"/>
  <c r="M417" i="4" a="1"/>
  <c r="M417" i="4" s="1"/>
  <c r="AB417" i="4" s="1" a="1"/>
  <c r="AB417" i="4" s="1"/>
  <c r="M416" i="4" a="1"/>
  <c r="M416" i="4" s="1"/>
  <c r="AB416" i="4" s="1" a="1"/>
  <c r="AB416" i="4" s="1"/>
  <c r="M415" i="4" a="1"/>
  <c r="M415" i="4" s="1"/>
  <c r="AB415" i="4" s="1" a="1"/>
  <c r="AB415" i="4" s="1"/>
  <c r="M414" i="4" a="1"/>
  <c r="M414" i="4" s="1"/>
  <c r="AB414" i="4" s="1" a="1"/>
  <c r="AB414" i="4" s="1"/>
  <c r="M413" i="4" a="1"/>
  <c r="M413" i="4" s="1"/>
  <c r="AB413" i="4" s="1" a="1"/>
  <c r="AB413" i="4" s="1"/>
  <c r="M412" i="4" a="1"/>
  <c r="M412" i="4" s="1"/>
  <c r="AB412" i="4" s="1" a="1"/>
  <c r="AB412" i="4" s="1"/>
  <c r="M411" i="4" a="1"/>
  <c r="M411" i="4" s="1"/>
  <c r="AB411" i="4" s="1" a="1"/>
  <c r="AB411" i="4" s="1"/>
  <c r="M410" i="4" a="1"/>
  <c r="M410" i="4" s="1"/>
  <c r="AB410" i="4" s="1" a="1"/>
  <c r="AB410" i="4" s="1"/>
  <c r="M409" i="4" a="1"/>
  <c r="M409" i="4" s="1"/>
  <c r="AB409" i="4" s="1" a="1"/>
  <c r="AB409" i="4" s="1"/>
  <c r="M408" i="4" a="1"/>
  <c r="M408" i="4" s="1"/>
  <c r="AB408" i="4" s="1" a="1"/>
  <c r="AB408" i="4" s="1"/>
  <c r="M407" i="4" a="1"/>
  <c r="M407" i="4" s="1"/>
  <c r="AB407" i="4" s="1" a="1"/>
  <c r="AB407" i="4" s="1"/>
  <c r="M406" i="4" a="1"/>
  <c r="M406" i="4" s="1"/>
  <c r="AB406" i="4" s="1" a="1"/>
  <c r="AB406" i="4" s="1"/>
  <c r="M405" i="4" a="1"/>
  <c r="M405" i="4" s="1"/>
  <c r="AB405" i="4" s="1" a="1"/>
  <c r="AB405" i="4" s="1"/>
  <c r="M404" i="4" a="1"/>
  <c r="M404" i="4" s="1"/>
  <c r="AB404" i="4" s="1" a="1"/>
  <c r="AB404" i="4" s="1"/>
  <c r="M403" i="4" a="1"/>
  <c r="M403" i="4" s="1"/>
  <c r="AB403" i="4" s="1" a="1"/>
  <c r="AB403" i="4" s="1"/>
  <c r="M402" i="4" a="1"/>
  <c r="M402" i="4" s="1"/>
  <c r="AB402" i="4" s="1" a="1"/>
  <c r="AB402" i="4" s="1"/>
  <c r="M401" i="4" a="1"/>
  <c r="M401" i="4" s="1"/>
  <c r="AB401" i="4" s="1" a="1"/>
  <c r="AB401" i="4" s="1"/>
  <c r="M400" i="4" a="1"/>
  <c r="M400" i="4" s="1"/>
  <c r="AB400" i="4" s="1" a="1"/>
  <c r="AB400" i="4" s="1"/>
  <c r="M399" i="4" a="1"/>
  <c r="M399" i="4" s="1"/>
  <c r="AB399" i="4" s="1" a="1"/>
  <c r="AB399" i="4" s="1"/>
  <c r="M398" i="4" a="1"/>
  <c r="M398" i="4" s="1"/>
  <c r="AB398" i="4" s="1" a="1"/>
  <c r="AB398" i="4" s="1"/>
  <c r="M397" i="4" a="1"/>
  <c r="M397" i="4" s="1"/>
  <c r="AB397" i="4" s="1" a="1"/>
  <c r="AB397" i="4" s="1"/>
  <c r="M396" i="4" a="1"/>
  <c r="M396" i="4" s="1"/>
  <c r="AB396" i="4" s="1" a="1"/>
  <c r="AB396" i="4" s="1"/>
  <c r="M395" i="4" a="1"/>
  <c r="M395" i="4" s="1"/>
  <c r="AB395" i="4" s="1" a="1"/>
  <c r="AB395" i="4" s="1"/>
  <c r="M394" i="4" a="1"/>
  <c r="M394" i="4" s="1"/>
  <c r="AB394" i="4" s="1" a="1"/>
  <c r="AB394" i="4" s="1"/>
  <c r="M393" i="4" a="1"/>
  <c r="M393" i="4" s="1"/>
  <c r="AB393" i="4" s="1" a="1"/>
  <c r="AB393" i="4" s="1"/>
  <c r="M392" i="4" a="1"/>
  <c r="M392" i="4" s="1"/>
  <c r="AB392" i="4" s="1" a="1"/>
  <c r="AB392" i="4" s="1"/>
  <c r="M391" i="4" a="1"/>
  <c r="M391" i="4" s="1"/>
  <c r="AB391" i="4" s="1" a="1"/>
  <c r="AB391" i="4" s="1"/>
  <c r="M390" i="4" a="1"/>
  <c r="M390" i="4" s="1"/>
  <c r="AB390" i="4" s="1" a="1"/>
  <c r="AB390" i="4" s="1"/>
  <c r="M389" i="4" a="1"/>
  <c r="M389" i="4" s="1"/>
  <c r="AB389" i="4" s="1" a="1"/>
  <c r="AB389" i="4" s="1"/>
  <c r="M388" i="4" a="1"/>
  <c r="M388" i="4" s="1"/>
  <c r="AB388" i="4" s="1" a="1"/>
  <c r="AB388" i="4" s="1"/>
  <c r="M387" i="4" a="1"/>
  <c r="M387" i="4" s="1"/>
  <c r="AB387" i="4" s="1" a="1"/>
  <c r="AB387" i="4" s="1"/>
  <c r="M386" i="4" a="1"/>
  <c r="M386" i="4" s="1"/>
  <c r="AB386" i="4" s="1" a="1"/>
  <c r="AB386" i="4" s="1"/>
  <c r="M385" i="4" a="1"/>
  <c r="M385" i="4" s="1"/>
  <c r="AB385" i="4" s="1" a="1"/>
  <c r="AB385" i="4" s="1"/>
  <c r="M384" i="4" a="1"/>
  <c r="M384" i="4" s="1"/>
  <c r="AB384" i="4" s="1" a="1"/>
  <c r="AB384" i="4" s="1"/>
  <c r="M383" i="4" a="1"/>
  <c r="M383" i="4" s="1"/>
  <c r="AB383" i="4" s="1" a="1"/>
  <c r="AB383" i="4" s="1"/>
  <c r="M382" i="4" a="1"/>
  <c r="M382" i="4" s="1"/>
  <c r="AB382" i="4" s="1" a="1"/>
  <c r="AB382" i="4" s="1"/>
  <c r="M381" i="4" a="1"/>
  <c r="M381" i="4" s="1"/>
  <c r="AB381" i="4" s="1" a="1"/>
  <c r="AB381" i="4" s="1"/>
  <c r="M380" i="4" a="1"/>
  <c r="M380" i="4" s="1"/>
  <c r="AB380" i="4" s="1" a="1"/>
  <c r="AB380" i="4" s="1"/>
  <c r="M379" i="4" a="1"/>
  <c r="M379" i="4" s="1"/>
  <c r="AB379" i="4" s="1" a="1"/>
  <c r="AB379" i="4" s="1"/>
  <c r="M378" i="4" a="1"/>
  <c r="M378" i="4" s="1"/>
  <c r="AB378" i="4" s="1" a="1"/>
  <c r="AB378" i="4" s="1"/>
  <c r="M377" i="4" a="1"/>
  <c r="M377" i="4" s="1"/>
  <c r="AB377" i="4" s="1" a="1"/>
  <c r="AB377" i="4" s="1"/>
  <c r="M376" i="4" a="1"/>
  <c r="M376" i="4" s="1"/>
  <c r="AB376" i="4" s="1" a="1"/>
  <c r="AB376" i="4" s="1"/>
  <c r="M375" i="4" a="1"/>
  <c r="M375" i="4" s="1"/>
  <c r="AB375" i="4" s="1" a="1"/>
  <c r="AB375" i="4" s="1"/>
  <c r="M374" i="4" a="1"/>
  <c r="M374" i="4" s="1"/>
  <c r="AB374" i="4" s="1" a="1"/>
  <c r="AB374" i="4" s="1"/>
  <c r="M373" i="4" a="1"/>
  <c r="M373" i="4" s="1"/>
  <c r="AB373" i="4" s="1" a="1"/>
  <c r="AB373" i="4" s="1"/>
  <c r="M372" i="4" a="1"/>
  <c r="M372" i="4" s="1"/>
  <c r="AB372" i="4" s="1" a="1"/>
  <c r="AB372" i="4" s="1"/>
  <c r="M371" i="4" a="1"/>
  <c r="M371" i="4" s="1"/>
  <c r="AB371" i="4" s="1" a="1"/>
  <c r="AB371" i="4" s="1"/>
  <c r="M370" i="4" a="1"/>
  <c r="M370" i="4" s="1"/>
  <c r="AB370" i="4" s="1" a="1"/>
  <c r="AB370" i="4" s="1"/>
  <c r="M369" i="4" a="1"/>
  <c r="M369" i="4" s="1"/>
  <c r="AB369" i="4" s="1" a="1"/>
  <c r="AB369" i="4" s="1"/>
  <c r="M368" i="4" a="1"/>
  <c r="M368" i="4" s="1"/>
  <c r="AB368" i="4" s="1" a="1"/>
  <c r="AB368" i="4" s="1"/>
  <c r="M367" i="4" a="1"/>
  <c r="M367" i="4" s="1"/>
  <c r="AB367" i="4" s="1" a="1"/>
  <c r="AB367" i="4" s="1"/>
  <c r="M366" i="4" a="1"/>
  <c r="M366" i="4" s="1"/>
  <c r="AB366" i="4" s="1" a="1"/>
  <c r="AB366" i="4" s="1"/>
  <c r="M365" i="4" a="1"/>
  <c r="M365" i="4" s="1"/>
  <c r="AB365" i="4" s="1" a="1"/>
  <c r="AB365" i="4" s="1"/>
  <c r="M364" i="4" a="1"/>
  <c r="M364" i="4" s="1"/>
  <c r="AB364" i="4" s="1" a="1"/>
  <c r="AB364" i="4" s="1"/>
  <c r="M363" i="4" a="1"/>
  <c r="M363" i="4" s="1"/>
  <c r="AB363" i="4" s="1" a="1"/>
  <c r="AB363" i="4" s="1"/>
  <c r="M362" i="4" a="1"/>
  <c r="M362" i="4" s="1"/>
  <c r="AB362" i="4" s="1" a="1"/>
  <c r="AB362" i="4" s="1"/>
  <c r="M361" i="4" a="1"/>
  <c r="M361" i="4" s="1"/>
  <c r="AB361" i="4" s="1" a="1"/>
  <c r="AB361" i="4" s="1"/>
  <c r="M360" i="4" a="1"/>
  <c r="M360" i="4" s="1"/>
  <c r="AB360" i="4" s="1" a="1"/>
  <c r="AB360" i="4" s="1"/>
  <c r="M359" i="4" a="1"/>
  <c r="M359" i="4" s="1"/>
  <c r="AB359" i="4" s="1" a="1"/>
  <c r="AB359" i="4" s="1"/>
  <c r="M358" i="4" a="1"/>
  <c r="M358" i="4" s="1"/>
  <c r="AB358" i="4" s="1" a="1"/>
  <c r="AB358" i="4" s="1"/>
  <c r="M357" i="4" a="1"/>
  <c r="M357" i="4" s="1"/>
  <c r="AB357" i="4" s="1" a="1"/>
  <c r="AB357" i="4" s="1"/>
  <c r="M356" i="4" a="1"/>
  <c r="M356" i="4" s="1"/>
  <c r="AB356" i="4" s="1" a="1"/>
  <c r="AB356" i="4" s="1"/>
  <c r="M355" i="4" a="1"/>
  <c r="M355" i="4" s="1"/>
  <c r="AB355" i="4" s="1" a="1"/>
  <c r="AB355" i="4" s="1"/>
  <c r="M354" i="4" a="1"/>
  <c r="M354" i="4" s="1"/>
  <c r="AB354" i="4" s="1" a="1"/>
  <c r="AB354" i="4" s="1"/>
  <c r="M353" i="4" a="1"/>
  <c r="M353" i="4" s="1"/>
  <c r="AB353" i="4" s="1" a="1"/>
  <c r="AB353" i="4" s="1"/>
  <c r="M352" i="4" a="1"/>
  <c r="M352" i="4" s="1"/>
  <c r="AB352" i="4" s="1" a="1"/>
  <c r="AB352" i="4" s="1"/>
  <c r="M351" i="4" a="1"/>
  <c r="M351" i="4" s="1"/>
  <c r="AB351" i="4" s="1" a="1"/>
  <c r="AB351" i="4" s="1"/>
  <c r="M350" i="4" a="1"/>
  <c r="M350" i="4" s="1"/>
  <c r="AB350" i="4" s="1" a="1"/>
  <c r="AB350" i="4" s="1"/>
  <c r="M349" i="4" a="1"/>
  <c r="M349" i="4" s="1"/>
  <c r="AB349" i="4" s="1" a="1"/>
  <c r="AB349" i="4" s="1"/>
  <c r="M348" i="4" a="1"/>
  <c r="M348" i="4" s="1"/>
  <c r="AB348" i="4" s="1" a="1"/>
  <c r="AB348" i="4" s="1"/>
  <c r="M347" i="4" a="1"/>
  <c r="M347" i="4" s="1"/>
  <c r="AB347" i="4" s="1" a="1"/>
  <c r="AB347" i="4" s="1"/>
  <c r="M346" i="4" a="1"/>
  <c r="M346" i="4" s="1"/>
  <c r="AB346" i="4" s="1" a="1"/>
  <c r="AB346" i="4" s="1"/>
  <c r="M345" i="4" a="1"/>
  <c r="M345" i="4" s="1"/>
  <c r="AB345" i="4" s="1" a="1"/>
  <c r="AB345" i="4" s="1"/>
  <c r="M344" i="4" a="1"/>
  <c r="M344" i="4" s="1"/>
  <c r="AB344" i="4" s="1" a="1"/>
  <c r="AB344" i="4" s="1"/>
  <c r="M343" i="4" a="1"/>
  <c r="M343" i="4" s="1"/>
  <c r="AB343" i="4" s="1" a="1"/>
  <c r="AB343" i="4" s="1"/>
  <c r="M342" i="4" a="1"/>
  <c r="M342" i="4" s="1"/>
  <c r="AB342" i="4" s="1" a="1"/>
  <c r="AB342" i="4" s="1"/>
  <c r="M341" i="4" a="1"/>
  <c r="M341" i="4" s="1"/>
  <c r="AB341" i="4" s="1" a="1"/>
  <c r="AB341" i="4" s="1"/>
  <c r="M340" i="4" a="1"/>
  <c r="M340" i="4" s="1"/>
  <c r="AB340" i="4" s="1" a="1"/>
  <c r="AB340" i="4" s="1"/>
  <c r="M339" i="4" a="1"/>
  <c r="M339" i="4" s="1"/>
  <c r="AB339" i="4" s="1" a="1"/>
  <c r="AB339" i="4" s="1"/>
  <c r="M338" i="4" a="1"/>
  <c r="M338" i="4" s="1"/>
  <c r="AB338" i="4" s="1" a="1"/>
  <c r="AB338" i="4" s="1"/>
  <c r="M337" i="4" a="1"/>
  <c r="M337" i="4" s="1"/>
  <c r="AB337" i="4" s="1" a="1"/>
  <c r="AB337" i="4" s="1"/>
  <c r="M336" i="4" a="1"/>
  <c r="M336" i="4" s="1"/>
  <c r="AB336" i="4" s="1" a="1"/>
  <c r="AB336" i="4" s="1"/>
  <c r="M335" i="4" a="1"/>
  <c r="M335" i="4" s="1"/>
  <c r="AB335" i="4" s="1" a="1"/>
  <c r="AB335" i="4" s="1"/>
  <c r="M334" i="4" a="1"/>
  <c r="M334" i="4" s="1"/>
  <c r="AB334" i="4" s="1" a="1"/>
  <c r="AB334" i="4" s="1"/>
  <c r="M333" i="4" a="1"/>
  <c r="M333" i="4" s="1"/>
  <c r="AB333" i="4" s="1" a="1"/>
  <c r="AB333" i="4" s="1"/>
  <c r="M332" i="4" a="1"/>
  <c r="M332" i="4" s="1"/>
  <c r="AB332" i="4" s="1" a="1"/>
  <c r="AB332" i="4" s="1"/>
  <c r="M331" i="4" a="1"/>
  <c r="M331" i="4" s="1"/>
  <c r="AB331" i="4" s="1" a="1"/>
  <c r="AB331" i="4" s="1"/>
  <c r="M330" i="4" a="1"/>
  <c r="M330" i="4" s="1"/>
  <c r="AB330" i="4" s="1" a="1"/>
  <c r="AB330" i="4" s="1"/>
  <c r="M329" i="4" a="1"/>
  <c r="M329" i="4" s="1"/>
  <c r="AB329" i="4" s="1" a="1"/>
  <c r="AB329" i="4" s="1"/>
  <c r="M328" i="4" a="1"/>
  <c r="M328" i="4" s="1"/>
  <c r="AB328" i="4" s="1" a="1"/>
  <c r="AB328" i="4" s="1"/>
  <c r="M327" i="4" a="1"/>
  <c r="M327" i="4" s="1"/>
  <c r="AB327" i="4" s="1" a="1"/>
  <c r="AB327" i="4" s="1"/>
  <c r="M326" i="4" a="1"/>
  <c r="M326" i="4" s="1"/>
  <c r="AB326" i="4" s="1" a="1"/>
  <c r="AB326" i="4" s="1"/>
  <c r="M325" i="4" a="1"/>
  <c r="M325" i="4" s="1"/>
  <c r="AB325" i="4" s="1" a="1"/>
  <c r="AB325" i="4" s="1"/>
  <c r="M324" i="4" a="1"/>
  <c r="M324" i="4" s="1"/>
  <c r="AB324" i="4" s="1" a="1"/>
  <c r="AB324" i="4" s="1"/>
  <c r="M323" i="4" a="1"/>
  <c r="M323" i="4" s="1"/>
  <c r="AB323" i="4" s="1" a="1"/>
  <c r="AB323" i="4" s="1"/>
  <c r="M322" i="4" a="1"/>
  <c r="M322" i="4" s="1"/>
  <c r="AB322" i="4" s="1" a="1"/>
  <c r="AB322" i="4" s="1"/>
  <c r="M321" i="4" a="1"/>
  <c r="M321" i="4" s="1"/>
  <c r="AB321" i="4" s="1" a="1"/>
  <c r="AB321" i="4" s="1"/>
  <c r="M320" i="4" a="1"/>
  <c r="M320" i="4" s="1"/>
  <c r="AB320" i="4" s="1" a="1"/>
  <c r="AB320" i="4" s="1"/>
  <c r="M319" i="4" a="1"/>
  <c r="M319" i="4" s="1"/>
  <c r="AB319" i="4" s="1" a="1"/>
  <c r="AB319" i="4" s="1"/>
  <c r="M318" i="4" a="1"/>
  <c r="M318" i="4" s="1"/>
  <c r="AB318" i="4" s="1" a="1"/>
  <c r="AB318" i="4" s="1"/>
  <c r="M317" i="4" a="1"/>
  <c r="M317" i="4" s="1"/>
  <c r="AB317" i="4" s="1" a="1"/>
  <c r="AB317" i="4" s="1"/>
  <c r="M316" i="4" a="1"/>
  <c r="M316" i="4" s="1"/>
  <c r="AB316" i="4" s="1" a="1"/>
  <c r="AB316" i="4" s="1"/>
  <c r="M315" i="4" a="1"/>
  <c r="M315" i="4" s="1"/>
  <c r="AB315" i="4" s="1" a="1"/>
  <c r="AB315" i="4" s="1"/>
  <c r="M314" i="4" a="1"/>
  <c r="M314" i="4" s="1"/>
  <c r="AB314" i="4" s="1" a="1"/>
  <c r="AB314" i="4" s="1"/>
  <c r="M313" i="4" a="1"/>
  <c r="M313" i="4" s="1"/>
  <c r="AB313" i="4" s="1" a="1"/>
  <c r="AB313" i="4" s="1"/>
  <c r="M312" i="4" a="1"/>
  <c r="M312" i="4" s="1"/>
  <c r="AB312" i="4" s="1" a="1"/>
  <c r="AB312" i="4" s="1"/>
  <c r="M311" i="4" a="1"/>
  <c r="M311" i="4" s="1"/>
  <c r="AB311" i="4" s="1" a="1"/>
  <c r="AB311" i="4" s="1"/>
  <c r="M310" i="4" a="1"/>
  <c r="M310" i="4" s="1"/>
  <c r="AB310" i="4" s="1" a="1"/>
  <c r="AB310" i="4" s="1"/>
  <c r="M309" i="4" a="1"/>
  <c r="M309" i="4" s="1"/>
  <c r="AB309" i="4" s="1" a="1"/>
  <c r="AB309" i="4" s="1"/>
  <c r="M308" i="4" a="1"/>
  <c r="M308" i="4" s="1"/>
  <c r="AB308" i="4" s="1" a="1"/>
  <c r="AB308" i="4" s="1"/>
  <c r="M307" i="4" a="1"/>
  <c r="M307" i="4" s="1"/>
  <c r="AB307" i="4" s="1" a="1"/>
  <c r="AB307" i="4" s="1"/>
  <c r="M306" i="4" a="1"/>
  <c r="M306" i="4" s="1"/>
  <c r="AB306" i="4" s="1" a="1"/>
  <c r="AB306" i="4" s="1"/>
  <c r="M305" i="4" a="1"/>
  <c r="M305" i="4" s="1"/>
  <c r="AB305" i="4" s="1" a="1"/>
  <c r="AB305" i="4" s="1"/>
  <c r="M304" i="4" a="1"/>
  <c r="M304" i="4" s="1"/>
  <c r="AB304" i="4" s="1" a="1"/>
  <c r="AB304" i="4" s="1"/>
  <c r="M303" i="4" a="1"/>
  <c r="M303" i="4" s="1"/>
  <c r="AB303" i="4" s="1" a="1"/>
  <c r="AB303" i="4" s="1"/>
  <c r="M302" i="4" a="1"/>
  <c r="M302" i="4" s="1"/>
  <c r="AB302" i="4" s="1" a="1"/>
  <c r="AB302" i="4" s="1"/>
  <c r="M301" i="4" a="1"/>
  <c r="M301" i="4" s="1"/>
  <c r="AB301" i="4" s="1" a="1"/>
  <c r="AB301" i="4" s="1"/>
  <c r="M300" i="4" a="1"/>
  <c r="M300" i="4" s="1"/>
  <c r="AB300" i="4" s="1" a="1"/>
  <c r="AB300" i="4" s="1"/>
  <c r="M299" i="4" a="1"/>
  <c r="M299" i="4" s="1"/>
  <c r="AB299" i="4" s="1" a="1"/>
  <c r="AB299" i="4" s="1"/>
  <c r="M298" i="4" a="1"/>
  <c r="M298" i="4" s="1"/>
  <c r="AB298" i="4" s="1" a="1"/>
  <c r="AB298" i="4" s="1"/>
  <c r="M297" i="4" a="1"/>
  <c r="M297" i="4" s="1"/>
  <c r="AB297" i="4" s="1" a="1"/>
  <c r="AB297" i="4" s="1"/>
  <c r="M296" i="4" a="1"/>
  <c r="M296" i="4" s="1"/>
  <c r="AB296" i="4" s="1" a="1"/>
  <c r="AB296" i="4" s="1"/>
  <c r="M295" i="4" a="1"/>
  <c r="M295" i="4" s="1"/>
  <c r="AB295" i="4" s="1" a="1"/>
  <c r="AB295" i="4" s="1"/>
  <c r="M294" i="4" a="1"/>
  <c r="M294" i="4" s="1"/>
  <c r="AB294" i="4" s="1" a="1"/>
  <c r="AB294" i="4" s="1"/>
  <c r="M293" i="4" a="1"/>
  <c r="M293" i="4" s="1"/>
  <c r="AB293" i="4" s="1" a="1"/>
  <c r="AB293" i="4" s="1"/>
  <c r="M292" i="4" a="1"/>
  <c r="M292" i="4" s="1"/>
  <c r="AB292" i="4" s="1" a="1"/>
  <c r="AB292" i="4" s="1"/>
  <c r="M291" i="4" a="1"/>
  <c r="M291" i="4" s="1"/>
  <c r="AB291" i="4" s="1" a="1"/>
  <c r="AB291" i="4" s="1"/>
  <c r="M290" i="4" a="1"/>
  <c r="M290" i="4" s="1"/>
  <c r="AB290" i="4" s="1" a="1"/>
  <c r="AB290" i="4" s="1"/>
  <c r="M289" i="4" a="1"/>
  <c r="M289" i="4" s="1"/>
  <c r="AB289" i="4" s="1" a="1"/>
  <c r="AB289" i="4" s="1"/>
  <c r="M288" i="4" a="1"/>
  <c r="M288" i="4" s="1"/>
  <c r="AB288" i="4" s="1" a="1"/>
  <c r="AB288" i="4" s="1"/>
  <c r="M287" i="4" a="1"/>
  <c r="M287" i="4" s="1"/>
  <c r="AB287" i="4" s="1" a="1"/>
  <c r="AB287" i="4" s="1"/>
  <c r="M286" i="4" a="1"/>
  <c r="M286" i="4" s="1"/>
  <c r="AB286" i="4" s="1" a="1"/>
  <c r="AB286" i="4" s="1"/>
  <c r="M285" i="4" a="1"/>
  <c r="M285" i="4" s="1"/>
  <c r="AB285" i="4" s="1" a="1"/>
  <c r="AB285" i="4" s="1"/>
  <c r="M284" i="4" a="1"/>
  <c r="M284" i="4" s="1"/>
  <c r="AB284" i="4" s="1" a="1"/>
  <c r="AB284" i="4" s="1"/>
  <c r="M283" i="4" a="1"/>
  <c r="M283" i="4" s="1"/>
  <c r="AB283" i="4" s="1" a="1"/>
  <c r="AB283" i="4" s="1"/>
  <c r="M282" i="4" a="1"/>
  <c r="M282" i="4" s="1"/>
  <c r="AB282" i="4" s="1" a="1"/>
  <c r="AB282" i="4" s="1"/>
  <c r="M281" i="4" a="1"/>
  <c r="M281" i="4" s="1"/>
  <c r="AB281" i="4" s="1" a="1"/>
  <c r="AB281" i="4" s="1"/>
  <c r="M280" i="4" a="1"/>
  <c r="M280" i="4" s="1"/>
  <c r="AB280" i="4" s="1" a="1"/>
  <c r="AB280" i="4" s="1"/>
  <c r="M279" i="4" a="1"/>
  <c r="M279" i="4" s="1"/>
  <c r="AB279" i="4" s="1" a="1"/>
  <c r="AB279" i="4" s="1"/>
  <c r="M278" i="4" a="1"/>
  <c r="M278" i="4" s="1"/>
  <c r="AB278" i="4" s="1" a="1"/>
  <c r="AB278" i="4" s="1"/>
  <c r="M277" i="4" a="1"/>
  <c r="M277" i="4" s="1"/>
  <c r="AB277" i="4" s="1" a="1"/>
  <c r="AB277" i="4" s="1"/>
  <c r="M276" i="4" a="1"/>
  <c r="M276" i="4" s="1"/>
  <c r="AB276" i="4" s="1" a="1"/>
  <c r="AB276" i="4" s="1"/>
  <c r="M275" i="4" a="1"/>
  <c r="M275" i="4" s="1"/>
  <c r="AB275" i="4" s="1" a="1"/>
  <c r="AB275" i="4" s="1"/>
  <c r="M274" i="4" a="1"/>
  <c r="M274" i="4" s="1"/>
  <c r="AB274" i="4" s="1" a="1"/>
  <c r="AB274" i="4" s="1"/>
  <c r="M273" i="4" a="1"/>
  <c r="M273" i="4" s="1"/>
  <c r="AB273" i="4" s="1" a="1"/>
  <c r="AB273" i="4" s="1"/>
  <c r="M272" i="4" a="1"/>
  <c r="M272" i="4" s="1"/>
  <c r="AB272" i="4" s="1" a="1"/>
  <c r="AB272" i="4" s="1"/>
  <c r="M271" i="4" a="1"/>
  <c r="M271" i="4" s="1"/>
  <c r="AB271" i="4" s="1" a="1"/>
  <c r="AB271" i="4" s="1"/>
  <c r="M270" i="4" a="1"/>
  <c r="M270" i="4" s="1"/>
  <c r="AB270" i="4" s="1" a="1"/>
  <c r="AB270" i="4" s="1"/>
  <c r="M269" i="4" a="1"/>
  <c r="M269" i="4" s="1"/>
  <c r="AB269" i="4" s="1" a="1"/>
  <c r="AB269" i="4" s="1"/>
  <c r="M268" i="4" a="1"/>
  <c r="M268" i="4" s="1"/>
  <c r="AB268" i="4" s="1" a="1"/>
  <c r="AB268" i="4" s="1"/>
  <c r="M267" i="4" a="1"/>
  <c r="M267" i="4" s="1"/>
  <c r="AB267" i="4" s="1" a="1"/>
  <c r="AB267" i="4" s="1"/>
  <c r="M266" i="4" a="1"/>
  <c r="M266" i="4" s="1"/>
  <c r="AB266" i="4" s="1" a="1"/>
  <c r="AB266" i="4" s="1"/>
  <c r="M265" i="4" a="1"/>
  <c r="M265" i="4" s="1"/>
  <c r="AB265" i="4" s="1" a="1"/>
  <c r="AB265" i="4" s="1"/>
  <c r="M264" i="4" a="1"/>
  <c r="M264" i="4" s="1"/>
  <c r="AB264" i="4" s="1" a="1"/>
  <c r="AB264" i="4" s="1"/>
  <c r="M263" i="4" a="1"/>
  <c r="M263" i="4" s="1"/>
  <c r="AB263" i="4" s="1" a="1"/>
  <c r="AB263" i="4" s="1"/>
  <c r="M262" i="4" a="1"/>
  <c r="M262" i="4" s="1"/>
  <c r="AB262" i="4" s="1" a="1"/>
  <c r="AB262" i="4" s="1"/>
  <c r="M261" i="4" a="1"/>
  <c r="M261" i="4" s="1"/>
  <c r="AB261" i="4" s="1" a="1"/>
  <c r="AB261" i="4" s="1"/>
  <c r="M260" i="4" a="1"/>
  <c r="M260" i="4" s="1"/>
  <c r="AB260" i="4" s="1" a="1"/>
  <c r="AB260" i="4" s="1"/>
  <c r="M259" i="4" a="1"/>
  <c r="M259" i="4" s="1"/>
  <c r="AB259" i="4" s="1" a="1"/>
  <c r="AB259" i="4" s="1"/>
  <c r="M258" i="4" a="1"/>
  <c r="M258" i="4" s="1"/>
  <c r="AB258" i="4" s="1" a="1"/>
  <c r="AB258" i="4" s="1"/>
  <c r="M257" i="4" a="1"/>
  <c r="M257" i="4" s="1"/>
  <c r="AB257" i="4" s="1" a="1"/>
  <c r="AB257" i="4" s="1"/>
  <c r="M256" i="4" a="1"/>
  <c r="M256" i="4" s="1"/>
  <c r="AB256" i="4" s="1" a="1"/>
  <c r="AB256" i="4" s="1"/>
  <c r="M255" i="4" a="1"/>
  <c r="M255" i="4" s="1"/>
  <c r="AB255" i="4" s="1" a="1"/>
  <c r="AB255" i="4" s="1"/>
  <c r="M254" i="4" a="1"/>
  <c r="M254" i="4" s="1"/>
  <c r="AB254" i="4" s="1" a="1"/>
  <c r="AB254" i="4" s="1"/>
  <c r="M253" i="4" a="1"/>
  <c r="M253" i="4" s="1"/>
  <c r="AB253" i="4" s="1" a="1"/>
  <c r="AB253" i="4" s="1"/>
  <c r="M252" i="4" a="1"/>
  <c r="M252" i="4" s="1"/>
  <c r="AB252" i="4" s="1" a="1"/>
  <c r="AB252" i="4" s="1"/>
  <c r="M251" i="4" a="1"/>
  <c r="M251" i="4" s="1"/>
  <c r="AB251" i="4" s="1" a="1"/>
  <c r="AB251" i="4" s="1"/>
  <c r="M250" i="4" a="1"/>
  <c r="M250" i="4" s="1"/>
  <c r="AB250" i="4" s="1" a="1"/>
  <c r="AB250" i="4" s="1"/>
  <c r="M249" i="4" a="1"/>
  <c r="M249" i="4" s="1"/>
  <c r="AB249" i="4" s="1" a="1"/>
  <c r="AB249" i="4" s="1"/>
  <c r="M248" i="4" a="1"/>
  <c r="M248" i="4" s="1"/>
  <c r="AB248" i="4" s="1" a="1"/>
  <c r="AB248" i="4" s="1"/>
  <c r="M247" i="4" a="1"/>
  <c r="M247" i="4" s="1"/>
  <c r="AB247" i="4" s="1" a="1"/>
  <c r="AB247" i="4" s="1"/>
  <c r="M246" i="4" a="1"/>
  <c r="M246" i="4" s="1"/>
  <c r="AB246" i="4" s="1" a="1"/>
  <c r="AB246" i="4" s="1"/>
  <c r="M245" i="4" a="1"/>
  <c r="M245" i="4" s="1"/>
  <c r="AB245" i="4" s="1" a="1"/>
  <c r="AB245" i="4" s="1"/>
  <c r="M244" i="4" a="1"/>
  <c r="M244" i="4" s="1"/>
  <c r="AB244" i="4" s="1" a="1"/>
  <c r="AB244" i="4" s="1"/>
  <c r="M243" i="4" a="1"/>
  <c r="M243" i="4" s="1"/>
  <c r="AB243" i="4" s="1" a="1"/>
  <c r="AB243" i="4" s="1"/>
  <c r="M242" i="4" a="1"/>
  <c r="M242" i="4" s="1"/>
  <c r="AB242" i="4" s="1" a="1"/>
  <c r="AB242" i="4" s="1"/>
  <c r="M241" i="4" a="1"/>
  <c r="M241" i="4" s="1"/>
  <c r="AB241" i="4" s="1" a="1"/>
  <c r="AB241" i="4" s="1"/>
  <c r="M240" i="4" a="1"/>
  <c r="M240" i="4" s="1"/>
  <c r="AB240" i="4" s="1" a="1"/>
  <c r="AB240" i="4" s="1"/>
  <c r="M239" i="4" a="1"/>
  <c r="M239" i="4" s="1"/>
  <c r="AB239" i="4" s="1" a="1"/>
  <c r="AB239" i="4" s="1"/>
  <c r="M238" i="4" a="1"/>
  <c r="M238" i="4" s="1"/>
  <c r="AB238" i="4" s="1" a="1"/>
  <c r="AB238" i="4" s="1"/>
  <c r="M237" i="4" a="1"/>
  <c r="M237" i="4" s="1"/>
  <c r="AB237" i="4" s="1" a="1"/>
  <c r="AB237" i="4" s="1"/>
  <c r="M236" i="4" a="1"/>
  <c r="M236" i="4" s="1"/>
  <c r="AB236" i="4" s="1" a="1"/>
  <c r="AB236" i="4" s="1"/>
  <c r="M235" i="4" a="1"/>
  <c r="M235" i="4" s="1"/>
  <c r="AB235" i="4" s="1" a="1"/>
  <c r="AB235" i="4" s="1"/>
  <c r="M234" i="4" a="1"/>
  <c r="M234" i="4" s="1"/>
  <c r="AB234" i="4" s="1" a="1"/>
  <c r="AB234" i="4" s="1"/>
  <c r="M233" i="4" a="1"/>
  <c r="M233" i="4" s="1"/>
  <c r="AB233" i="4" s="1" a="1"/>
  <c r="AB233" i="4" s="1"/>
  <c r="M232" i="4" a="1"/>
  <c r="M232" i="4" s="1"/>
  <c r="AB232" i="4" s="1" a="1"/>
  <c r="AB232" i="4" s="1"/>
  <c r="M231" i="4" a="1"/>
  <c r="M231" i="4" s="1"/>
  <c r="AB231" i="4" s="1" a="1"/>
  <c r="AB231" i="4" s="1"/>
  <c r="M230" i="4" a="1"/>
  <c r="M230" i="4" s="1"/>
  <c r="AB230" i="4" s="1" a="1"/>
  <c r="AB230" i="4" s="1"/>
  <c r="M229" i="4" a="1"/>
  <c r="M229" i="4" s="1"/>
  <c r="AB229" i="4" s="1" a="1"/>
  <c r="AB229" i="4" s="1"/>
  <c r="M228" i="4" a="1"/>
  <c r="M228" i="4" s="1"/>
  <c r="AB228" i="4" s="1" a="1"/>
  <c r="AB228" i="4" s="1"/>
  <c r="M227" i="4" a="1"/>
  <c r="M227" i="4" s="1"/>
  <c r="AB227" i="4" s="1" a="1"/>
  <c r="AB227" i="4" s="1"/>
  <c r="M226" i="4" a="1"/>
  <c r="M226" i="4" s="1"/>
  <c r="AB226" i="4" s="1" a="1"/>
  <c r="AB226" i="4" s="1"/>
  <c r="M225" i="4" a="1"/>
  <c r="M225" i="4" s="1"/>
  <c r="AB225" i="4" s="1" a="1"/>
  <c r="AB225" i="4" s="1"/>
  <c r="M224" i="4" a="1"/>
  <c r="M224" i="4" s="1"/>
  <c r="AB224" i="4" s="1" a="1"/>
  <c r="AB224" i="4" s="1"/>
  <c r="M223" i="4" a="1"/>
  <c r="M223" i="4" s="1"/>
  <c r="AB223" i="4" s="1" a="1"/>
  <c r="AB223" i="4" s="1"/>
  <c r="M222" i="4" a="1"/>
  <c r="M222" i="4" s="1"/>
  <c r="AB222" i="4" s="1" a="1"/>
  <c r="AB222" i="4" s="1"/>
  <c r="M221" i="4" a="1"/>
  <c r="M221" i="4" s="1"/>
  <c r="AB221" i="4" s="1" a="1"/>
  <c r="AB221" i="4" s="1"/>
  <c r="M220" i="4" a="1"/>
  <c r="M220" i="4" s="1"/>
  <c r="AB220" i="4" s="1" a="1"/>
  <c r="AB220" i="4" s="1"/>
  <c r="M219" i="4" a="1"/>
  <c r="M219" i="4" s="1"/>
  <c r="AB219" i="4" s="1" a="1"/>
  <c r="AB219" i="4" s="1"/>
  <c r="M218" i="4" a="1"/>
  <c r="M218" i="4" s="1"/>
  <c r="AB218" i="4" s="1" a="1"/>
  <c r="AB218" i="4" s="1"/>
  <c r="M217" i="4" a="1"/>
  <c r="M217" i="4" s="1"/>
  <c r="AB217" i="4" s="1" a="1"/>
  <c r="AB217" i="4" s="1"/>
  <c r="M216" i="4" a="1"/>
  <c r="M216" i="4" s="1"/>
  <c r="AB216" i="4" s="1" a="1"/>
  <c r="AB216" i="4" s="1"/>
  <c r="M215" i="4" a="1"/>
  <c r="M215" i="4" s="1"/>
  <c r="AB215" i="4" s="1" a="1"/>
  <c r="AB215" i="4" s="1"/>
  <c r="M214" i="4" a="1"/>
  <c r="M214" i="4" s="1"/>
  <c r="AB214" i="4" s="1" a="1"/>
  <c r="AB214" i="4" s="1"/>
  <c r="M213" i="4" a="1"/>
  <c r="M213" i="4" s="1"/>
  <c r="AB213" i="4" s="1" a="1"/>
  <c r="AB213" i="4" s="1"/>
  <c r="M212" i="4" a="1"/>
  <c r="M212" i="4" s="1"/>
  <c r="AB212" i="4" s="1" a="1"/>
  <c r="AB212" i="4" s="1"/>
  <c r="M211" i="4" a="1"/>
  <c r="M211" i="4" s="1"/>
  <c r="AB211" i="4" s="1" a="1"/>
  <c r="AB211" i="4" s="1"/>
  <c r="M210" i="4" a="1"/>
  <c r="M210" i="4" s="1"/>
  <c r="AB210" i="4" s="1" a="1"/>
  <c r="AB210" i="4" s="1"/>
  <c r="M209" i="4" a="1"/>
  <c r="M209" i="4" s="1"/>
  <c r="AB209" i="4" s="1" a="1"/>
  <c r="AB209" i="4" s="1"/>
  <c r="M208" i="4" a="1"/>
  <c r="M208" i="4" s="1"/>
  <c r="AB208" i="4" s="1" a="1"/>
  <c r="AB208" i="4" s="1"/>
  <c r="M207" i="4" a="1"/>
  <c r="M207" i="4" s="1"/>
  <c r="AB207" i="4" s="1" a="1"/>
  <c r="AB207" i="4" s="1"/>
  <c r="M206" i="4" a="1"/>
  <c r="M206" i="4" s="1"/>
  <c r="AB206" i="4" s="1" a="1"/>
  <c r="AB206" i="4" s="1"/>
  <c r="M205" i="4" a="1"/>
  <c r="M205" i="4" s="1"/>
  <c r="AB205" i="4" s="1" a="1"/>
  <c r="AB205" i="4" s="1"/>
  <c r="M204" i="4" a="1"/>
  <c r="M204" i="4" s="1"/>
  <c r="AB204" i="4" s="1" a="1"/>
  <c r="AB204" i="4" s="1"/>
  <c r="M203" i="4" a="1"/>
  <c r="M203" i="4" s="1"/>
  <c r="AB203" i="4" s="1" a="1"/>
  <c r="AB203" i="4" s="1"/>
  <c r="M202" i="4" a="1"/>
  <c r="M202" i="4" s="1"/>
  <c r="AB202" i="4" s="1" a="1"/>
  <c r="AB202" i="4" s="1"/>
  <c r="M201" i="4" a="1"/>
  <c r="M201" i="4" s="1"/>
  <c r="AB201" i="4" s="1" a="1"/>
  <c r="AB201" i="4" s="1"/>
  <c r="M200" i="4" a="1"/>
  <c r="M200" i="4" s="1"/>
  <c r="AB200" i="4" s="1" a="1"/>
  <c r="AB200" i="4" s="1"/>
  <c r="M199" i="4" a="1"/>
  <c r="M199" i="4" s="1"/>
  <c r="AB199" i="4" s="1" a="1"/>
  <c r="AB199" i="4" s="1"/>
  <c r="M198" i="4" a="1"/>
  <c r="M198" i="4" s="1"/>
  <c r="AB198" i="4" s="1" a="1"/>
  <c r="AB198" i="4" s="1"/>
  <c r="M197" i="4" a="1"/>
  <c r="M197" i="4" s="1"/>
  <c r="AB197" i="4" s="1" a="1"/>
  <c r="AB197" i="4" s="1"/>
  <c r="M196" i="4" a="1"/>
  <c r="M196" i="4" s="1"/>
  <c r="AB196" i="4" s="1" a="1"/>
  <c r="AB196" i="4" s="1"/>
  <c r="M195" i="4" a="1"/>
  <c r="M195" i="4" s="1"/>
  <c r="AB195" i="4" s="1" a="1"/>
  <c r="AB195" i="4" s="1"/>
  <c r="M194" i="4" a="1"/>
  <c r="M194" i="4" s="1"/>
  <c r="AB194" i="4" s="1" a="1"/>
  <c r="AB194" i="4" s="1"/>
  <c r="M193" i="4" a="1"/>
  <c r="M193" i="4" s="1"/>
  <c r="AB193" i="4" s="1" a="1"/>
  <c r="AB193" i="4" s="1"/>
  <c r="M192" i="4" a="1"/>
  <c r="M192" i="4" s="1"/>
  <c r="AB192" i="4" s="1" a="1"/>
  <c r="AB192" i="4" s="1"/>
  <c r="M191" i="4" a="1"/>
  <c r="M191" i="4" s="1"/>
  <c r="AB191" i="4" s="1" a="1"/>
  <c r="AB191" i="4" s="1"/>
  <c r="M190" i="4" a="1"/>
  <c r="M190" i="4" s="1"/>
  <c r="AB190" i="4" s="1" a="1"/>
  <c r="AB190" i="4" s="1"/>
  <c r="M189" i="4" a="1"/>
  <c r="M189" i="4" s="1"/>
  <c r="AB189" i="4" s="1" a="1"/>
  <c r="AB189" i="4" s="1"/>
  <c r="M188" i="4" a="1"/>
  <c r="M188" i="4" s="1"/>
  <c r="AB188" i="4" s="1" a="1"/>
  <c r="AB188" i="4" s="1"/>
  <c r="M187" i="4" a="1"/>
  <c r="M187" i="4" s="1"/>
  <c r="AB187" i="4" s="1" a="1"/>
  <c r="AB187" i="4" s="1"/>
  <c r="M186" i="4" a="1"/>
  <c r="M186" i="4" s="1"/>
  <c r="AB186" i="4" s="1" a="1"/>
  <c r="AB186" i="4" s="1"/>
  <c r="M185" i="4" a="1"/>
  <c r="M185" i="4" s="1"/>
  <c r="AB185" i="4" s="1" a="1"/>
  <c r="AB185" i="4" s="1"/>
  <c r="M184" i="4" a="1"/>
  <c r="M184" i="4" s="1"/>
  <c r="AB184" i="4" s="1" a="1"/>
  <c r="AB184" i="4" s="1"/>
  <c r="M183" i="4" a="1"/>
  <c r="M183" i="4" s="1"/>
  <c r="AB183" i="4" s="1" a="1"/>
  <c r="AB183" i="4" s="1"/>
  <c r="M182" i="4" a="1"/>
  <c r="M182" i="4" s="1"/>
  <c r="AB182" i="4" s="1" a="1"/>
  <c r="AB182" i="4" s="1"/>
  <c r="M181" i="4" a="1"/>
  <c r="M181" i="4" s="1"/>
  <c r="AB181" i="4" s="1" a="1"/>
  <c r="AB181" i="4" s="1"/>
  <c r="M180" i="4" a="1"/>
  <c r="M180" i="4" s="1"/>
  <c r="AB180" i="4" s="1" a="1"/>
  <c r="AB180" i="4" s="1"/>
  <c r="M179" i="4" a="1"/>
  <c r="M179" i="4" s="1"/>
  <c r="AB179" i="4" s="1" a="1"/>
  <c r="AB179" i="4" s="1"/>
  <c r="M178" i="4" a="1"/>
  <c r="M178" i="4" s="1"/>
  <c r="AB178" i="4" s="1" a="1"/>
  <c r="AB178" i="4" s="1"/>
  <c r="M177" i="4" a="1"/>
  <c r="M177" i="4" s="1"/>
  <c r="AB177" i="4" s="1" a="1"/>
  <c r="AB177" i="4" s="1"/>
  <c r="M176" i="4" a="1"/>
  <c r="M176" i="4" s="1"/>
  <c r="AB176" i="4" s="1" a="1"/>
  <c r="AB176" i="4" s="1"/>
  <c r="M175" i="4" a="1"/>
  <c r="M175" i="4" s="1"/>
  <c r="AB175" i="4" s="1" a="1"/>
  <c r="AB175" i="4" s="1"/>
  <c r="M174" i="4" a="1"/>
  <c r="M174" i="4" s="1"/>
  <c r="AB174" i="4" s="1" a="1"/>
  <c r="AB174" i="4" s="1"/>
  <c r="M173" i="4" a="1"/>
  <c r="M173" i="4" s="1"/>
  <c r="AB173" i="4" s="1" a="1"/>
  <c r="AB173" i="4" s="1"/>
  <c r="M172" i="4" a="1"/>
  <c r="M172" i="4" s="1"/>
  <c r="AB172" i="4" s="1" a="1"/>
  <c r="AB172" i="4" s="1"/>
  <c r="M171" i="4" a="1"/>
  <c r="M171" i="4" s="1"/>
  <c r="AB171" i="4" s="1" a="1"/>
  <c r="AB171" i="4" s="1"/>
  <c r="M170" i="4" a="1"/>
  <c r="M170" i="4" s="1"/>
  <c r="AB170" i="4" s="1" a="1"/>
  <c r="AB170" i="4" s="1"/>
  <c r="M169" i="4" a="1"/>
  <c r="M169" i="4" s="1"/>
  <c r="AB169" i="4" s="1" a="1"/>
  <c r="AB169" i="4" s="1"/>
  <c r="M168" i="4" a="1"/>
  <c r="M168" i="4" s="1"/>
  <c r="AB168" i="4" s="1" a="1"/>
  <c r="AB168" i="4" s="1"/>
  <c r="M167" i="4" a="1"/>
  <c r="M167" i="4" s="1"/>
  <c r="AB167" i="4" s="1" a="1"/>
  <c r="AB167" i="4" s="1"/>
  <c r="M166" i="4" a="1"/>
  <c r="M166" i="4" s="1"/>
  <c r="AB166" i="4" s="1" a="1"/>
  <c r="AB166" i="4" s="1"/>
  <c r="M165" i="4" a="1"/>
  <c r="M165" i="4" s="1"/>
  <c r="AB165" i="4" s="1" a="1"/>
  <c r="AB165" i="4" s="1"/>
  <c r="M164" i="4" a="1"/>
  <c r="M164" i="4" s="1"/>
  <c r="AB164" i="4" s="1" a="1"/>
  <c r="AB164" i="4" s="1"/>
  <c r="M163" i="4" a="1"/>
  <c r="M163" i="4" s="1"/>
  <c r="AB163" i="4" s="1" a="1"/>
  <c r="AB163" i="4" s="1"/>
  <c r="M162" i="4" a="1"/>
  <c r="M162" i="4" s="1"/>
  <c r="AB162" i="4" s="1" a="1"/>
  <c r="AB162" i="4" s="1"/>
  <c r="M161" i="4" a="1"/>
  <c r="M161" i="4" s="1"/>
  <c r="AB161" i="4" s="1" a="1"/>
  <c r="AB161" i="4" s="1"/>
  <c r="M160" i="4" a="1"/>
  <c r="M160" i="4" s="1"/>
  <c r="AB160" i="4" s="1" a="1"/>
  <c r="AB160" i="4" s="1"/>
  <c r="M159" i="4" a="1"/>
  <c r="M159" i="4" s="1"/>
  <c r="AB159" i="4" s="1" a="1"/>
  <c r="AB159" i="4" s="1"/>
  <c r="M158" i="4" a="1"/>
  <c r="M158" i="4" s="1"/>
  <c r="AB158" i="4" s="1" a="1"/>
  <c r="AB158" i="4" s="1"/>
  <c r="M157" i="4" a="1"/>
  <c r="M157" i="4" s="1"/>
  <c r="AB157" i="4" s="1" a="1"/>
  <c r="AB157" i="4" s="1"/>
  <c r="M156" i="4" a="1"/>
  <c r="M156" i="4" s="1"/>
  <c r="AB156" i="4" s="1" a="1"/>
  <c r="AB156" i="4" s="1"/>
  <c r="M155" i="4" a="1"/>
  <c r="M155" i="4" s="1"/>
  <c r="AB155" i="4" s="1" a="1"/>
  <c r="AB155" i="4" s="1"/>
  <c r="M154" i="4" a="1"/>
  <c r="M154" i="4" s="1"/>
  <c r="AB154" i="4" s="1" a="1"/>
  <c r="AB154" i="4" s="1"/>
  <c r="M153" i="4" a="1"/>
  <c r="M153" i="4" s="1"/>
  <c r="AB153" i="4" s="1" a="1"/>
  <c r="AB153" i="4" s="1"/>
  <c r="M152" i="4" a="1"/>
  <c r="M152" i="4" s="1"/>
  <c r="AB152" i="4" s="1" a="1"/>
  <c r="AB152" i="4" s="1"/>
  <c r="M151" i="4" a="1"/>
  <c r="M151" i="4" s="1"/>
  <c r="AB151" i="4" s="1" a="1"/>
  <c r="AB151" i="4" s="1"/>
  <c r="M150" i="4" a="1"/>
  <c r="M150" i="4" s="1"/>
  <c r="AB150" i="4" s="1" a="1"/>
  <c r="AB150" i="4" s="1"/>
  <c r="M149" i="4" a="1"/>
  <c r="M149" i="4" s="1"/>
  <c r="AB149" i="4" s="1" a="1"/>
  <c r="AB149" i="4" s="1"/>
  <c r="M148" i="4" a="1"/>
  <c r="M148" i="4" s="1"/>
  <c r="AB148" i="4" s="1" a="1"/>
  <c r="AB148" i="4" s="1"/>
  <c r="M147" i="4" a="1"/>
  <c r="M147" i="4" s="1"/>
  <c r="AB147" i="4" s="1" a="1"/>
  <c r="AB147" i="4" s="1"/>
  <c r="M146" i="4" a="1"/>
  <c r="M146" i="4" s="1"/>
  <c r="AB146" i="4" s="1" a="1"/>
  <c r="AB146" i="4" s="1"/>
  <c r="M145" i="4" a="1"/>
  <c r="M145" i="4" s="1"/>
  <c r="AB145" i="4" s="1" a="1"/>
  <c r="AB145" i="4" s="1"/>
  <c r="M144" i="4" a="1"/>
  <c r="M144" i="4" s="1"/>
  <c r="AB144" i="4" s="1" a="1"/>
  <c r="AB144" i="4" s="1"/>
  <c r="M143" i="4" a="1"/>
  <c r="M143" i="4" s="1"/>
  <c r="AB143" i="4" s="1" a="1"/>
  <c r="AB143" i="4" s="1"/>
  <c r="M142" i="4" a="1"/>
  <c r="M142" i="4" s="1"/>
  <c r="AB142" i="4" s="1" a="1"/>
  <c r="AB142" i="4" s="1"/>
  <c r="M141" i="4" a="1"/>
  <c r="M141" i="4" s="1"/>
  <c r="AB141" i="4" s="1" a="1"/>
  <c r="AB141" i="4" s="1"/>
  <c r="M140" i="4" a="1"/>
  <c r="M140" i="4" s="1"/>
  <c r="AB140" i="4" s="1" a="1"/>
  <c r="AB140" i="4" s="1"/>
  <c r="M139" i="4" a="1"/>
  <c r="M139" i="4" s="1"/>
  <c r="AB139" i="4" s="1" a="1"/>
  <c r="AB139" i="4" s="1"/>
  <c r="M138" i="4" a="1"/>
  <c r="M138" i="4" s="1"/>
  <c r="AB138" i="4" s="1" a="1"/>
  <c r="AB138" i="4" s="1"/>
  <c r="M137" i="4" a="1"/>
  <c r="M137" i="4" s="1"/>
  <c r="AB137" i="4" s="1" a="1"/>
  <c r="AB137" i="4" s="1"/>
  <c r="M136" i="4" a="1"/>
  <c r="M136" i="4" s="1"/>
  <c r="AB136" i="4" s="1" a="1"/>
  <c r="AB136" i="4" s="1"/>
  <c r="M135" i="4" a="1"/>
  <c r="M135" i="4" s="1"/>
  <c r="AB135" i="4" s="1" a="1"/>
  <c r="AB135" i="4" s="1"/>
  <c r="M134" i="4" a="1"/>
  <c r="M134" i="4" s="1"/>
  <c r="AB134" i="4" s="1" a="1"/>
  <c r="AB134" i="4" s="1"/>
  <c r="M133" i="4" a="1"/>
  <c r="M133" i="4" s="1"/>
  <c r="AB133" i="4" s="1" a="1"/>
  <c r="AB133" i="4" s="1"/>
  <c r="M132" i="4" a="1"/>
  <c r="M132" i="4" s="1"/>
  <c r="AB132" i="4" s="1" a="1"/>
  <c r="AB132" i="4" s="1"/>
  <c r="M131" i="4" a="1"/>
  <c r="M131" i="4" s="1"/>
  <c r="AB131" i="4" s="1" a="1"/>
  <c r="AB131" i="4" s="1"/>
  <c r="M130" i="4" a="1"/>
  <c r="M130" i="4" s="1"/>
  <c r="AB130" i="4" s="1" a="1"/>
  <c r="AB130" i="4" s="1"/>
  <c r="M129" i="4" a="1"/>
  <c r="M129" i="4" s="1"/>
  <c r="AB129" i="4" s="1" a="1"/>
  <c r="AB129" i="4" s="1"/>
  <c r="M128" i="4" a="1"/>
  <c r="M128" i="4" s="1"/>
  <c r="AB128" i="4" s="1" a="1"/>
  <c r="AB128" i="4" s="1"/>
  <c r="M127" i="4" a="1"/>
  <c r="M127" i="4" s="1"/>
  <c r="AB127" i="4" s="1" a="1"/>
  <c r="AB127" i="4" s="1"/>
  <c r="M126" i="4" a="1"/>
  <c r="M126" i="4" s="1"/>
  <c r="AB126" i="4" s="1" a="1"/>
  <c r="AB126" i="4" s="1"/>
  <c r="M125" i="4" a="1"/>
  <c r="M125" i="4" s="1"/>
  <c r="AB125" i="4" s="1" a="1"/>
  <c r="AB125" i="4" s="1"/>
  <c r="M124" i="4" a="1"/>
  <c r="M124" i="4" s="1"/>
  <c r="AB124" i="4" s="1" a="1"/>
  <c r="AB124" i="4" s="1"/>
  <c r="M123" i="4" a="1"/>
  <c r="M123" i="4" s="1"/>
  <c r="AB123" i="4" s="1" a="1"/>
  <c r="AB123" i="4" s="1"/>
  <c r="M122" i="4" a="1"/>
  <c r="M122" i="4" s="1"/>
  <c r="AB122" i="4" s="1" a="1"/>
  <c r="AB122" i="4" s="1"/>
  <c r="M121" i="4" a="1"/>
  <c r="M121" i="4" s="1"/>
  <c r="AB121" i="4" s="1" a="1"/>
  <c r="AB121" i="4" s="1"/>
  <c r="M120" i="4" a="1"/>
  <c r="M120" i="4" s="1"/>
  <c r="AB120" i="4" s="1" a="1"/>
  <c r="AB120" i="4" s="1"/>
  <c r="M119" i="4" a="1"/>
  <c r="M119" i="4" s="1"/>
  <c r="AB119" i="4" s="1" a="1"/>
  <c r="AB119" i="4" s="1"/>
  <c r="M118" i="4" a="1"/>
  <c r="M118" i="4" s="1"/>
  <c r="AB118" i="4" s="1" a="1"/>
  <c r="AB118" i="4" s="1"/>
  <c r="M117" i="4" a="1"/>
  <c r="M117" i="4" s="1"/>
  <c r="AB117" i="4" s="1" a="1"/>
  <c r="AB117" i="4" s="1"/>
  <c r="M116" i="4" a="1"/>
  <c r="M116" i="4" s="1"/>
  <c r="AB116" i="4" s="1" a="1"/>
  <c r="AB116" i="4" s="1"/>
  <c r="M115" i="4" a="1"/>
  <c r="M115" i="4" s="1"/>
  <c r="AB115" i="4" s="1" a="1"/>
  <c r="AB115" i="4" s="1"/>
  <c r="M114" i="4" a="1"/>
  <c r="M114" i="4" s="1"/>
  <c r="AB114" i="4" s="1" a="1"/>
  <c r="AB114" i="4" s="1"/>
  <c r="M113" i="4" a="1"/>
  <c r="M113" i="4" s="1"/>
  <c r="AB113" i="4" s="1" a="1"/>
  <c r="AB113" i="4" s="1"/>
  <c r="M112" i="4" a="1"/>
  <c r="M112" i="4" s="1"/>
  <c r="AB112" i="4" s="1" a="1"/>
  <c r="AB112" i="4" s="1"/>
  <c r="M111" i="4" a="1"/>
  <c r="M111" i="4" s="1"/>
  <c r="AB111" i="4" s="1" a="1"/>
  <c r="AB111" i="4" s="1"/>
  <c r="M110" i="4" a="1"/>
  <c r="M110" i="4" s="1"/>
  <c r="AB110" i="4" s="1" a="1"/>
  <c r="AB110" i="4" s="1"/>
  <c r="M109" i="4" a="1"/>
  <c r="M109" i="4" s="1"/>
  <c r="AB109" i="4" s="1" a="1"/>
  <c r="AB109" i="4" s="1"/>
  <c r="M108" i="4" a="1"/>
  <c r="M108" i="4" s="1"/>
  <c r="AB108" i="4" s="1" a="1"/>
  <c r="AB108" i="4" s="1"/>
  <c r="M107" i="4" a="1"/>
  <c r="M107" i="4" s="1"/>
  <c r="AB107" i="4" s="1" a="1"/>
  <c r="AB107" i="4" s="1"/>
  <c r="M106" i="4" a="1"/>
  <c r="M106" i="4" s="1"/>
  <c r="AB106" i="4" s="1" a="1"/>
  <c r="AB106" i="4" s="1"/>
  <c r="M105" i="4" a="1"/>
  <c r="M105" i="4" s="1"/>
  <c r="AB105" i="4" s="1" a="1"/>
  <c r="AB105" i="4" s="1"/>
  <c r="M104" i="4" a="1"/>
  <c r="M104" i="4" s="1"/>
  <c r="AB104" i="4" s="1" a="1"/>
  <c r="AB104" i="4" s="1"/>
  <c r="M103" i="4" a="1"/>
  <c r="M103" i="4" s="1"/>
  <c r="AB103" i="4" s="1" a="1"/>
  <c r="AB103" i="4" s="1"/>
  <c r="M102" i="4" a="1"/>
  <c r="M102" i="4" s="1"/>
  <c r="AB102" i="4" s="1" a="1"/>
  <c r="AB102" i="4" s="1"/>
  <c r="M101" i="4" a="1"/>
  <c r="M101" i="4" s="1"/>
  <c r="AB101" i="4" s="1" a="1"/>
  <c r="AB101" i="4" s="1"/>
  <c r="M100" i="4" a="1"/>
  <c r="M100" i="4" s="1"/>
  <c r="AB100" i="4" s="1" a="1"/>
  <c r="AB100" i="4" s="1"/>
  <c r="M99" i="4" a="1"/>
  <c r="M99" i="4" s="1"/>
  <c r="AB99" i="4" s="1" a="1"/>
  <c r="AB99" i="4" s="1"/>
  <c r="M98" i="4" a="1"/>
  <c r="M98" i="4" s="1"/>
  <c r="AB98" i="4" s="1" a="1"/>
  <c r="AB98" i="4" s="1"/>
  <c r="M97" i="4" a="1"/>
  <c r="M97" i="4" s="1"/>
  <c r="AB97" i="4" s="1" a="1"/>
  <c r="AB97" i="4" s="1"/>
  <c r="M96" i="4" a="1"/>
  <c r="M96" i="4" s="1"/>
  <c r="AB96" i="4" s="1" a="1"/>
  <c r="AB96" i="4" s="1"/>
  <c r="M95" i="4" a="1"/>
  <c r="M95" i="4" s="1"/>
  <c r="AB95" i="4" s="1" a="1"/>
  <c r="AB95" i="4" s="1"/>
  <c r="M94" i="4" a="1"/>
  <c r="M94" i="4" s="1"/>
  <c r="AB94" i="4" s="1" a="1"/>
  <c r="AB94" i="4" s="1"/>
  <c r="M93" i="4" a="1"/>
  <c r="M93" i="4" s="1"/>
  <c r="AB93" i="4" s="1" a="1"/>
  <c r="AB93" i="4" s="1"/>
  <c r="M92" i="4" a="1"/>
  <c r="M92" i="4" s="1"/>
  <c r="AB92" i="4" s="1" a="1"/>
  <c r="AB92" i="4" s="1"/>
  <c r="M91" i="4" a="1"/>
  <c r="M91" i="4" s="1"/>
  <c r="AB91" i="4" s="1" a="1"/>
  <c r="AB91" i="4" s="1"/>
  <c r="M90" i="4" a="1"/>
  <c r="M90" i="4" s="1"/>
  <c r="AB90" i="4" s="1" a="1"/>
  <c r="AB90" i="4" s="1"/>
  <c r="M89" i="4" a="1"/>
  <c r="M89" i="4" s="1"/>
  <c r="AB89" i="4" s="1" a="1"/>
  <c r="AB89" i="4" s="1"/>
  <c r="M88" i="4" a="1"/>
  <c r="M88" i="4" s="1"/>
  <c r="AB88" i="4" s="1" a="1"/>
  <c r="AB88" i="4" s="1"/>
  <c r="M87" i="4" a="1"/>
  <c r="M87" i="4" s="1"/>
  <c r="AB87" i="4" s="1" a="1"/>
  <c r="AB87" i="4" s="1"/>
  <c r="M86" i="4" a="1"/>
  <c r="M86" i="4" s="1"/>
  <c r="AB86" i="4" s="1" a="1"/>
  <c r="AB86" i="4" s="1"/>
  <c r="M85" i="4" a="1"/>
  <c r="M85" i="4" s="1"/>
  <c r="AB85" i="4" s="1" a="1"/>
  <c r="AB85" i="4" s="1"/>
  <c r="M84" i="4" a="1"/>
  <c r="M84" i="4" s="1"/>
  <c r="AB84" i="4" s="1" a="1"/>
  <c r="AB84" i="4" s="1"/>
  <c r="M83" i="4" a="1"/>
  <c r="M83" i="4" s="1"/>
  <c r="AB83" i="4" s="1" a="1"/>
  <c r="AB83" i="4" s="1"/>
  <c r="M82" i="4" a="1"/>
  <c r="M82" i="4" s="1"/>
  <c r="AB82" i="4" s="1" a="1"/>
  <c r="AB82" i="4" s="1"/>
  <c r="M81" i="4" a="1"/>
  <c r="M81" i="4" s="1"/>
  <c r="AB81" i="4" s="1" a="1"/>
  <c r="AB81" i="4" s="1"/>
  <c r="M80" i="4" a="1"/>
  <c r="M80" i="4" s="1"/>
  <c r="AB80" i="4" s="1" a="1"/>
  <c r="AB80" i="4" s="1"/>
  <c r="M79" i="4" a="1"/>
  <c r="M79" i="4" s="1"/>
  <c r="AB79" i="4" s="1" a="1"/>
  <c r="AB79" i="4" s="1"/>
  <c r="M78" i="4" a="1"/>
  <c r="M78" i="4" s="1"/>
  <c r="AB78" i="4" s="1" a="1"/>
  <c r="AB78" i="4" s="1"/>
  <c r="M77" i="4" a="1"/>
  <c r="M77" i="4" s="1"/>
  <c r="AB77" i="4" s="1" a="1"/>
  <c r="AB77" i="4" s="1"/>
  <c r="M76" i="4" a="1"/>
  <c r="M76" i="4" s="1"/>
  <c r="AB76" i="4" s="1" a="1"/>
  <c r="AB76" i="4" s="1"/>
  <c r="M75" i="4" a="1"/>
  <c r="M75" i="4" s="1"/>
  <c r="AB75" i="4" s="1" a="1"/>
  <c r="AB75" i="4" s="1"/>
  <c r="M74" i="4" a="1"/>
  <c r="M74" i="4" s="1"/>
  <c r="AB74" i="4" s="1" a="1"/>
  <c r="AB74" i="4" s="1"/>
  <c r="M73" i="4" a="1"/>
  <c r="M73" i="4" s="1"/>
  <c r="AB73" i="4" s="1" a="1"/>
  <c r="AB73" i="4" s="1"/>
  <c r="M72" i="4" a="1"/>
  <c r="M72" i="4" s="1"/>
  <c r="AB72" i="4" s="1" a="1"/>
  <c r="AB72" i="4" s="1"/>
  <c r="M71" i="4" a="1"/>
  <c r="M71" i="4" s="1"/>
  <c r="AB71" i="4" s="1" a="1"/>
  <c r="AB71" i="4" s="1"/>
  <c r="M70" i="4" a="1"/>
  <c r="M70" i="4" s="1"/>
  <c r="AB70" i="4" s="1" a="1"/>
  <c r="AB70" i="4" s="1"/>
  <c r="M69" i="4" a="1"/>
  <c r="M69" i="4" s="1"/>
  <c r="AB69" i="4" s="1" a="1"/>
  <c r="AB69" i="4" s="1"/>
  <c r="M68" i="4" a="1"/>
  <c r="M68" i="4" s="1"/>
  <c r="AB68" i="4" s="1" a="1"/>
  <c r="AB68" i="4" s="1"/>
  <c r="M67" i="4" a="1"/>
  <c r="M67" i="4" s="1"/>
  <c r="AB67" i="4" s="1" a="1"/>
  <c r="AB67" i="4" s="1"/>
  <c r="M66" i="4" a="1"/>
  <c r="M66" i="4" s="1"/>
  <c r="AB66" i="4" s="1" a="1"/>
  <c r="AB66" i="4" s="1"/>
  <c r="M65" i="4" a="1"/>
  <c r="M65" i="4" s="1"/>
  <c r="AB65" i="4" s="1" a="1"/>
  <c r="AB65" i="4" s="1"/>
  <c r="M64" i="4" a="1"/>
  <c r="M64" i="4" s="1"/>
  <c r="AB64" i="4" s="1" a="1"/>
  <c r="AB64" i="4" s="1"/>
  <c r="M63" i="4" a="1"/>
  <c r="M63" i="4" s="1"/>
  <c r="AB63" i="4" s="1" a="1"/>
  <c r="AB63" i="4" s="1"/>
  <c r="M62" i="4" a="1"/>
  <c r="M62" i="4" s="1"/>
  <c r="AB62" i="4" s="1" a="1"/>
  <c r="AB62" i="4" s="1"/>
  <c r="M61" i="4" a="1"/>
  <c r="M61" i="4" s="1"/>
  <c r="AB61" i="4" s="1" a="1"/>
  <c r="AB61" i="4" s="1"/>
  <c r="M60" i="4" a="1"/>
  <c r="M60" i="4" s="1"/>
  <c r="AB60" i="4" s="1" a="1"/>
  <c r="AB60" i="4" s="1"/>
  <c r="M59" i="4" a="1"/>
  <c r="M59" i="4" s="1"/>
  <c r="AB59" i="4" s="1" a="1"/>
  <c r="AB59" i="4" s="1"/>
  <c r="M58" i="4" a="1"/>
  <c r="M58" i="4" s="1"/>
  <c r="AB58" i="4" s="1" a="1"/>
  <c r="AB58" i="4" s="1"/>
  <c r="M57" i="4" a="1"/>
  <c r="M57" i="4" s="1"/>
  <c r="AB57" i="4" s="1" a="1"/>
  <c r="AB57" i="4" s="1"/>
  <c r="M56" i="4" a="1"/>
  <c r="M56" i="4" s="1"/>
  <c r="AB56" i="4" s="1" a="1"/>
  <c r="AB56" i="4" s="1"/>
  <c r="M55" i="4" a="1"/>
  <c r="M55" i="4" s="1"/>
  <c r="AB55" i="4" s="1" a="1"/>
  <c r="AB55" i="4" s="1"/>
  <c r="M54" i="4" a="1"/>
  <c r="M54" i="4" s="1"/>
  <c r="AB54" i="4" s="1" a="1"/>
  <c r="AB54" i="4" s="1"/>
  <c r="M53" i="4" a="1"/>
  <c r="M53" i="4" s="1"/>
  <c r="AB53" i="4" s="1" a="1"/>
  <c r="AB53" i="4" s="1"/>
  <c r="M52" i="4" a="1"/>
  <c r="M52" i="4" s="1"/>
  <c r="AB52" i="4" s="1" a="1"/>
  <c r="AB52" i="4" s="1"/>
  <c r="M51" i="4" a="1"/>
  <c r="M51" i="4" s="1"/>
  <c r="AB51" i="4" s="1" a="1"/>
  <c r="AB51" i="4" s="1"/>
  <c r="M50" i="4" a="1"/>
  <c r="M50" i="4" s="1"/>
  <c r="AB50" i="4" s="1" a="1"/>
  <c r="AB50" i="4" s="1"/>
  <c r="M49" i="4" a="1"/>
  <c r="M49" i="4" s="1"/>
  <c r="AB49" i="4" s="1" a="1"/>
  <c r="AB49" i="4" s="1"/>
  <c r="M48" i="4" a="1"/>
  <c r="M48" i="4" s="1"/>
  <c r="AB48" i="4" s="1" a="1"/>
  <c r="AB48" i="4" s="1"/>
  <c r="M47" i="4" a="1"/>
  <c r="M47" i="4" s="1"/>
  <c r="AB47" i="4" s="1" a="1"/>
  <c r="AB47" i="4" s="1"/>
  <c r="M46" i="4" a="1"/>
  <c r="M46" i="4" s="1"/>
  <c r="AB46" i="4" s="1" a="1"/>
  <c r="AB46" i="4" s="1"/>
  <c r="M45" i="4" a="1"/>
  <c r="M45" i="4" s="1"/>
  <c r="AB45" i="4" s="1" a="1"/>
  <c r="AB45" i="4" s="1"/>
  <c r="M44" i="4" a="1"/>
  <c r="M44" i="4" s="1"/>
  <c r="AB44" i="4" s="1" a="1"/>
  <c r="AB44" i="4" s="1"/>
  <c r="M43" i="4" a="1"/>
  <c r="M43" i="4" s="1"/>
  <c r="AB43" i="4" s="1" a="1"/>
  <c r="AB43" i="4" s="1"/>
  <c r="M42" i="4" a="1"/>
  <c r="M42" i="4" s="1"/>
  <c r="AB42" i="4" s="1" a="1"/>
  <c r="AB42" i="4" s="1"/>
  <c r="M41" i="4" a="1"/>
  <c r="M41" i="4" s="1"/>
  <c r="AB41" i="4" s="1" a="1"/>
  <c r="AB41" i="4" s="1"/>
  <c r="M40" i="4" a="1"/>
  <c r="M40" i="4" s="1"/>
  <c r="AB40" i="4" s="1" a="1"/>
  <c r="AB40" i="4" s="1"/>
  <c r="M39" i="4" a="1"/>
  <c r="M39" i="4" s="1"/>
  <c r="AB39" i="4" s="1" a="1"/>
  <c r="AB39" i="4" s="1"/>
  <c r="M38" i="4" a="1"/>
  <c r="M38" i="4" s="1"/>
  <c r="AB38" i="4" s="1" a="1"/>
  <c r="AB38" i="4" s="1"/>
  <c r="M37" i="4" a="1"/>
  <c r="M37" i="4" s="1"/>
  <c r="AB37" i="4" s="1" a="1"/>
  <c r="AB37" i="4" s="1"/>
  <c r="M36" i="4" a="1"/>
  <c r="M36" i="4" s="1"/>
  <c r="AB36" i="4" s="1" a="1"/>
  <c r="AB36" i="4" s="1"/>
  <c r="M35" i="4" a="1"/>
  <c r="M35" i="4" s="1"/>
  <c r="AB35" i="4" s="1" a="1"/>
  <c r="AB35" i="4" s="1"/>
  <c r="M34" i="4" a="1"/>
  <c r="M34" i="4" s="1"/>
  <c r="AB34" i="4" s="1" a="1"/>
  <c r="AB34" i="4" s="1"/>
  <c r="M33" i="4" a="1"/>
  <c r="M33" i="4" s="1"/>
  <c r="AB33" i="4" s="1" a="1"/>
  <c r="AB33" i="4" s="1"/>
  <c r="M32" i="4" a="1"/>
  <c r="M32" i="4" s="1"/>
  <c r="AB32" i="4" s="1" a="1"/>
  <c r="AB32" i="4" s="1"/>
  <c r="M31" i="4" a="1"/>
  <c r="M31" i="4" s="1"/>
  <c r="AB31" i="4" s="1" a="1"/>
  <c r="AB31" i="4" s="1"/>
  <c r="M30" i="4" a="1"/>
  <c r="M30" i="4" s="1"/>
  <c r="AB30" i="4" s="1" a="1"/>
  <c r="AB30" i="4" s="1"/>
  <c r="M29" i="4" a="1"/>
  <c r="M29" i="4" s="1"/>
  <c r="AB29" i="4" s="1" a="1"/>
  <c r="AB29" i="4" s="1"/>
  <c r="M28" i="4" a="1"/>
  <c r="M28" i="4" s="1"/>
  <c r="AB28" i="4" s="1" a="1"/>
  <c r="AB28" i="4" s="1"/>
  <c r="M27" i="4" a="1"/>
  <c r="M27" i="4" s="1"/>
  <c r="AB27" i="4" s="1" a="1"/>
  <c r="AB27" i="4" s="1"/>
  <c r="M26" i="4" a="1"/>
  <c r="M26" i="4" s="1"/>
  <c r="AB26" i="4" s="1" a="1"/>
  <c r="AB26" i="4" s="1"/>
  <c r="M25" i="4" a="1"/>
  <c r="M25" i="4" s="1"/>
  <c r="AB25" i="4" s="1" a="1"/>
  <c r="AB25" i="4" s="1"/>
  <c r="M24" i="4" a="1"/>
  <c r="M24" i="4" s="1"/>
  <c r="AB24" i="4" s="1" a="1"/>
  <c r="AB24" i="4" s="1"/>
  <c r="M23" i="4" a="1"/>
  <c r="M23" i="4" s="1"/>
  <c r="AB23" i="4" s="1" a="1"/>
  <c r="AB23" i="4" s="1"/>
  <c r="M22" i="4" a="1"/>
  <c r="M22" i="4" s="1"/>
  <c r="AB22" i="4" s="1" a="1"/>
  <c r="AB22" i="4" s="1"/>
  <c r="M21" i="4" a="1"/>
  <c r="M21" i="4" s="1"/>
  <c r="AB21" i="4" s="1" a="1"/>
  <c r="AB21" i="4" s="1"/>
  <c r="M20" i="4" a="1"/>
  <c r="M20" i="4" s="1"/>
  <c r="AB20" i="4" s="1" a="1"/>
  <c r="AB20" i="4" s="1"/>
  <c r="M19" i="4" a="1"/>
  <c r="M19" i="4" s="1"/>
  <c r="AB19" i="4" s="1" a="1"/>
  <c r="AB19" i="4" s="1"/>
  <c r="M18" i="4" a="1"/>
  <c r="M18" i="4" s="1"/>
  <c r="AB18" i="4" s="1" a="1"/>
  <c r="AB18" i="4" s="1"/>
  <c r="M17" i="4" a="1"/>
  <c r="M17" i="4" s="1"/>
  <c r="AB17" i="4" s="1" a="1"/>
  <c r="AB17" i="4" s="1"/>
  <c r="M16" i="4" a="1"/>
  <c r="M16" i="4" s="1"/>
  <c r="AB16" i="4" s="1" a="1"/>
  <c r="AB16" i="4" s="1"/>
  <c r="M15" i="4" a="1"/>
  <c r="M15" i="4" s="1"/>
  <c r="AB15" i="4" s="1" a="1"/>
  <c r="AB15" i="4" s="1"/>
  <c r="M14" i="4" a="1"/>
  <c r="M14" i="4" s="1"/>
  <c r="AB14" i="4" s="1" a="1"/>
  <c r="AB14" i="4" s="1"/>
  <c r="M13" i="4" a="1"/>
  <c r="M13" i="4" s="1"/>
  <c r="AB13" i="4" s="1" a="1"/>
  <c r="AB13" i="4" s="1"/>
  <c r="M12" i="4" a="1"/>
  <c r="M12" i="4" s="1"/>
  <c r="AB12" i="4" s="1" a="1"/>
  <c r="AB12" i="4" s="1"/>
  <c r="M11" i="4" a="1"/>
  <c r="M11" i="4" s="1"/>
  <c r="AB11" i="4" s="1" a="1"/>
  <c r="AB11" i="4" s="1"/>
  <c r="M10" i="4" a="1"/>
  <c r="M10" i="4" s="1"/>
  <c r="AB10" i="4" s="1" a="1"/>
  <c r="AB10" i="4" s="1"/>
  <c r="M9" i="4" a="1"/>
  <c r="M9" i="4" s="1"/>
  <c r="AB9" i="4" s="1" a="1"/>
  <c r="AB9" i="4" s="1"/>
  <c r="M8" i="4" a="1"/>
  <c r="M8" i="4" s="1"/>
  <c r="AB8" i="4" s="1" a="1"/>
  <c r="AB8" i="4" s="1"/>
  <c r="M7" i="4" a="1"/>
  <c r="M7" i="4" s="1"/>
  <c r="AB7" i="4" s="1" a="1"/>
  <c r="AB7" i="4" s="1"/>
  <c r="M6" i="4" a="1"/>
  <c r="M6" i="4" s="1"/>
  <c r="AB6" i="4" s="1" a="1"/>
  <c r="AB6" i="4" s="1"/>
  <c r="M5" i="4" a="1"/>
  <c r="M5" i="4" s="1"/>
  <c r="AB5" i="4" s="1" a="1"/>
  <c r="AB5" i="4" s="1"/>
  <c r="M4" i="4" a="1"/>
  <c r="M4" i="4" s="1"/>
  <c r="AB4" i="4" s="1" a="1"/>
  <c r="AB4" i="4" s="1"/>
  <c r="M3" i="4" a="1"/>
  <c r="M3" i="4" s="1"/>
  <c r="AB3" i="4" s="1" a="1"/>
  <c r="AB3" i="4" s="1"/>
  <c r="M2" i="4" a="1"/>
  <c r="M2" i="4" s="1"/>
  <c r="AB2" i="4" s="1" a="1"/>
  <c r="AB2" i="4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2" i="2"/>
  <c r="AB3" i="2" a="1"/>
  <c r="AB3" i="2" s="1"/>
  <c r="AB4" i="2" a="1"/>
  <c r="AB4" i="2"/>
  <c r="AB5" i="2" a="1"/>
  <c r="AB5" i="2"/>
  <c r="AB6" i="2" a="1"/>
  <c r="AB6" i="2" s="1"/>
  <c r="AB7" i="2" a="1"/>
  <c r="AB7" i="2" s="1"/>
  <c r="AB8" i="2" a="1"/>
  <c r="AB8" i="2" s="1"/>
  <c r="AB9" i="2" a="1"/>
  <c r="AB9" i="2" s="1"/>
  <c r="AB10" i="2" a="1"/>
  <c r="AB10" i="2"/>
  <c r="AB11" i="2" a="1"/>
  <c r="AB11" i="2"/>
  <c r="AB12" i="2" a="1"/>
  <c r="AB12" i="2"/>
  <c r="AB13" i="2" a="1"/>
  <c r="AB13" i="2" s="1"/>
  <c r="AB14" i="2" a="1"/>
  <c r="AB14" i="2" s="1"/>
  <c r="AB15" i="2" a="1"/>
  <c r="AB15" i="2" s="1"/>
  <c r="AB16" i="2" a="1"/>
  <c r="AB16" i="2" s="1"/>
  <c r="AB17" i="2" a="1"/>
  <c r="AB17" i="2"/>
  <c r="AB18" i="2" a="1"/>
  <c r="AB18" i="2"/>
  <c r="AB19" i="2" a="1"/>
  <c r="AB19" i="2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/>
  <c r="AB26" i="2" a="1"/>
  <c r="AB26" i="2" s="1"/>
  <c r="AB27" i="2" a="1"/>
  <c r="AB27" i="2" s="1"/>
  <c r="AB28" i="2" a="1"/>
  <c r="AB28" i="2"/>
  <c r="AB29" i="2" a="1"/>
  <c r="AB29" i="2" s="1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/>
  <c r="AB38" i="2" a="1"/>
  <c r="AB38" i="2" s="1"/>
  <c r="AB39" i="2" a="1"/>
  <c r="AB39" i="2" s="1"/>
  <c r="AB40" i="2" a="1"/>
  <c r="AB40" i="2" s="1"/>
  <c r="AB41" i="2" a="1"/>
  <c r="AB41" i="2"/>
  <c r="AB42" i="2" a="1"/>
  <c r="AB42" i="2" s="1"/>
  <c r="AB43" i="2" a="1"/>
  <c r="AB43" i="2" s="1"/>
  <c r="AB44" i="2" a="1"/>
  <c r="AB44" i="2" s="1"/>
  <c r="AB45" i="2" a="1"/>
  <c r="AB45" i="2" s="1"/>
  <c r="AB46" i="2" a="1"/>
  <c r="AB46" i="2" s="1"/>
  <c r="AB47" i="2" a="1"/>
  <c r="AB47" i="2" s="1"/>
  <c r="AB48" i="2" a="1"/>
  <c r="AB48" i="2"/>
  <c r="AB49" i="2" a="1"/>
  <c r="AB49" i="2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/>
  <c r="AB59" i="2" a="1"/>
  <c r="AB59" i="2"/>
  <c r="AB60" i="2" a="1"/>
  <c r="AB60" i="2" s="1"/>
  <c r="AB61" i="2" a="1"/>
  <c r="AB61" i="2" s="1"/>
  <c r="AB62" i="2" a="1"/>
  <c r="AB62" i="2" s="1"/>
  <c r="AB63" i="2" a="1"/>
  <c r="AB63" i="2" s="1"/>
  <c r="AB64" i="2" a="1"/>
  <c r="AB64" i="2" s="1"/>
  <c r="AB65" i="2" a="1"/>
  <c r="AB65" i="2" s="1"/>
  <c r="AB66" i="2" a="1"/>
  <c r="AB66" i="2"/>
  <c r="AB67" i="2" a="1"/>
  <c r="AB67" i="2" s="1"/>
  <c r="AB68" i="2" a="1"/>
  <c r="AB68" i="2" s="1"/>
  <c r="AB69" i="2" a="1"/>
  <c r="AB69" i="2" s="1"/>
  <c r="AB70" i="2" a="1"/>
  <c r="AB70" i="2" s="1"/>
  <c r="AB71" i="2" a="1"/>
  <c r="AB71" i="2" s="1"/>
  <c r="AB72" i="2" a="1"/>
  <c r="AB72" i="2" s="1"/>
  <c r="AB73" i="2" a="1"/>
  <c r="AB73" i="2"/>
  <c r="AB74" i="2" a="1"/>
  <c r="AB74" i="2"/>
  <c r="AB75" i="2" a="1"/>
  <c r="AB75" i="2" s="1"/>
  <c r="AB76" i="2" a="1"/>
  <c r="AB76" i="2" s="1"/>
  <c r="AB77" i="2" a="1"/>
  <c r="AB77" i="2"/>
  <c r="AB78" i="2" a="1"/>
  <c r="AB78" i="2" s="1"/>
  <c r="AB79" i="2" a="1"/>
  <c r="AB79" i="2" s="1"/>
  <c r="AB80" i="2" a="1"/>
  <c r="AB80" i="2"/>
  <c r="AB81" i="2" a="1"/>
  <c r="AB81" i="2" s="1"/>
  <c r="AB82" i="2" a="1"/>
  <c r="AB82" i="2" s="1"/>
  <c r="AB83" i="2" a="1"/>
  <c r="AB83" i="2" s="1"/>
  <c r="AB84" i="2" a="1"/>
  <c r="AB84" i="2" s="1"/>
  <c r="AB85" i="2" a="1"/>
  <c r="AB85" i="2"/>
  <c r="AB86" i="2" a="1"/>
  <c r="AB86" i="2" s="1"/>
  <c r="AB87" i="2" a="1"/>
  <c r="AB87" i="2" s="1"/>
  <c r="AB88" i="2" a="1"/>
  <c r="AB88" i="2" s="1"/>
  <c r="AB89" i="2" a="1"/>
  <c r="AB89" i="2" s="1"/>
  <c r="AB90" i="2" a="1"/>
  <c r="AB90" i="2" s="1"/>
  <c r="AB91" i="2" a="1"/>
  <c r="AB91" i="2" s="1"/>
  <c r="AB92" i="2" a="1"/>
  <c r="AB92" i="2" s="1"/>
  <c r="AB93" i="2" a="1"/>
  <c r="AB93" i="2" s="1"/>
  <c r="AB94" i="2" a="1"/>
  <c r="AB94" i="2" s="1"/>
  <c r="AB95" i="2" a="1"/>
  <c r="AB95" i="2"/>
  <c r="AB96" i="2" a="1"/>
  <c r="AB96" i="2"/>
  <c r="AB97" i="2" a="1"/>
  <c r="AB97" i="2" s="1"/>
  <c r="AB98" i="2" a="1"/>
  <c r="AB98" i="2"/>
  <c r="AB99" i="2" a="1"/>
  <c r="AB99" i="2" s="1"/>
  <c r="AB100" i="2" a="1"/>
  <c r="AB100" i="2" s="1"/>
  <c r="AB101" i="2" a="1"/>
  <c r="AB101" i="2" s="1"/>
  <c r="AB102" i="2" a="1"/>
  <c r="AB102" i="2" s="1"/>
  <c r="AB103" i="2" a="1"/>
  <c r="AB103" i="2"/>
  <c r="AB104" i="2" a="1"/>
  <c r="AB104" i="2"/>
  <c r="AB105" i="2" a="1"/>
  <c r="AB105" i="2" s="1"/>
  <c r="AB106" i="2" a="1"/>
  <c r="AB106" i="2"/>
  <c r="AB107" i="2" a="1"/>
  <c r="AB107" i="2" s="1"/>
  <c r="AB108" i="2" a="1"/>
  <c r="AB108" i="2"/>
  <c r="AB109" i="2" a="1"/>
  <c r="AB109" i="2" s="1"/>
  <c r="AB110" i="2" a="1"/>
  <c r="AB110" i="2"/>
  <c r="AB111" i="2" a="1"/>
  <c r="AB111" i="2" s="1"/>
  <c r="AB112" i="2" a="1"/>
  <c r="AB112" i="2" s="1"/>
  <c r="AB113" i="2" a="1"/>
  <c r="AB113" i="2"/>
  <c r="AB114" i="2" a="1"/>
  <c r="AB114" i="2" s="1"/>
  <c r="AB115" i="2" a="1"/>
  <c r="AB115" i="2"/>
  <c r="AB116" i="2" a="1"/>
  <c r="AB116" i="2"/>
  <c r="AB117" i="2" a="1"/>
  <c r="AB117" i="2" s="1"/>
  <c r="AB118" i="2" a="1"/>
  <c r="AB118" i="2"/>
  <c r="AB119" i="2" a="1"/>
  <c r="AB119" i="2" s="1"/>
  <c r="AB120" i="2" a="1"/>
  <c r="AB120" i="2"/>
  <c r="AB121" i="2" a="1"/>
  <c r="AB121" i="2" s="1"/>
  <c r="AB122" i="2" a="1"/>
  <c r="AB122" i="2" s="1"/>
  <c r="AB123" i="2" a="1"/>
  <c r="AB123" i="2" s="1"/>
  <c r="AB124" i="2" a="1"/>
  <c r="AB124" i="2"/>
  <c r="AB125" i="2" a="1"/>
  <c r="AB125" i="2" s="1"/>
  <c r="AB126" i="2" a="1"/>
  <c r="AB126" i="2"/>
  <c r="AB127" i="2" a="1"/>
  <c r="AB127" i="2" s="1"/>
  <c r="AB128" i="2" a="1"/>
  <c r="AB128" i="2" s="1"/>
  <c r="AB129" i="2" a="1"/>
  <c r="AB129" i="2" s="1"/>
  <c r="AB130" i="2" a="1"/>
  <c r="AB130" i="2" s="1"/>
  <c r="AB131" i="2" a="1"/>
  <c r="AB131" i="2" s="1"/>
  <c r="AB132" i="2" a="1"/>
  <c r="AB132" i="2" s="1"/>
  <c r="AB133" i="2" a="1"/>
  <c r="AB133" i="2"/>
  <c r="AB134" i="2" a="1"/>
  <c r="AB134" i="2"/>
  <c r="AB135" i="2" a="1"/>
  <c r="AB135" i="2" s="1"/>
  <c r="AB136" i="2" a="1"/>
  <c r="AB136" i="2" s="1"/>
  <c r="AB137" i="2" a="1"/>
  <c r="AB137" i="2"/>
  <c r="AB138" i="2" a="1"/>
  <c r="AB138" i="2"/>
  <c r="AB139" i="2" a="1"/>
  <c r="AB139" i="2"/>
  <c r="AB140" i="2" a="1"/>
  <c r="AB140" i="2" s="1"/>
  <c r="AB141" i="2" a="1"/>
  <c r="AB141" i="2" s="1"/>
  <c r="AB142" i="2" a="1"/>
  <c r="AB142" i="2"/>
  <c r="AB143" i="2" a="1"/>
  <c r="AB143" i="2" s="1"/>
  <c r="AB144" i="2" a="1"/>
  <c r="AB144" i="2" s="1"/>
  <c r="AB145" i="2" a="1"/>
  <c r="AB145" i="2" s="1"/>
  <c r="AB146" i="2" a="1"/>
  <c r="AB146" i="2"/>
  <c r="AB147" i="2" a="1"/>
  <c r="AB147" i="2" s="1"/>
  <c r="AB148" i="2" a="1"/>
  <c r="AB148" i="2"/>
  <c r="AB149" i="2" a="1"/>
  <c r="AB149" i="2" s="1"/>
  <c r="AB150" i="2" a="1"/>
  <c r="AB150" i="2" s="1"/>
  <c r="AB151" i="2" a="1"/>
  <c r="AB151" i="2" s="1"/>
  <c r="AB152" i="2" a="1"/>
  <c r="AB152" i="2" s="1"/>
  <c r="AB153" i="2" a="1"/>
  <c r="AB153" i="2" s="1"/>
  <c r="AB154" i="2" a="1"/>
  <c r="AB154" i="2"/>
  <c r="AB155" i="2" a="1"/>
  <c r="AB155" i="2"/>
  <c r="AB156" i="2" a="1"/>
  <c r="AB156" i="2" s="1"/>
  <c r="AB157" i="2" a="1"/>
  <c r="AB157" i="2"/>
  <c r="AB158" i="2" a="1"/>
  <c r="AB158" i="2" s="1"/>
  <c r="AB159" i="2" a="1"/>
  <c r="AB159" i="2" s="1"/>
  <c r="AB160" i="2" a="1"/>
  <c r="AB160" i="2" s="1"/>
  <c r="AB161" i="2" a="1"/>
  <c r="AB161" i="2" s="1"/>
  <c r="AB162" i="2" a="1"/>
  <c r="AB162" i="2" s="1"/>
  <c r="AB163" i="2" a="1"/>
  <c r="AB163" i="2" s="1"/>
  <c r="AB164" i="2" a="1"/>
  <c r="AB164" i="2" s="1"/>
  <c r="AB165" i="2" a="1"/>
  <c r="AB165" i="2" s="1"/>
  <c r="AB166" i="2" a="1"/>
  <c r="AB166" i="2" s="1"/>
  <c r="AB167" i="2" a="1"/>
  <c r="AB167" i="2"/>
  <c r="AB168" i="2" a="1"/>
  <c r="AB168" i="2" s="1"/>
  <c r="AB169" i="2" a="1"/>
  <c r="AB169" i="2"/>
  <c r="AB170" i="2" a="1"/>
  <c r="AB170" i="2" s="1"/>
  <c r="AB171" i="2" a="1"/>
  <c r="AB171" i="2" s="1"/>
  <c r="AB172" i="2" a="1"/>
  <c r="AB172" i="2" s="1"/>
  <c r="AB173" i="2" a="1"/>
  <c r="AB173" i="2" s="1"/>
  <c r="AB174" i="2" a="1"/>
  <c r="AB174" i="2" s="1"/>
  <c r="AB175" i="2" a="1"/>
  <c r="AB175" i="2"/>
  <c r="AB176" i="2" a="1"/>
  <c r="AB176" i="2" s="1"/>
  <c r="AB177" i="2" a="1"/>
  <c r="AB177" i="2" s="1"/>
  <c r="AB178" i="2" a="1"/>
  <c r="AB178" i="2" s="1"/>
  <c r="AB179" i="2" a="1"/>
  <c r="AB179" i="2"/>
  <c r="AB180" i="2" a="1"/>
  <c r="AB180" i="2"/>
  <c r="AB181" i="2" a="1"/>
  <c r="AB181" i="2" s="1"/>
  <c r="AB182" i="2" a="1"/>
  <c r="AB182" i="2" s="1"/>
  <c r="AB183" i="2" a="1"/>
  <c r="AB183" i="2" s="1"/>
  <c r="AB184" i="2" a="1"/>
  <c r="AB184" i="2" s="1"/>
  <c r="AB185" i="2" a="1"/>
  <c r="AB185" i="2" s="1"/>
  <c r="AB186" i="2" a="1"/>
  <c r="AB186" i="2" s="1"/>
  <c r="AB187" i="2" a="1"/>
  <c r="AB187" i="2"/>
  <c r="AB188" i="2" a="1"/>
  <c r="AB188" i="2" s="1"/>
  <c r="AB189" i="2" a="1"/>
  <c r="AB189" i="2" s="1"/>
  <c r="AB190" i="2" a="1"/>
  <c r="AB190" i="2" s="1"/>
  <c r="AB191" i="2" a="1"/>
  <c r="AB191" i="2" s="1"/>
  <c r="AB192" i="2" a="1"/>
  <c r="AB192" i="2" s="1"/>
  <c r="AB193" i="2" a="1"/>
  <c r="AB193" i="2"/>
  <c r="AB194" i="2" a="1"/>
  <c r="AB194" i="2"/>
  <c r="AB195" i="2" a="1"/>
  <c r="AB195" i="2" s="1"/>
  <c r="AB196" i="2" a="1"/>
  <c r="AB196" i="2"/>
  <c r="AB197" i="2" a="1"/>
  <c r="AB197" i="2" s="1"/>
  <c r="AB198" i="2" a="1"/>
  <c r="AB198" i="2"/>
  <c r="AB199" i="2" a="1"/>
  <c r="AB199" i="2" s="1"/>
  <c r="AB200" i="2" a="1"/>
  <c r="AB200" i="2" s="1"/>
  <c r="AB201" i="2" a="1"/>
  <c r="AB201" i="2" s="1"/>
  <c r="AB202" i="2" a="1"/>
  <c r="AB202" i="2"/>
  <c r="AB203" i="2" a="1"/>
  <c r="AB203" i="2" s="1"/>
  <c r="AB204" i="2" a="1"/>
  <c r="AB204" i="2"/>
  <c r="AB205" i="2" a="1"/>
  <c r="AB205" i="2" s="1"/>
  <c r="AB206" i="2" a="1"/>
  <c r="AB206" i="2" s="1"/>
  <c r="AB207" i="2" a="1"/>
  <c r="AB207" i="2" s="1"/>
  <c r="AB208" i="2" a="1"/>
  <c r="AB208" i="2"/>
  <c r="AB209" i="2" a="1"/>
  <c r="AB209" i="2" s="1"/>
  <c r="AB210" i="2" a="1"/>
  <c r="AB210" i="2" s="1"/>
  <c r="AB211" i="2" a="1"/>
  <c r="AB211" i="2"/>
  <c r="AB212" i="2" a="1"/>
  <c r="AB212" i="2" s="1"/>
  <c r="AB213" i="2" a="1"/>
  <c r="AB213" i="2" s="1"/>
  <c r="AB214" i="2" a="1"/>
  <c r="AB214" i="2" s="1"/>
  <c r="AB215" i="2" a="1"/>
  <c r="AB215" i="2" s="1"/>
  <c r="AB216" i="2" a="1"/>
  <c r="AB216" i="2" s="1"/>
  <c r="AB217" i="2" a="1"/>
  <c r="AB217" i="2" s="1"/>
  <c r="AB218" i="2" a="1"/>
  <c r="AB218" i="2"/>
  <c r="AB219" i="2" a="1"/>
  <c r="AB219" i="2" s="1"/>
  <c r="AB220" i="2" a="1"/>
  <c r="AB220" i="2"/>
  <c r="AB221" i="2" a="1"/>
  <c r="AB221" i="2"/>
  <c r="AB222" i="2" a="1"/>
  <c r="AB222" i="2" s="1"/>
  <c r="AB223" i="2" a="1"/>
  <c r="AB223" i="2" s="1"/>
  <c r="AB224" i="2" a="1"/>
  <c r="AB224" i="2" s="1"/>
  <c r="AB225" i="2" a="1"/>
  <c r="AB225" i="2" s="1"/>
  <c r="AB226" i="2" a="1"/>
  <c r="AB226" i="2" s="1"/>
  <c r="AB227" i="2" a="1"/>
  <c r="AB227" i="2" s="1"/>
  <c r="AB228" i="2" a="1"/>
  <c r="AB228" i="2"/>
  <c r="AB229" i="2" a="1"/>
  <c r="AB229" i="2"/>
  <c r="AB230" i="2" a="1"/>
  <c r="AB230" i="2" s="1"/>
  <c r="AB231" i="2" a="1"/>
  <c r="AB231" i="2" s="1"/>
  <c r="AB232" i="2" a="1"/>
  <c r="AB232" i="2" s="1"/>
  <c r="AB233" i="2" a="1"/>
  <c r="AB233" i="2"/>
  <c r="AB234" i="2" a="1"/>
  <c r="AB234" i="2" s="1"/>
  <c r="AB235" i="2" a="1"/>
  <c r="AB235" i="2"/>
  <c r="AB236" i="2" a="1"/>
  <c r="AB236" i="2"/>
  <c r="AB237" i="2" a="1"/>
  <c r="AB237" i="2" s="1"/>
  <c r="AB238" i="2" a="1"/>
  <c r="AB238" i="2" s="1"/>
  <c r="AB239" i="2" a="1"/>
  <c r="AB239" i="2"/>
  <c r="AB240" i="2" a="1"/>
  <c r="AB240" i="2" s="1"/>
  <c r="AB241" i="2" a="1"/>
  <c r="AB241" i="2" s="1"/>
  <c r="AB242" i="2" a="1"/>
  <c r="AB242" i="2"/>
  <c r="AB243" i="2" a="1"/>
  <c r="AB243" i="2" s="1"/>
  <c r="AB244" i="2" a="1"/>
  <c r="AB244" i="2"/>
  <c r="AB245" i="2" a="1"/>
  <c r="AB245" i="2" s="1"/>
  <c r="AB246" i="2" a="1"/>
  <c r="AB246" i="2"/>
  <c r="AB247" i="2" a="1"/>
  <c r="AB247" i="2" s="1"/>
  <c r="AB248" i="2" a="1"/>
  <c r="AB248" i="2" s="1"/>
  <c r="AB249" i="2" a="1"/>
  <c r="AB249" i="2" s="1"/>
  <c r="AB250" i="2" a="1"/>
  <c r="AB250" i="2" s="1"/>
  <c r="AB251" i="2" a="1"/>
  <c r="AB251" i="2" s="1"/>
  <c r="AB252" i="2" a="1"/>
  <c r="AB252" i="2" s="1"/>
  <c r="AB253" i="2" a="1"/>
  <c r="AB253" i="2"/>
  <c r="AB254" i="2" a="1"/>
  <c r="AB254" i="2" s="1"/>
  <c r="AB255" i="2" a="1"/>
  <c r="AB255" i="2" s="1"/>
  <c r="AB256" i="2" a="1"/>
  <c r="AB256" i="2"/>
  <c r="AB257" i="2" a="1"/>
  <c r="AB257" i="2"/>
  <c r="AB258" i="2" a="1"/>
  <c r="AB258" i="2" s="1"/>
  <c r="AB259" i="2" a="1"/>
  <c r="AB259" i="2" s="1"/>
  <c r="AB260" i="2" a="1"/>
  <c r="AB260" i="2"/>
  <c r="AB261" i="2" a="1"/>
  <c r="AB261" i="2" s="1"/>
  <c r="AB262" i="2" a="1"/>
  <c r="AB262" i="2" s="1"/>
  <c r="AB263" i="2" a="1"/>
  <c r="AB263" i="2" s="1"/>
  <c r="AB264" i="2" a="1"/>
  <c r="AB264" i="2" s="1"/>
  <c r="AB265" i="2" a="1"/>
  <c r="AB265" i="2"/>
  <c r="AB266" i="2" a="1"/>
  <c r="AB266" i="2" s="1"/>
  <c r="AB267" i="2" a="1"/>
  <c r="AB267" i="2" s="1"/>
  <c r="AB268" i="2" a="1"/>
  <c r="AB268" i="2" s="1"/>
  <c r="AB269" i="2" a="1"/>
  <c r="AB269" i="2" s="1"/>
  <c r="AB270" i="2" a="1"/>
  <c r="AB270" i="2" s="1"/>
  <c r="AB271" i="2" a="1"/>
  <c r="AB271" i="2" s="1"/>
  <c r="AB272" i="2" a="1"/>
  <c r="AB272" i="2" s="1"/>
  <c r="AB273" i="2" a="1"/>
  <c r="AB273" i="2" s="1"/>
  <c r="AB274" i="2" a="1"/>
  <c r="AB274" i="2"/>
  <c r="AB275" i="2" a="1"/>
  <c r="AB275" i="2" s="1"/>
  <c r="AB276" i="2" a="1"/>
  <c r="AB276" i="2" s="1"/>
  <c r="AB277" i="2" a="1"/>
  <c r="AB277" i="2" s="1"/>
  <c r="AB278" i="2" a="1"/>
  <c r="AB278" i="2" s="1"/>
  <c r="AB279" i="2" a="1"/>
  <c r="AB279" i="2" s="1"/>
  <c r="AB280" i="2" a="1"/>
  <c r="AB280" i="2"/>
  <c r="AB281" i="2" a="1"/>
  <c r="AB281" i="2"/>
  <c r="AB282" i="2" a="1"/>
  <c r="AB282" i="2" s="1"/>
  <c r="AB283" i="2" a="1"/>
  <c r="AB283" i="2" s="1"/>
  <c r="AB284" i="2" a="1"/>
  <c r="AB284" i="2" s="1"/>
  <c r="AB285" i="2" a="1"/>
  <c r="AB285" i="2" s="1"/>
  <c r="AB286" i="2" a="1"/>
  <c r="AB286" i="2" s="1"/>
  <c r="AB287" i="2" a="1"/>
  <c r="AB287" i="2"/>
  <c r="AB288" i="2" a="1"/>
  <c r="AB288" i="2"/>
  <c r="AB289" i="2" a="1"/>
  <c r="AB289" i="2"/>
  <c r="AB290" i="2" a="1"/>
  <c r="AB290" i="2" s="1"/>
  <c r="AB291" i="2" a="1"/>
  <c r="AB291" i="2" s="1"/>
  <c r="AB292" i="2" a="1"/>
  <c r="AB292" i="2" s="1"/>
  <c r="AB293" i="2" a="1"/>
  <c r="AB293" i="2" s="1"/>
  <c r="AB294" i="2" a="1"/>
  <c r="AB294" i="2" s="1"/>
  <c r="AB295" i="2" a="1"/>
  <c r="AB295" i="2" s="1"/>
  <c r="AB296" i="2" a="1"/>
  <c r="AB296" i="2"/>
  <c r="AB297" i="2" a="1"/>
  <c r="AB297" i="2" s="1"/>
  <c r="AB298" i="2" a="1"/>
  <c r="AB298" i="2" s="1"/>
  <c r="AB299" i="2" a="1"/>
  <c r="AB299" i="2" s="1"/>
  <c r="AB300" i="2" a="1"/>
  <c r="AB300" i="2"/>
  <c r="AB301" i="2" a="1"/>
  <c r="AB301" i="2" s="1"/>
  <c r="AB302" i="2" a="1"/>
  <c r="AB302" i="2" s="1"/>
  <c r="AB303" i="2" a="1"/>
  <c r="AB303" i="2" s="1"/>
  <c r="AB304" i="2" a="1"/>
  <c r="AB304" i="2" s="1"/>
  <c r="AB305" i="2" a="1"/>
  <c r="AB305" i="2"/>
  <c r="AB306" i="2" a="1"/>
  <c r="AB306" i="2" s="1"/>
  <c r="AB307" i="2" a="1"/>
  <c r="AB307" i="2"/>
  <c r="AB308" i="2" a="1"/>
  <c r="AB308" i="2"/>
  <c r="AB309" i="2" a="1"/>
  <c r="AB309" i="2" s="1"/>
  <c r="AB310" i="2" a="1"/>
  <c r="AB310" i="2" s="1"/>
  <c r="AB311" i="2" a="1"/>
  <c r="AB311" i="2" s="1"/>
  <c r="AB312" i="2" a="1"/>
  <c r="AB312" i="2"/>
  <c r="AB313" i="2" a="1"/>
  <c r="AB313" i="2" s="1"/>
  <c r="AB314" i="2" a="1"/>
  <c r="AB314" i="2"/>
  <c r="AB315" i="2" a="1"/>
  <c r="AB315" i="2" s="1"/>
  <c r="AB316" i="2" a="1"/>
  <c r="AB316" i="2"/>
  <c r="AB317" i="2" a="1"/>
  <c r="AB317" i="2" s="1"/>
  <c r="AB318" i="2" a="1"/>
  <c r="AB318" i="2" s="1"/>
  <c r="AB319" i="2" a="1"/>
  <c r="AB319" i="2"/>
  <c r="AB320" i="2" a="1"/>
  <c r="AB320" i="2"/>
  <c r="AB321" i="2" a="1"/>
  <c r="AB321" i="2" s="1"/>
  <c r="AB322" i="2" a="1"/>
  <c r="AB322" i="2"/>
  <c r="AB323" i="2" a="1"/>
  <c r="AB323" i="2"/>
  <c r="AB324" i="2" a="1"/>
  <c r="AB324" i="2"/>
  <c r="AB325" i="2" a="1"/>
  <c r="AB325" i="2" s="1"/>
  <c r="AB326" i="2" a="1"/>
  <c r="AB326" i="2" s="1"/>
  <c r="AB327" i="2" a="1"/>
  <c r="AB327" i="2" s="1"/>
  <c r="AB328" i="2" a="1"/>
  <c r="AB328" i="2" s="1"/>
  <c r="AB329" i="2" a="1"/>
  <c r="AB329" i="2" s="1"/>
  <c r="AB330" i="2" a="1"/>
  <c r="AB330" i="2" s="1"/>
  <c r="AB331" i="2" a="1"/>
  <c r="AB331" i="2"/>
  <c r="AB332" i="2" a="1"/>
  <c r="AB332" i="2" s="1"/>
  <c r="AB333" i="2" a="1"/>
  <c r="AB333" i="2" s="1"/>
  <c r="AB334" i="2" a="1"/>
  <c r="AB334" i="2" s="1"/>
  <c r="AB335" i="2" a="1"/>
  <c r="AB335" i="2" s="1"/>
  <c r="AB336" i="2" a="1"/>
  <c r="AB336" i="2" s="1"/>
  <c r="AB337" i="2" a="1"/>
  <c r="AB337" i="2" s="1"/>
  <c r="AB338" i="2" a="1"/>
  <c r="AB338" i="2" s="1"/>
  <c r="AB339" i="2" a="1"/>
  <c r="AB339" i="2" s="1"/>
  <c r="AB340" i="2" a="1"/>
  <c r="AB340" i="2"/>
  <c r="AB341" i="2" a="1"/>
  <c r="AB341" i="2" s="1"/>
  <c r="AB342" i="2" a="1"/>
  <c r="AB342" i="2" s="1"/>
  <c r="AB343" i="2" a="1"/>
  <c r="AB343" i="2" s="1"/>
  <c r="AB344" i="2" a="1"/>
  <c r="AB344" i="2"/>
  <c r="AB345" i="2" a="1"/>
  <c r="AB345" i="2" s="1"/>
  <c r="AB346" i="2" a="1"/>
  <c r="AB346" i="2"/>
  <c r="AB347" i="2" a="1"/>
  <c r="AB347" i="2"/>
  <c r="AB348" i="2" a="1"/>
  <c r="AB348" i="2" s="1"/>
  <c r="AB349" i="2" a="1"/>
  <c r="AB349" i="2" s="1"/>
  <c r="AB350" i="2" a="1"/>
  <c r="AB350" i="2" s="1"/>
  <c r="AB351" i="2" a="1"/>
  <c r="AB351" i="2" s="1"/>
  <c r="AB352" i="2" a="1"/>
  <c r="AB352" i="2"/>
  <c r="AB353" i="2" a="1"/>
  <c r="AB353" i="2" s="1"/>
  <c r="AB354" i="2" a="1"/>
  <c r="AB354" i="2" s="1"/>
  <c r="AB355" i="2" a="1"/>
  <c r="AB355" i="2" s="1"/>
  <c r="AB356" i="2" a="1"/>
  <c r="AB356" i="2" s="1"/>
  <c r="AB357" i="2" a="1"/>
  <c r="AB357" i="2" s="1"/>
  <c r="AB358" i="2" a="1"/>
  <c r="AB358" i="2" s="1"/>
  <c r="AB359" i="2" a="1"/>
  <c r="AB359" i="2" s="1"/>
  <c r="AB360" i="2" a="1"/>
  <c r="AB360" i="2" s="1"/>
  <c r="AB361" i="2" a="1"/>
  <c r="AB361" i="2"/>
  <c r="AB362" i="2" a="1"/>
  <c r="AB362" i="2" s="1"/>
  <c r="AB363" i="2" a="1"/>
  <c r="AB363" i="2" s="1"/>
  <c r="AB364" i="2" a="1"/>
  <c r="AB364" i="2" s="1"/>
  <c r="AB365" i="2" a="1"/>
  <c r="AB365" i="2" s="1"/>
  <c r="AB366" i="2" a="1"/>
  <c r="AB366" i="2"/>
  <c r="AB367" i="2" a="1"/>
  <c r="AB367" i="2" s="1"/>
  <c r="AB368" i="2" a="1"/>
  <c r="AB368" i="2"/>
  <c r="AB369" i="2" a="1"/>
  <c r="AB369" i="2" s="1"/>
  <c r="AB370" i="2" a="1"/>
  <c r="AB370" i="2" s="1"/>
  <c r="AB371" i="2" a="1"/>
  <c r="AB371" i="2" s="1"/>
  <c r="AB372" i="2" a="1"/>
  <c r="AB372" i="2" s="1"/>
  <c r="AB373" i="2" a="1"/>
  <c r="AB373" i="2" s="1"/>
  <c r="AB374" i="2" a="1"/>
  <c r="AB374" i="2"/>
  <c r="AB375" i="2" a="1"/>
  <c r="AB375" i="2" s="1"/>
  <c r="AB376" i="2" a="1"/>
  <c r="AB376" i="2" s="1"/>
  <c r="AB377" i="2" a="1"/>
  <c r="AB377" i="2" s="1"/>
  <c r="AB378" i="2" a="1"/>
  <c r="AB378" i="2"/>
  <c r="AB379" i="2" a="1"/>
  <c r="AB379" i="2" s="1"/>
  <c r="AB380" i="2" a="1"/>
  <c r="AB380" i="2" s="1"/>
  <c r="AB381" i="2" a="1"/>
  <c r="AB381" i="2" s="1"/>
  <c r="AB382" i="2" a="1"/>
  <c r="AB382" i="2" s="1"/>
  <c r="AB383" i="2" a="1"/>
  <c r="AB383" i="2"/>
  <c r="AB384" i="2" a="1"/>
  <c r="AB384" i="2"/>
  <c r="AB385" i="2" a="1"/>
  <c r="AB385" i="2"/>
  <c r="AB386" i="2" a="1"/>
  <c r="AB386" i="2"/>
  <c r="AB387" i="2" a="1"/>
  <c r="AB387" i="2" s="1"/>
  <c r="AB388" i="2" a="1"/>
  <c r="AB388" i="2"/>
  <c r="AB389" i="2" a="1"/>
  <c r="AB389" i="2" s="1"/>
  <c r="AB390" i="2" a="1"/>
  <c r="AB390" i="2"/>
  <c r="AB391" i="2" a="1"/>
  <c r="AB391" i="2"/>
  <c r="AB392" i="2" a="1"/>
  <c r="AB392" i="2"/>
  <c r="AB393" i="2" a="1"/>
  <c r="AB393" i="2" s="1"/>
  <c r="AB394" i="2" a="1"/>
  <c r="AB394" i="2" s="1"/>
  <c r="AB395" i="2" a="1"/>
  <c r="AB395" i="2" s="1"/>
  <c r="AB396" i="2" a="1"/>
  <c r="AB396" i="2" s="1"/>
  <c r="AB397" i="2" a="1"/>
  <c r="AB397" i="2" s="1"/>
  <c r="AB398" i="2" a="1"/>
  <c r="AB398" i="2" s="1"/>
  <c r="AB399" i="2" a="1"/>
  <c r="AB399" i="2" s="1"/>
  <c r="AB400" i="2" a="1"/>
  <c r="AB400" i="2"/>
  <c r="AB401" i="2" a="1"/>
  <c r="AB401" i="2"/>
  <c r="AB402" i="2" a="1"/>
  <c r="AB402" i="2" s="1"/>
  <c r="AB403" i="2" a="1"/>
  <c r="AB403" i="2"/>
  <c r="AB404" i="2" a="1"/>
  <c r="AB404" i="2" s="1"/>
  <c r="AB405" i="2" a="1"/>
  <c r="AB405" i="2" s="1"/>
  <c r="AB406" i="2" a="1"/>
  <c r="AB406" i="2" s="1"/>
  <c r="AB407" i="2" a="1"/>
  <c r="AB407" i="2"/>
  <c r="AB408" i="2" a="1"/>
  <c r="AB408" i="2" s="1"/>
  <c r="AB409" i="2" a="1"/>
  <c r="AB409" i="2" s="1"/>
  <c r="AB410" i="2" a="1"/>
  <c r="AB410" i="2" s="1"/>
  <c r="AB411" i="2" a="1"/>
  <c r="AB411" i="2" s="1"/>
  <c r="AB412" i="2" a="1"/>
  <c r="AB412" i="2" s="1"/>
  <c r="AB413" i="2" a="1"/>
  <c r="AB413" i="2" s="1"/>
  <c r="AB414" i="2" a="1"/>
  <c r="AB414" i="2"/>
  <c r="AB415" i="2" a="1"/>
  <c r="AB415" i="2" s="1"/>
  <c r="AB416" i="2" a="1"/>
  <c r="AB416" i="2" s="1"/>
  <c r="AB417" i="2" a="1"/>
  <c r="AB417" i="2" s="1"/>
  <c r="AB418" i="2" a="1"/>
  <c r="AB418" i="2" s="1"/>
  <c r="AB419" i="2" a="1"/>
  <c r="AB419" i="2" s="1"/>
  <c r="AB420" i="2" a="1"/>
  <c r="AB420" i="2"/>
  <c r="AB421" i="2" a="1"/>
  <c r="AB421" i="2"/>
  <c r="AB422" i="2" a="1"/>
  <c r="AB422" i="2" s="1"/>
  <c r="AB423" i="2" a="1"/>
  <c r="AB423" i="2" s="1"/>
  <c r="AB424" i="2" a="1"/>
  <c r="AB424" i="2"/>
  <c r="AB425" i="2" a="1"/>
  <c r="AB425" i="2"/>
  <c r="AB426" i="2" a="1"/>
  <c r="AB426" i="2" s="1"/>
  <c r="AB427" i="2" a="1"/>
  <c r="AB427" i="2" s="1"/>
  <c r="AB428" i="2" a="1"/>
  <c r="AB428" i="2" s="1"/>
  <c r="AB429" i="2" a="1"/>
  <c r="AB429" i="2" s="1"/>
  <c r="AB430" i="2" a="1"/>
  <c r="AB430" i="2" s="1"/>
  <c r="AB431" i="2" a="1"/>
  <c r="AB431" i="2" s="1"/>
  <c r="AB432" i="2" a="1"/>
  <c r="AB432" i="2" s="1"/>
  <c r="AB433" i="2" a="1"/>
  <c r="AB433" i="2" s="1"/>
  <c r="AB434" i="2" a="1"/>
  <c r="AB434" i="2" s="1"/>
  <c r="AB435" i="2" a="1"/>
  <c r="AB435" i="2" s="1"/>
  <c r="AB436" i="2" a="1"/>
  <c r="AB436" i="2"/>
  <c r="AB437" i="2" a="1"/>
  <c r="AB437" i="2" s="1"/>
  <c r="AB438" i="2" a="1"/>
  <c r="AB438" i="2" s="1"/>
  <c r="AB439" i="2" a="1"/>
  <c r="AB439" i="2" s="1"/>
  <c r="AB440" i="2" a="1"/>
  <c r="AB440" i="2"/>
  <c r="AB441" i="2" a="1"/>
  <c r="AB441" i="2" s="1"/>
  <c r="AB442" i="2" a="1"/>
  <c r="AB442" i="2" s="1"/>
  <c r="AB443" i="2" a="1"/>
  <c r="AB443" i="2" s="1"/>
  <c r="AB444" i="2" a="1"/>
  <c r="AB444" i="2" s="1"/>
  <c r="AB445" i="2" a="1"/>
  <c r="AB445" i="2"/>
  <c r="AB446" i="2" a="1"/>
  <c r="AB446" i="2"/>
  <c r="AB447" i="2" a="1"/>
  <c r="AB447" i="2" s="1"/>
  <c r="AB448" i="2" a="1"/>
  <c r="AB448" i="2" s="1"/>
  <c r="AB449" i="2" a="1"/>
  <c r="AB449" i="2" s="1"/>
  <c r="AB450" i="2" a="1"/>
  <c r="AB450" i="2"/>
  <c r="AB451" i="2" a="1"/>
  <c r="AB451" i="2" s="1"/>
  <c r="AB452" i="2" a="1"/>
  <c r="AB452" i="2"/>
  <c r="AB453" i="2" a="1"/>
  <c r="AB453" i="2" s="1"/>
  <c r="AB454" i="2" a="1"/>
  <c r="AB454" i="2"/>
  <c r="AB455" i="2" a="1"/>
  <c r="AB455" i="2"/>
  <c r="AB456" i="2" a="1"/>
  <c r="AB456" i="2" s="1"/>
  <c r="AB457" i="2" a="1"/>
  <c r="AB457" i="2"/>
  <c r="AB458" i="2" a="1"/>
  <c r="AB458" i="2" s="1"/>
  <c r="AB459" i="2" a="1"/>
  <c r="AB459" i="2" s="1"/>
  <c r="AB460" i="2" a="1"/>
  <c r="AB460" i="2"/>
  <c r="AB461" i="2" a="1"/>
  <c r="AB461" i="2" s="1"/>
  <c r="AB462" i="2" a="1"/>
  <c r="AB462" i="2"/>
  <c r="AB463" i="2" a="1"/>
  <c r="AB463" i="2" s="1"/>
  <c r="AB464" i="2" a="1"/>
  <c r="AB464" i="2" s="1"/>
  <c r="AB465" i="2" a="1"/>
  <c r="AB465" i="2" s="1"/>
  <c r="AB466" i="2" a="1"/>
  <c r="AB466" i="2" s="1"/>
  <c r="AB467" i="2" a="1"/>
  <c r="AB467" i="2" s="1"/>
  <c r="AB468" i="2" a="1"/>
  <c r="AB468" i="2"/>
  <c r="AB469" i="2" a="1"/>
  <c r="AB469" i="2" s="1"/>
  <c r="AB470" i="2" a="1"/>
  <c r="AB470" i="2"/>
  <c r="AB471" i="2" a="1"/>
  <c r="AB471" i="2" s="1"/>
  <c r="AB472" i="2" a="1"/>
  <c r="AB472" i="2" s="1"/>
  <c r="AB473" i="2" a="1"/>
  <c r="AB473" i="2" s="1"/>
  <c r="AB474" i="2" a="1"/>
  <c r="AB474" i="2" s="1"/>
  <c r="AB475" i="2" a="1"/>
  <c r="AB475" i="2" s="1"/>
  <c r="AB476" i="2" a="1"/>
  <c r="AB476" i="2"/>
  <c r="AB477" i="2" a="1"/>
  <c r="AB477" i="2" s="1"/>
  <c r="AB478" i="2" a="1"/>
  <c r="AB478" i="2" s="1"/>
  <c r="AB479" i="2" a="1"/>
  <c r="AB479" i="2" s="1"/>
  <c r="AB480" i="2" a="1"/>
  <c r="AB480" i="2" s="1"/>
  <c r="AB481" i="2" a="1"/>
  <c r="AB481" i="2" s="1"/>
  <c r="AB482" i="2" a="1"/>
  <c r="AB482" i="2" s="1"/>
  <c r="AB483" i="2" a="1"/>
  <c r="AB483" i="2" s="1"/>
  <c r="AB484" i="2" a="1"/>
  <c r="AB484" i="2"/>
  <c r="AB485" i="2" a="1"/>
  <c r="AB485" i="2"/>
  <c r="AB486" i="2" a="1"/>
  <c r="AB486" i="2"/>
  <c r="AB487" i="2" a="1"/>
  <c r="AB487" i="2" s="1"/>
  <c r="AB488" i="2" a="1"/>
  <c r="AB488" i="2" s="1"/>
  <c r="AB489" i="2" a="1"/>
  <c r="AB489" i="2" s="1"/>
  <c r="AB490" i="2" a="1"/>
  <c r="AB490" i="2"/>
  <c r="AB491" i="2" a="1"/>
  <c r="AB491" i="2" s="1"/>
  <c r="AB492" i="2" a="1"/>
  <c r="AB492" i="2" s="1"/>
  <c r="AB493" i="2" a="1"/>
  <c r="AB493" i="2"/>
  <c r="AB494" i="2" a="1"/>
  <c r="AB494" i="2" s="1"/>
  <c r="AB495" i="2" a="1"/>
  <c r="AB495" i="2" s="1"/>
  <c r="AB496" i="2" a="1"/>
  <c r="AB496" i="2"/>
  <c r="AB497" i="2" a="1"/>
  <c r="AB497" i="2"/>
  <c r="AB498" i="2" a="1"/>
  <c r="AB498" i="2" s="1"/>
  <c r="AB499" i="2" a="1"/>
  <c r="AB499" i="2" s="1"/>
  <c r="AB500" i="2" a="1"/>
  <c r="AB500" i="2" s="1"/>
  <c r="AB501" i="2" a="1"/>
  <c r="AB501" i="2" s="1"/>
  <c r="AB502" i="2" a="1"/>
  <c r="AB502" i="2" s="1"/>
  <c r="AB503" i="2" a="1"/>
  <c r="AB503" i="2" s="1"/>
  <c r="AB504" i="2" a="1"/>
  <c r="AB504" i="2"/>
  <c r="AB505" i="2" a="1"/>
  <c r="AB505" i="2"/>
  <c r="AB506" i="2" a="1"/>
  <c r="AB506" i="2" s="1"/>
  <c r="AB507" i="2" a="1"/>
  <c r="AB507" i="2" s="1"/>
  <c r="AB508" i="2" a="1"/>
  <c r="AB508" i="2"/>
  <c r="AB509" i="2" a="1"/>
  <c r="AB509" i="2" s="1"/>
  <c r="AB510" i="2" a="1"/>
  <c r="AB510" i="2"/>
  <c r="AB511" i="2" a="1"/>
  <c r="AB511" i="2" s="1"/>
  <c r="AB512" i="2" a="1"/>
  <c r="AB512" i="2" s="1"/>
  <c r="AB513" i="2" a="1"/>
  <c r="AB513" i="2" s="1"/>
  <c r="AB514" i="2" a="1"/>
  <c r="AB514" i="2"/>
  <c r="AB515" i="2" a="1"/>
  <c r="AB515" i="2" s="1"/>
  <c r="AB516" i="2" a="1"/>
  <c r="AB516" i="2" s="1"/>
  <c r="AB517" i="2" a="1"/>
  <c r="AB517" i="2"/>
  <c r="AB518" i="2" a="1"/>
  <c r="AB518" i="2" s="1"/>
  <c r="AB519" i="2" a="1"/>
  <c r="AB519" i="2" s="1"/>
  <c r="AB520" i="2" a="1"/>
  <c r="AB520" i="2" s="1"/>
  <c r="AB521" i="2" a="1"/>
  <c r="AB521" i="2" s="1"/>
  <c r="AB522" i="2" a="1"/>
  <c r="AB522" i="2" s="1"/>
  <c r="AB523" i="2" a="1"/>
  <c r="AB523" i="2" s="1"/>
  <c r="AB524" i="2" a="1"/>
  <c r="AB524" i="2"/>
  <c r="AB525" i="2" a="1"/>
  <c r="AB525" i="2" s="1"/>
  <c r="AB526" i="2" a="1"/>
  <c r="AB526" i="2" s="1"/>
  <c r="AB527" i="2" a="1"/>
  <c r="AB527" i="2" s="1"/>
  <c r="AB528" i="2" a="1"/>
  <c r="AB528" i="2" s="1"/>
  <c r="AB529" i="2" a="1"/>
  <c r="AB529" i="2" s="1"/>
  <c r="AB530" i="2" a="1"/>
  <c r="AB530" i="2"/>
  <c r="AB531" i="2" a="1"/>
  <c r="AB531" i="2" s="1"/>
  <c r="AB532" i="2" a="1"/>
  <c r="AB532" i="2"/>
  <c r="AB533" i="2" a="1"/>
  <c r="AB533" i="2"/>
  <c r="AB534" i="2" a="1"/>
  <c r="AB534" i="2" s="1"/>
  <c r="AB535" i="2" a="1"/>
  <c r="AB535" i="2" s="1"/>
  <c r="AB536" i="2" a="1"/>
  <c r="AB536" i="2" s="1"/>
  <c r="AB537" i="2" a="1"/>
  <c r="AB537" i="2" s="1"/>
  <c r="AB538" i="2" a="1"/>
  <c r="AB538" i="2"/>
  <c r="AB539" i="2" a="1"/>
  <c r="AB539" i="2" s="1"/>
  <c r="AB540" i="2" a="1"/>
  <c r="AB540" i="2"/>
  <c r="AB541" i="2" a="1"/>
  <c r="AB541" i="2"/>
  <c r="AB542" i="2" a="1"/>
  <c r="AB542" i="2" s="1"/>
  <c r="AB543" i="2" a="1"/>
  <c r="AB543" i="2" s="1"/>
  <c r="AB544" i="2" a="1"/>
  <c r="AB544" i="2" s="1"/>
  <c r="AB545" i="2" a="1"/>
  <c r="AB545" i="2" s="1"/>
  <c r="AB546" i="2" a="1"/>
  <c r="AB546" i="2" s="1"/>
  <c r="AB547" i="2" a="1"/>
  <c r="AB547" i="2"/>
  <c r="AB548" i="2" a="1"/>
  <c r="AB548" i="2"/>
  <c r="AB549" i="2" a="1"/>
  <c r="AB549" i="2" s="1"/>
  <c r="AB550" i="2" a="1"/>
  <c r="AB550" i="2" s="1"/>
  <c r="AB551" i="2" a="1"/>
  <c r="AB551" i="2" s="1"/>
  <c r="AB552" i="2" a="1"/>
  <c r="AB552" i="2" s="1"/>
  <c r="AB553" i="2" a="1"/>
  <c r="AB553" i="2" s="1"/>
  <c r="AB554" i="2" a="1"/>
  <c r="AB554" i="2" s="1"/>
  <c r="AB555" i="2" a="1"/>
  <c r="AB555" i="2" s="1"/>
  <c r="AB556" i="2" a="1"/>
  <c r="AB556" i="2" s="1"/>
  <c r="AB557" i="2" a="1"/>
  <c r="AB557" i="2" s="1"/>
  <c r="AB558" i="2" a="1"/>
  <c r="AB558" i="2" s="1"/>
  <c r="AB559" i="2" a="1"/>
  <c r="AB559" i="2" s="1"/>
  <c r="AB560" i="2" a="1"/>
  <c r="AB560" i="2" s="1"/>
  <c r="AB561" i="2" a="1"/>
  <c r="AB561" i="2" s="1"/>
  <c r="AB562" i="2" a="1"/>
  <c r="AB562" i="2" s="1"/>
  <c r="AB563" i="2" a="1"/>
  <c r="AB563" i="2" s="1"/>
  <c r="AB564" i="2" a="1"/>
  <c r="AB564" i="2"/>
  <c r="AB565" i="2" a="1"/>
  <c r="AB565" i="2" s="1"/>
  <c r="AB566" i="2" a="1"/>
  <c r="AB566" i="2" s="1"/>
  <c r="AB567" i="2" a="1"/>
  <c r="AB567" i="2" s="1"/>
  <c r="AB568" i="2" a="1"/>
  <c r="AB568" i="2" s="1"/>
  <c r="AB569" i="2" a="1"/>
  <c r="AB569" i="2"/>
  <c r="AB570" i="2" a="1"/>
  <c r="AB570" i="2" s="1"/>
  <c r="AB571" i="2" a="1"/>
  <c r="AB571" i="2" s="1"/>
  <c r="AB572" i="2" a="1"/>
  <c r="AB572" i="2" s="1"/>
  <c r="AB573" i="2" a="1"/>
  <c r="AB573" i="2" s="1"/>
  <c r="AB574" i="2" a="1"/>
  <c r="AB574" i="2" s="1"/>
  <c r="AB575" i="2" a="1"/>
  <c r="AB575" i="2"/>
  <c r="AB576" i="2" a="1"/>
  <c r="AB576" i="2" s="1"/>
  <c r="AB577" i="2" a="1"/>
  <c r="AB577" i="2"/>
  <c r="AB578" i="2" a="1"/>
  <c r="AB578" i="2" s="1"/>
  <c r="AB579" i="2" a="1"/>
  <c r="AB579" i="2" s="1"/>
  <c r="AB580" i="2" a="1"/>
  <c r="AB580" i="2" s="1"/>
  <c r="AB581" i="2" a="1"/>
  <c r="AB581" i="2"/>
  <c r="AB582" i="2" a="1"/>
  <c r="AB582" i="2" s="1"/>
  <c r="AB583" i="2" a="1"/>
  <c r="AB583" i="2" s="1"/>
  <c r="AB584" i="2" a="1"/>
  <c r="AB584" i="2" s="1"/>
  <c r="AB585" i="2" a="1"/>
  <c r="AB585" i="2" s="1"/>
  <c r="AB586" i="2" a="1"/>
  <c r="AB586" i="2"/>
  <c r="AB587" i="2" a="1"/>
  <c r="AB587" i="2" s="1"/>
  <c r="AB588" i="2" a="1"/>
  <c r="AB588" i="2"/>
  <c r="AB589" i="2" a="1"/>
  <c r="AB589" i="2" s="1"/>
  <c r="AB590" i="2" a="1"/>
  <c r="AB590" i="2" s="1"/>
  <c r="AB591" i="2" a="1"/>
  <c r="AB591" i="2" s="1"/>
  <c r="AB592" i="2" a="1"/>
  <c r="AB592" i="2" s="1"/>
  <c r="AB593" i="2" a="1"/>
  <c r="AB593" i="2" s="1"/>
  <c r="AB594" i="2" a="1"/>
  <c r="AB594" i="2" s="1"/>
  <c r="AB595" i="2" a="1"/>
  <c r="AB595" i="2"/>
  <c r="AB596" i="2" a="1"/>
  <c r="AB596" i="2" s="1"/>
  <c r="AB597" i="2" a="1"/>
  <c r="AB597" i="2" s="1"/>
  <c r="AB598" i="2" a="1"/>
  <c r="AB598" i="2" s="1"/>
  <c r="AB599" i="2" a="1"/>
  <c r="AB599" i="2" s="1"/>
  <c r="AB600" i="2" a="1"/>
  <c r="AB600" i="2" s="1"/>
  <c r="AB601" i="2" a="1"/>
  <c r="AB601" i="2"/>
  <c r="AB602" i="2" a="1"/>
  <c r="AB602" i="2"/>
  <c r="AB603" i="2" a="1"/>
  <c r="AB603" i="2" s="1"/>
  <c r="AB604" i="2" a="1"/>
  <c r="AB604" i="2" s="1"/>
  <c r="AB605" i="2" a="1"/>
  <c r="AB605" i="2"/>
  <c r="AB606" i="2" a="1"/>
  <c r="AB606" i="2" s="1"/>
  <c r="AB607" i="2" a="1"/>
  <c r="AB607" i="2" s="1"/>
  <c r="AB608" i="2" a="1"/>
  <c r="AB608" i="2" s="1"/>
  <c r="AB609" i="2" a="1"/>
  <c r="AB609" i="2" s="1"/>
  <c r="AB610" i="2" a="1"/>
  <c r="AB610" i="2" s="1"/>
  <c r="AB611" i="2" a="1"/>
  <c r="AB611" i="2" s="1"/>
  <c r="AB612" i="2" a="1"/>
  <c r="AB612" i="2" s="1"/>
  <c r="AB613" i="2" a="1"/>
  <c r="AB613" i="2"/>
  <c r="AB614" i="2" a="1"/>
  <c r="AB614" i="2"/>
  <c r="AB615" i="2" a="1"/>
  <c r="AB615" i="2" s="1"/>
  <c r="AB616" i="2" a="1"/>
  <c r="AB616" i="2" s="1"/>
  <c r="AB617" i="2" a="1"/>
  <c r="AB617" i="2" s="1"/>
  <c r="AB618" i="2" a="1"/>
  <c r="AB618" i="2"/>
  <c r="AB619" i="2" a="1"/>
  <c r="AB619" i="2"/>
  <c r="AB620" i="2" a="1"/>
  <c r="AB620" i="2"/>
  <c r="AB621" i="2" a="1"/>
  <c r="AB621" i="2" s="1"/>
  <c r="AB622" i="2" a="1"/>
  <c r="AB622" i="2" s="1"/>
  <c r="AB623" i="2" a="1"/>
  <c r="AB623" i="2" s="1"/>
  <c r="AB624" i="2" a="1"/>
  <c r="AB624" i="2" s="1"/>
  <c r="AB625" i="2" a="1"/>
  <c r="AB625" i="2" s="1"/>
  <c r="AB626" i="2" a="1"/>
  <c r="AB626" i="2" s="1"/>
  <c r="AB627" i="2" a="1"/>
  <c r="AB627" i="2" s="1"/>
  <c r="AB628" i="2" a="1"/>
  <c r="AB628" i="2"/>
  <c r="AB629" i="2" a="1"/>
  <c r="AB629" i="2" s="1"/>
  <c r="AB630" i="2" a="1"/>
  <c r="AB630" i="2"/>
  <c r="AB631" i="2" a="1"/>
  <c r="AB631" i="2" s="1"/>
  <c r="AB632" i="2" a="1"/>
  <c r="AB632" i="2"/>
  <c r="AB633" i="2" a="1"/>
  <c r="AB633" i="2" s="1"/>
  <c r="AB634" i="2" a="1"/>
  <c r="AB634" i="2" s="1"/>
  <c r="AB635" i="2" a="1"/>
  <c r="AB635" i="2"/>
  <c r="AB636" i="2" a="1"/>
  <c r="AB636" i="2" s="1"/>
  <c r="AB637" i="2" a="1"/>
  <c r="AB637" i="2" s="1"/>
  <c r="AB638" i="2" a="1"/>
  <c r="AB638" i="2" s="1"/>
  <c r="AB639" i="2" a="1"/>
  <c r="AB639" i="2" s="1"/>
  <c r="AB640" i="2" a="1"/>
  <c r="AB640" i="2" s="1"/>
  <c r="AB641" i="2" a="1"/>
  <c r="AB641" i="2" s="1"/>
  <c r="AB642" i="2" a="1"/>
  <c r="AB642" i="2" s="1"/>
  <c r="AB643" i="2" a="1"/>
  <c r="AB643" i="2" s="1"/>
  <c r="AB644" i="2" a="1"/>
  <c r="AB644" i="2" s="1"/>
  <c r="AB645" i="2" a="1"/>
  <c r="AB645" i="2" s="1"/>
  <c r="AB646" i="2" a="1"/>
  <c r="AB646" i="2" s="1"/>
  <c r="AB647" i="2" a="1"/>
  <c r="AB647" i="2" s="1"/>
  <c r="AB648" i="2" a="1"/>
  <c r="AB648" i="2"/>
  <c r="AB649" i="2" a="1"/>
  <c r="AB649" i="2"/>
  <c r="AB650" i="2" a="1"/>
  <c r="AB650" i="2" s="1"/>
  <c r="AB651" i="2" a="1"/>
  <c r="AB651" i="2" s="1"/>
  <c r="AB652" i="2" a="1"/>
  <c r="AB652" i="2" s="1"/>
  <c r="AB653" i="2" a="1"/>
  <c r="AB653" i="2"/>
  <c r="AB654" i="2" a="1"/>
  <c r="AB654" i="2"/>
  <c r="AB655" i="2" a="1"/>
  <c r="AB655" i="2" s="1"/>
  <c r="AB656" i="2" a="1"/>
  <c r="AB656" i="2" s="1"/>
  <c r="AB657" i="2" a="1"/>
  <c r="AB657" i="2" s="1"/>
  <c r="AB658" i="2" a="1"/>
  <c r="AB658" i="2" s="1"/>
  <c r="AB659" i="2" a="1"/>
  <c r="AB659" i="2" s="1"/>
  <c r="AB660" i="2" a="1"/>
  <c r="AB660" i="2"/>
  <c r="AB661" i="2" a="1"/>
  <c r="AB661" i="2"/>
  <c r="AB662" i="2" a="1"/>
  <c r="AB662" i="2" s="1"/>
  <c r="AB663" i="2" a="1"/>
  <c r="AB663" i="2" s="1"/>
  <c r="AB664" i="2" a="1"/>
  <c r="AB664" i="2"/>
  <c r="AB665" i="2" a="1"/>
  <c r="AB665" i="2" s="1"/>
  <c r="AB666" i="2" a="1"/>
  <c r="AB666" i="2"/>
  <c r="AB667" i="2" a="1"/>
  <c r="AB667" i="2" s="1"/>
  <c r="AB668" i="2" a="1"/>
  <c r="AB668" i="2" s="1"/>
  <c r="AB669" i="2" a="1"/>
  <c r="AB669" i="2" s="1"/>
  <c r="AB670" i="2" a="1"/>
  <c r="AB670" i="2" s="1"/>
  <c r="AB671" i="2" a="1"/>
  <c r="AB671" i="2" s="1"/>
  <c r="AB672" i="2" a="1"/>
  <c r="AB672" i="2" s="1"/>
  <c r="AB673" i="2" a="1"/>
  <c r="AB673" i="2"/>
  <c r="AB674" i="2" a="1"/>
  <c r="AB674" i="2" s="1"/>
  <c r="AB675" i="2" a="1"/>
  <c r="AB675" i="2" s="1"/>
  <c r="AB676" i="2" a="1"/>
  <c r="AB676" i="2" s="1"/>
  <c r="AB677" i="2" a="1"/>
  <c r="AB677" i="2" s="1"/>
  <c r="AB678" i="2" a="1"/>
  <c r="AB678" i="2" s="1"/>
  <c r="AB679" i="2" a="1"/>
  <c r="AB679" i="2" s="1"/>
  <c r="AB680" i="2" a="1"/>
  <c r="AB680" i="2"/>
  <c r="AB681" i="2" a="1"/>
  <c r="AB681" i="2" s="1"/>
  <c r="AB682" i="2" a="1"/>
  <c r="AB682" i="2"/>
  <c r="AB683" i="2" a="1"/>
  <c r="AB683" i="2" s="1"/>
  <c r="AB684" i="2" a="1"/>
  <c r="AB684" i="2" s="1"/>
  <c r="AB685" i="2" a="1"/>
  <c r="AB685" i="2" s="1"/>
  <c r="AB686" i="2" a="1"/>
  <c r="AB686" i="2"/>
  <c r="AB687" i="2" a="1"/>
  <c r="AB687" i="2" s="1"/>
  <c r="AB688" i="2" a="1"/>
  <c r="AB688" i="2"/>
  <c r="AB689" i="2" a="1"/>
  <c r="AB689" i="2" s="1"/>
  <c r="AB690" i="2" a="1"/>
  <c r="AB690" i="2" s="1"/>
  <c r="AB691" i="2" a="1"/>
  <c r="AB691" i="2"/>
  <c r="AB692" i="2" a="1"/>
  <c r="AB692" i="2" s="1"/>
  <c r="AB693" i="2" a="1"/>
  <c r="AB693" i="2" s="1"/>
  <c r="AB694" i="2" a="1"/>
  <c r="AB694" i="2" s="1"/>
  <c r="AB695" i="2" a="1"/>
  <c r="AB695" i="2" s="1"/>
  <c r="AB696" i="2" a="1"/>
  <c r="AB696" i="2" s="1"/>
  <c r="AB697" i="2" a="1"/>
  <c r="AB697" i="2" s="1"/>
  <c r="AB698" i="2" a="1"/>
  <c r="AB698" i="2"/>
  <c r="AB699" i="2" a="1"/>
  <c r="AB699" i="2" s="1"/>
  <c r="AB700" i="2" a="1"/>
  <c r="AB700" i="2"/>
  <c r="AB701" i="2" a="1"/>
  <c r="AB701" i="2" s="1"/>
  <c r="AB702" i="2" a="1"/>
  <c r="AB702" i="2"/>
  <c r="AB703" i="2" a="1"/>
  <c r="AB703" i="2"/>
  <c r="AB704" i="2" a="1"/>
  <c r="AB704" i="2" s="1"/>
  <c r="AB705" i="2" a="1"/>
  <c r="AB705" i="2" s="1"/>
  <c r="AB706" i="2" a="1"/>
  <c r="AB706" i="2" s="1"/>
  <c r="AB707" i="2" a="1"/>
  <c r="AB707" i="2" s="1"/>
  <c r="AB708" i="2" a="1"/>
  <c r="AB708" i="2"/>
  <c r="AB709" i="2" a="1"/>
  <c r="AB709" i="2" s="1"/>
  <c r="AB710" i="2" a="1"/>
  <c r="AB710" i="2"/>
  <c r="AB711" i="2" a="1"/>
  <c r="AB711" i="2" s="1"/>
  <c r="AB712" i="2" a="1"/>
  <c r="AB712" i="2" s="1"/>
  <c r="AB713" i="2" a="1"/>
  <c r="AB713" i="2" s="1"/>
  <c r="AB714" i="2" a="1"/>
  <c r="AB714" i="2"/>
  <c r="AB715" i="2" a="1"/>
  <c r="AB715" i="2" s="1"/>
  <c r="AB716" i="2" a="1"/>
  <c r="AB716" i="2"/>
  <c r="AB717" i="2" a="1"/>
  <c r="AB717" i="2" s="1"/>
  <c r="AB718" i="2" a="1"/>
  <c r="AB718" i="2"/>
  <c r="AB719" i="2" a="1"/>
  <c r="AB719" i="2" s="1"/>
  <c r="AB720" i="2" a="1"/>
  <c r="AB720" i="2" s="1"/>
  <c r="AB721" i="2" a="1"/>
  <c r="AB721" i="2"/>
  <c r="AB722" i="2" a="1"/>
  <c r="AB722" i="2" s="1"/>
  <c r="AB723" i="2" a="1"/>
  <c r="AB723" i="2" s="1"/>
  <c r="AB724" i="2" a="1"/>
  <c r="AB724" i="2"/>
  <c r="AB725" i="2" a="1"/>
  <c r="AB725" i="2" s="1"/>
  <c r="AB726" i="2" a="1"/>
  <c r="AB726" i="2" s="1"/>
  <c r="AB727" i="2" a="1"/>
  <c r="AB727" i="2" s="1"/>
  <c r="AB728" i="2" a="1"/>
  <c r="AB728" i="2" s="1"/>
  <c r="AB729" i="2" a="1"/>
  <c r="AB729" i="2" s="1"/>
  <c r="AB730" i="2" a="1"/>
  <c r="AB730" i="2"/>
  <c r="AB731" i="2" a="1"/>
  <c r="AB731" i="2"/>
  <c r="AB732" i="2" a="1"/>
  <c r="AB732" i="2" s="1"/>
  <c r="AB733" i="2" a="1"/>
  <c r="AB733" i="2" s="1"/>
  <c r="AB734" i="2" a="1"/>
  <c r="AB734" i="2" s="1"/>
  <c r="AB735" i="2" a="1"/>
  <c r="AB735" i="2" s="1"/>
  <c r="AB736" i="2" a="1"/>
  <c r="AB736" i="2" s="1"/>
  <c r="AB737" i="2" a="1"/>
  <c r="AB737" i="2"/>
  <c r="AB738" i="2" a="1"/>
  <c r="AB738" i="2"/>
  <c r="AB739" i="2" a="1"/>
  <c r="AB739" i="2" s="1"/>
  <c r="AB740" i="2" a="1"/>
  <c r="AB740" i="2" s="1"/>
  <c r="AB741" i="2" a="1"/>
  <c r="AB741" i="2" s="1"/>
  <c r="AB742" i="2" a="1"/>
  <c r="AB742" i="2" s="1"/>
  <c r="AB743" i="2" a="1"/>
  <c r="AB743" i="2" s="1"/>
  <c r="AB744" i="2" a="1"/>
  <c r="AB744" i="2"/>
  <c r="AB745" i="2" a="1"/>
  <c r="AB745" i="2" s="1"/>
  <c r="AB746" i="2" a="1"/>
  <c r="AB746" i="2" s="1"/>
  <c r="AB747" i="2" a="1"/>
  <c r="AB747" i="2" s="1"/>
  <c r="AB748" i="2" a="1"/>
  <c r="AB748" i="2"/>
  <c r="AB749" i="2" a="1"/>
  <c r="AB749" i="2" s="1"/>
  <c r="AB750" i="2" a="1"/>
  <c r="AB750" i="2"/>
  <c r="AB751" i="2" a="1"/>
  <c r="AB751" i="2"/>
  <c r="AB752" i="2" a="1"/>
  <c r="AB752" i="2" s="1"/>
  <c r="AB753" i="2" a="1"/>
  <c r="AB753" i="2" s="1"/>
  <c r="AB754" i="2" a="1"/>
  <c r="AB754" i="2" s="1"/>
  <c r="AB755" i="2" a="1"/>
  <c r="AB755" i="2" s="1"/>
  <c r="AB756" i="2" a="1"/>
  <c r="AB756" i="2" s="1"/>
  <c r="AB757" i="2" a="1"/>
  <c r="AB757" i="2"/>
  <c r="AB758" i="2" a="1"/>
  <c r="AB758" i="2" s="1"/>
  <c r="AB759" i="2" a="1"/>
  <c r="AB759" i="2" s="1"/>
  <c r="AB760" i="2" a="1"/>
  <c r="AB760" i="2" s="1"/>
  <c r="AB761" i="2" a="1"/>
  <c r="AB761" i="2" s="1"/>
  <c r="AB762" i="2" a="1"/>
  <c r="AB762" i="2"/>
  <c r="AB763" i="2" a="1"/>
  <c r="AB763" i="2" s="1"/>
  <c r="AB764" i="2" a="1"/>
  <c r="AB764" i="2"/>
  <c r="AB765" i="2" a="1"/>
  <c r="AB765" i="2" s="1"/>
  <c r="AB766" i="2" a="1"/>
  <c r="AB766" i="2" s="1"/>
  <c r="AB767" i="2" a="1"/>
  <c r="AB767" i="2" s="1"/>
  <c r="AB768" i="2" a="1"/>
  <c r="AB768" i="2" s="1"/>
  <c r="AB769" i="2" a="1"/>
  <c r="AB769" i="2"/>
  <c r="AB770" i="2" a="1"/>
  <c r="AB770" i="2" s="1"/>
  <c r="AB771" i="2" a="1"/>
  <c r="AB771" i="2" s="1"/>
  <c r="AB772" i="2" a="1"/>
  <c r="AB772" i="2"/>
  <c r="AB773" i="2" a="1"/>
  <c r="AB773" i="2"/>
  <c r="AB774" i="2" a="1"/>
  <c r="AB774" i="2" s="1"/>
  <c r="AB775" i="2" a="1"/>
  <c r="AB775" i="2" s="1"/>
  <c r="AB776" i="2" a="1"/>
  <c r="AB776" i="2"/>
  <c r="AB777" i="2" a="1"/>
  <c r="AB777" i="2" s="1"/>
  <c r="AB778" i="2" a="1"/>
  <c r="AB778" i="2" s="1"/>
  <c r="AB779" i="2" a="1"/>
  <c r="AB779" i="2"/>
  <c r="AB780" i="2" a="1"/>
  <c r="AB780" i="2" s="1"/>
  <c r="AB781" i="2" a="1"/>
  <c r="AB781" i="2" s="1"/>
  <c r="AB782" i="2" a="1"/>
  <c r="AB782" i="2" s="1"/>
  <c r="AB783" i="2" a="1"/>
  <c r="AB783" i="2" s="1"/>
  <c r="AB784" i="2" a="1"/>
  <c r="AB784" i="2" s="1"/>
  <c r="AB785" i="2" a="1"/>
  <c r="AB785" i="2"/>
  <c r="AB786" i="2" a="1"/>
  <c r="AB786" i="2"/>
  <c r="AB787" i="2" a="1"/>
  <c r="AB787" i="2" s="1"/>
  <c r="AB788" i="2" a="1"/>
  <c r="AB788" i="2"/>
  <c r="AB789" i="2" a="1"/>
  <c r="AB789" i="2" s="1"/>
  <c r="AB790" i="2" a="1"/>
  <c r="AB790" i="2"/>
  <c r="AB791" i="2" a="1"/>
  <c r="AB791" i="2" s="1"/>
  <c r="AB792" i="2" a="1"/>
  <c r="AB792" i="2"/>
  <c r="AB793" i="2" a="1"/>
  <c r="AB793" i="2"/>
  <c r="AB794" i="2" a="1"/>
  <c r="AB794" i="2" s="1"/>
  <c r="AB795" i="2" a="1"/>
  <c r="AB795" i="2" s="1"/>
  <c r="AB796" i="2" a="1"/>
  <c r="AB796" i="2"/>
  <c r="AB797" i="2" a="1"/>
  <c r="AB797" i="2"/>
  <c r="AB798" i="2" a="1"/>
  <c r="AB798" i="2" s="1"/>
  <c r="AB799" i="2" a="1"/>
  <c r="AB799" i="2" s="1"/>
  <c r="AB800" i="2" a="1"/>
  <c r="AB800" i="2"/>
  <c r="AB801" i="2" a="1"/>
  <c r="AB801" i="2" s="1"/>
  <c r="AB802" i="2" a="1"/>
  <c r="AB802" i="2" s="1"/>
  <c r="AB803" i="2" a="1"/>
  <c r="AB803" i="2" s="1"/>
  <c r="AB804" i="2" a="1"/>
  <c r="AB804" i="2" s="1"/>
  <c r="AB805" i="2" a="1"/>
  <c r="AB805" i="2" s="1"/>
  <c r="AB806" i="2" a="1"/>
  <c r="AB806" i="2" s="1"/>
  <c r="AB807" i="2" a="1"/>
  <c r="AB807" i="2" s="1"/>
  <c r="AB808" i="2" a="1"/>
  <c r="AB808" i="2" s="1"/>
  <c r="AB809" i="2" a="1"/>
  <c r="AB809" i="2"/>
  <c r="AB810" i="2" a="1"/>
  <c r="AB810" i="2"/>
  <c r="AB811" i="2" a="1"/>
  <c r="AB811" i="2" s="1"/>
  <c r="AB812" i="2" a="1"/>
  <c r="AB812" i="2" s="1"/>
  <c r="AB813" i="2" a="1"/>
  <c r="AB813" i="2" s="1"/>
  <c r="AB814" i="2" a="1"/>
  <c r="AB814" i="2" s="1"/>
  <c r="AB815" i="2" a="1"/>
  <c r="AB815" i="2" s="1"/>
  <c r="AB816" i="2" a="1"/>
  <c r="AB816" i="2"/>
  <c r="AB817" i="2" a="1"/>
  <c r="AB817" i="2"/>
  <c r="AB818" i="2" a="1"/>
  <c r="AB818" i="2" s="1"/>
  <c r="AB819" i="2" a="1"/>
  <c r="AB819" i="2" s="1"/>
  <c r="AB820" i="2" a="1"/>
  <c r="AB820" i="2" s="1"/>
  <c r="AB821" i="2" a="1"/>
  <c r="AB821" i="2"/>
  <c r="AB822" i="2" a="1"/>
  <c r="AB822" i="2"/>
  <c r="AB823" i="2" a="1"/>
  <c r="AB823" i="2"/>
  <c r="AB824" i="2" a="1"/>
  <c r="AB824" i="2" s="1"/>
  <c r="AB825" i="2" a="1"/>
  <c r="AB825" i="2" s="1"/>
  <c r="AB826" i="2" a="1"/>
  <c r="AB826" i="2" s="1"/>
  <c r="AB827" i="2" a="1"/>
  <c r="AB827" i="2" s="1"/>
  <c r="AB828" i="2" a="1"/>
  <c r="AB828" i="2"/>
  <c r="AB829" i="2" a="1"/>
  <c r="AB829" i="2" s="1"/>
  <c r="AB830" i="2" a="1"/>
  <c r="AB830" i="2"/>
  <c r="AB831" i="2" a="1"/>
  <c r="AB831" i="2"/>
  <c r="AB832" i="2" a="1"/>
  <c r="AB832" i="2" s="1"/>
  <c r="AB833" i="2" a="1"/>
  <c r="AB833" i="2" s="1"/>
  <c r="AB834" i="2" a="1"/>
  <c r="AB834" i="2" s="1"/>
  <c r="AB835" i="2" a="1"/>
  <c r="AB835" i="2"/>
  <c r="AB836" i="2" a="1"/>
  <c r="AB836" i="2"/>
  <c r="AB837" i="2" a="1"/>
  <c r="AB837" i="2"/>
  <c r="AB838" i="2" a="1"/>
  <c r="AB838" i="2" s="1"/>
  <c r="AB839" i="2" a="1"/>
  <c r="AB839" i="2"/>
  <c r="AB840" i="2" a="1"/>
  <c r="AB840" i="2" s="1"/>
  <c r="AB841" i="2" a="1"/>
  <c r="AB841" i="2"/>
  <c r="AB842" i="2" a="1"/>
  <c r="AB842" i="2"/>
  <c r="AB843" i="2" a="1"/>
  <c r="AB843" i="2" s="1"/>
  <c r="AB844" i="2" a="1"/>
  <c r="AB844" i="2" s="1"/>
  <c r="AB845" i="2" a="1"/>
  <c r="AB845" i="2"/>
  <c r="AB846" i="2" a="1"/>
  <c r="AB846" i="2" s="1"/>
  <c r="AB847" i="2" a="1"/>
  <c r="AB847" i="2" s="1"/>
  <c r="AB848" i="2" a="1"/>
  <c r="AB848" i="2"/>
  <c r="AB849" i="2" a="1"/>
  <c r="AB849" i="2"/>
  <c r="AB850" i="2" a="1"/>
  <c r="AB850" i="2" s="1"/>
  <c r="AB851" i="2" a="1"/>
  <c r="AB851" i="2"/>
  <c r="AB852" i="2" a="1"/>
  <c r="AB852" i="2"/>
  <c r="AB853" i="2" a="1"/>
  <c r="AB853" i="2" s="1"/>
  <c r="AB854" i="2" a="1"/>
  <c r="AB854" i="2" s="1"/>
  <c r="AB855" i="2" a="1"/>
  <c r="AB855" i="2" s="1"/>
  <c r="AB856" i="2" a="1"/>
  <c r="AB856" i="2" s="1"/>
  <c r="AB857" i="2" a="1"/>
  <c r="AB857" i="2"/>
  <c r="AB858" i="2" a="1"/>
  <c r="AB858" i="2" s="1"/>
  <c r="AB859" i="2" a="1"/>
  <c r="AB859" i="2" s="1"/>
  <c r="AB860" i="2" a="1"/>
  <c r="AB860" i="2"/>
  <c r="AB861" i="2" a="1"/>
  <c r="AB861" i="2" s="1"/>
  <c r="AB862" i="2" a="1"/>
  <c r="AB862" i="2" s="1"/>
  <c r="AB863" i="2" a="1"/>
  <c r="AB863" i="2" s="1"/>
  <c r="AB864" i="2" a="1"/>
  <c r="AB864" i="2"/>
  <c r="AB865" i="2" a="1"/>
  <c r="AB865" i="2" s="1"/>
  <c r="AB866" i="2" a="1"/>
  <c r="AB866" i="2"/>
  <c r="AB867" i="2" a="1"/>
  <c r="AB867" i="2"/>
  <c r="AB868" i="2" a="1"/>
  <c r="AB868" i="2" s="1"/>
  <c r="AB869" i="2" a="1"/>
  <c r="AB869" i="2" s="1"/>
  <c r="AB870" i="2" a="1"/>
  <c r="AB870" i="2"/>
  <c r="AB871" i="2" a="1"/>
  <c r="AB871" i="2"/>
  <c r="AB872" i="2" a="1"/>
  <c r="AB872" i="2" s="1"/>
  <c r="AB873" i="2" a="1"/>
  <c r="AB873" i="2" s="1"/>
  <c r="AB874" i="2" a="1"/>
  <c r="AB874" i="2" s="1"/>
  <c r="AB875" i="2" a="1"/>
  <c r="AB875" i="2"/>
  <c r="AB876" i="2" a="1"/>
  <c r="AB876" i="2" s="1"/>
  <c r="AB877" i="2" a="1"/>
  <c r="AB877" i="2" s="1"/>
  <c r="AB878" i="2" a="1"/>
  <c r="AB878" i="2" s="1"/>
  <c r="AB879" i="2" a="1"/>
  <c r="AB879" i="2"/>
  <c r="AB880" i="2" a="1"/>
  <c r="AB880" i="2" s="1"/>
  <c r="AB881" i="2" a="1"/>
  <c r="AB881" i="2"/>
  <c r="AB882" i="2" a="1"/>
  <c r="AB882" i="2"/>
  <c r="AB883" i="2" a="1"/>
  <c r="AB883" i="2"/>
  <c r="AB884" i="2" a="1"/>
  <c r="AB884" i="2"/>
  <c r="AB885" i="2" a="1"/>
  <c r="AB885" i="2" s="1"/>
  <c r="AB886" i="2" a="1"/>
  <c r="AB886" i="2" s="1"/>
  <c r="AB887" i="2" a="1"/>
  <c r="AB887" i="2"/>
  <c r="AB888" i="2" a="1"/>
  <c r="AB888" i="2"/>
  <c r="AB889" i="2" a="1"/>
  <c r="AB889" i="2"/>
  <c r="AB890" i="2" a="1"/>
  <c r="AB890" i="2"/>
  <c r="AB891" i="2" a="1"/>
  <c r="AB891" i="2"/>
  <c r="AB892" i="2" a="1"/>
  <c r="AB892" i="2" s="1"/>
  <c r="AB893" i="2" a="1"/>
  <c r="AB893" i="2"/>
  <c r="AB894" i="2" a="1"/>
  <c r="AB894" i="2" s="1"/>
  <c r="AB895" i="2" a="1"/>
  <c r="AB895" i="2"/>
  <c r="AB896" i="2" a="1"/>
  <c r="AB896" i="2" s="1"/>
  <c r="AB897" i="2" a="1"/>
  <c r="AB897" i="2" s="1"/>
  <c r="AB898" i="2" a="1"/>
  <c r="AB898" i="2" s="1"/>
  <c r="AB899" i="2" a="1"/>
  <c r="AB899" i="2" s="1"/>
  <c r="AB900" i="2" a="1"/>
  <c r="AB900" i="2"/>
  <c r="AB901" i="2" a="1"/>
  <c r="AB901" i="2"/>
  <c r="AB902" i="2" a="1"/>
  <c r="AB902" i="2"/>
  <c r="AB903" i="2" a="1"/>
  <c r="AB903" i="2" s="1"/>
  <c r="AB904" i="2" a="1"/>
  <c r="AB904" i="2" s="1"/>
  <c r="AB905" i="2" a="1"/>
  <c r="AB905" i="2" s="1"/>
  <c r="AB906" i="2" a="1"/>
  <c r="AB906" i="2" s="1"/>
  <c r="AB907" i="2" a="1"/>
  <c r="AB907" i="2"/>
  <c r="AB908" i="2" a="1"/>
  <c r="AB908" i="2"/>
  <c r="AB909" i="2" a="1"/>
  <c r="AB909" i="2"/>
  <c r="AB910" i="2" a="1"/>
  <c r="AB910" i="2" s="1"/>
  <c r="AB911" i="2" a="1"/>
  <c r="AB911" i="2" s="1"/>
  <c r="AB912" i="2" a="1"/>
  <c r="AB912" i="2"/>
  <c r="AB913" i="2" a="1"/>
  <c r="AB913" i="2" s="1"/>
  <c r="AB914" i="2" a="1"/>
  <c r="AB914" i="2"/>
  <c r="AB915" i="2" a="1"/>
  <c r="AB915" i="2"/>
  <c r="AB916" i="2" a="1"/>
  <c r="AB916" i="2" s="1"/>
  <c r="AB917" i="2" a="1"/>
  <c r="AB917" i="2" s="1"/>
  <c r="AB918" i="2" a="1"/>
  <c r="AB918" i="2" s="1"/>
  <c r="AB919" i="2" a="1"/>
  <c r="AB919" i="2"/>
  <c r="AB920" i="2" a="1"/>
  <c r="AB920" i="2" s="1"/>
  <c r="AB921" i="2" a="1"/>
  <c r="AB921" i="2"/>
  <c r="AB922" i="2" a="1"/>
  <c r="AB922" i="2" s="1"/>
  <c r="AB923" i="2" a="1"/>
  <c r="AB923" i="2"/>
  <c r="AB924" i="2" a="1"/>
  <c r="AB924" i="2" s="1"/>
  <c r="AB925" i="2" a="1"/>
  <c r="AB925" i="2"/>
  <c r="AB926" i="2" a="1"/>
  <c r="AB926" i="2" s="1"/>
  <c r="AB927" i="2" a="1"/>
  <c r="AB927" i="2" s="1"/>
  <c r="AB928" i="2" a="1"/>
  <c r="AB928" i="2" s="1"/>
  <c r="AB929" i="2" a="1"/>
  <c r="AB929" i="2" s="1"/>
  <c r="AB930" i="2" a="1"/>
  <c r="AB930" i="2"/>
  <c r="AB931" i="2" a="1"/>
  <c r="AB931" i="2" s="1"/>
  <c r="AB932" i="2" a="1"/>
  <c r="AB932" i="2" s="1"/>
  <c r="AB933" i="2" a="1"/>
  <c r="AB933" i="2" s="1"/>
  <c r="AB934" i="2" a="1"/>
  <c r="AB934" i="2" s="1"/>
  <c r="AB935" i="2" a="1"/>
  <c r="AB935" i="2"/>
  <c r="AB936" i="2" a="1"/>
  <c r="AB936" i="2" s="1"/>
  <c r="AB937" i="2" a="1"/>
  <c r="AB937" i="2" s="1"/>
  <c r="AB938" i="2" a="1"/>
  <c r="AB938" i="2"/>
  <c r="AB939" i="2" a="1"/>
  <c r="AB939" i="2" s="1"/>
  <c r="AB940" i="2" a="1"/>
  <c r="AB940" i="2" s="1"/>
  <c r="AB941" i="2" a="1"/>
  <c r="AB941" i="2"/>
  <c r="AB942" i="2" a="1"/>
  <c r="AB942" i="2"/>
  <c r="AB943" i="2" a="1"/>
  <c r="AB943" i="2" s="1"/>
  <c r="AB944" i="2" a="1"/>
  <c r="AB944" i="2" s="1"/>
  <c r="AB945" i="2" a="1"/>
  <c r="AB945" i="2"/>
  <c r="AB946" i="2" a="1"/>
  <c r="AB946" i="2" s="1"/>
  <c r="AB947" i="2" a="1"/>
  <c r="AB947" i="2" s="1"/>
  <c r="AB948" i="2" a="1"/>
  <c r="AB948" i="2"/>
  <c r="AB949" i="2" a="1"/>
  <c r="AB949" i="2"/>
  <c r="AB950" i="2" a="1"/>
  <c r="AB950" i="2" s="1"/>
  <c r="AB951" i="2" a="1"/>
  <c r="AB951" i="2"/>
  <c r="AB952" i="2" a="1"/>
  <c r="AB952" i="2" s="1"/>
  <c r="AB953" i="2" a="1"/>
  <c r="AB953" i="2"/>
  <c r="AB954" i="2" a="1"/>
  <c r="AB954" i="2"/>
  <c r="AB955" i="2" a="1"/>
  <c r="AB955" i="2"/>
  <c r="AB956" i="2" a="1"/>
  <c r="AB956" i="2"/>
  <c r="AB957" i="2" a="1"/>
  <c r="AB957" i="2" s="1"/>
  <c r="AB958" i="2" a="1"/>
  <c r="AB958" i="2" s="1"/>
  <c r="AB959" i="2" a="1"/>
  <c r="AB959" i="2" s="1"/>
  <c r="AB960" i="2" a="1"/>
  <c r="AB960" i="2"/>
  <c r="AB961" i="2" a="1"/>
  <c r="AB961" i="2"/>
  <c r="AB962" i="2" a="1"/>
  <c r="AB962" i="2"/>
  <c r="AB963" i="2" a="1"/>
  <c r="AB963" i="2"/>
  <c r="AB964" i="2" a="1"/>
  <c r="AB964" i="2" s="1"/>
  <c r="AB965" i="2" a="1"/>
  <c r="AB965" i="2"/>
  <c r="AB966" i="2" a="1"/>
  <c r="AB966" i="2"/>
  <c r="AB967" i="2" a="1"/>
  <c r="AB967" i="2" s="1"/>
  <c r="AB968" i="2" a="1"/>
  <c r="AB968" i="2"/>
  <c r="AB969" i="2" a="1"/>
  <c r="AB969" i="2"/>
  <c r="AB970" i="2" a="1"/>
  <c r="AB970" i="2" s="1"/>
  <c r="AB971" i="2" a="1"/>
  <c r="AB971" i="2" s="1"/>
  <c r="AB972" i="2" a="1"/>
  <c r="AB972" i="2"/>
  <c r="AB973" i="2" a="1"/>
  <c r="AB973" i="2"/>
  <c r="AB974" i="2" a="1"/>
  <c r="AB974" i="2" s="1"/>
  <c r="AB975" i="2" a="1"/>
  <c r="AB975" i="2" s="1"/>
  <c r="AB976" i="2" a="1"/>
  <c r="AB976" i="2" s="1"/>
  <c r="AB977" i="2" a="1"/>
  <c r="AB977" i="2" s="1"/>
  <c r="AB978" i="2" a="1"/>
  <c r="AB978" i="2"/>
  <c r="AB979" i="2" a="1"/>
  <c r="AB979" i="2" s="1"/>
  <c r="AB980" i="2" a="1"/>
  <c r="AB980" i="2" s="1"/>
  <c r="AB981" i="2" a="1"/>
  <c r="AB981" i="2" s="1"/>
  <c r="AB982" i="2" a="1"/>
  <c r="AB982" i="2" s="1"/>
  <c r="AB983" i="2" a="1"/>
  <c r="AB983" i="2" s="1"/>
  <c r="AB984" i="2" a="1"/>
  <c r="AB984" i="2"/>
  <c r="AB985" i="2" a="1"/>
  <c r="AB985" i="2"/>
  <c r="AB986" i="2" a="1"/>
  <c r="AB986" i="2" s="1"/>
  <c r="AB987" i="2" a="1"/>
  <c r="AB987" i="2" s="1"/>
  <c r="AB988" i="2" a="1"/>
  <c r="AB988" i="2" s="1"/>
  <c r="AB989" i="2" a="1"/>
  <c r="AB989" i="2"/>
  <c r="AB990" i="2" a="1"/>
  <c r="AB990" i="2" s="1"/>
  <c r="AB991" i="2" a="1"/>
  <c r="AB991" i="2"/>
  <c r="AB992" i="2" a="1"/>
  <c r="AB992" i="2"/>
  <c r="AB993" i="2" a="1"/>
  <c r="AB993" i="2" s="1"/>
  <c r="AB994" i="2" a="1"/>
  <c r="AB994" i="2" s="1"/>
  <c r="AB995" i="2" a="1"/>
  <c r="AB995" i="2" s="1"/>
  <c r="AB996" i="2" a="1"/>
  <c r="AB996" i="2"/>
  <c r="AB997" i="2" a="1"/>
  <c r="AB997" i="2" s="1"/>
  <c r="AB998" i="2" a="1"/>
  <c r="AB998" i="2"/>
  <c r="AB999" i="2" a="1"/>
  <c r="AB999" i="2"/>
  <c r="AB1000" i="2" a="1"/>
  <c r="AB1000" i="2" s="1"/>
  <c r="AB1001" i="2" a="1"/>
  <c r="AB1001" i="2" s="1"/>
  <c r="AB2" i="2" a="1"/>
  <c r="AB2" i="2" s="1"/>
  <c r="T3" i="2" a="1"/>
  <c r="T3" i="2" s="1"/>
  <c r="T4" i="2" a="1"/>
  <c r="T4" i="2"/>
  <c r="T5" i="2" a="1"/>
  <c r="T5" i="2" s="1"/>
  <c r="T6" i="2" a="1"/>
  <c r="T6" i="2" s="1"/>
  <c r="T7" i="2" a="1"/>
  <c r="T7" i="2" s="1"/>
  <c r="T8" i="2" a="1"/>
  <c r="T8" i="2"/>
  <c r="T9" i="2" a="1"/>
  <c r="T9" i="2" s="1"/>
  <c r="T10" i="2" a="1"/>
  <c r="T10" i="2" s="1"/>
  <c r="T11" i="2" a="1"/>
  <c r="T11" i="2"/>
  <c r="T12" i="2" a="1"/>
  <c r="T12" i="2" s="1"/>
  <c r="T13" i="2" a="1"/>
  <c r="T13" i="2" s="1"/>
  <c r="T14" i="2" a="1"/>
  <c r="T14" i="2"/>
  <c r="T15" i="2" a="1"/>
  <c r="T15" i="2"/>
  <c r="T16" i="2" a="1"/>
  <c r="T16" i="2" s="1"/>
  <c r="T17" i="2" a="1"/>
  <c r="T17" i="2" s="1"/>
  <c r="T18" i="2" a="1"/>
  <c r="T18" i="2" s="1"/>
  <c r="T19" i="2" a="1"/>
  <c r="T19" i="2"/>
  <c r="T20" i="2" a="1"/>
  <c r="T20" i="2" s="1"/>
  <c r="T21" i="2" a="1"/>
  <c r="T21" i="2" s="1"/>
  <c r="T22" i="2" a="1"/>
  <c r="T22" i="2"/>
  <c r="T23" i="2" a="1"/>
  <c r="T23" i="2"/>
  <c r="T24" i="2" a="1"/>
  <c r="T24" i="2" s="1"/>
  <c r="T25" i="2" a="1"/>
  <c r="T25" i="2" s="1"/>
  <c r="T26" i="2" a="1"/>
  <c r="T26" i="2" s="1"/>
  <c r="T27" i="2" a="1"/>
  <c r="T27" i="2"/>
  <c r="T28" i="2" a="1"/>
  <c r="T28" i="2" s="1"/>
  <c r="T29" i="2" a="1"/>
  <c r="T29" i="2"/>
  <c r="T30" i="2" a="1"/>
  <c r="T30" i="2" s="1"/>
  <c r="T31" i="2" a="1"/>
  <c r="T31" i="2" s="1"/>
  <c r="T32" i="2" a="1"/>
  <c r="T32" i="2"/>
  <c r="T33" i="2" a="1"/>
  <c r="T33" i="2" s="1"/>
  <c r="T34" i="2" a="1"/>
  <c r="T34" i="2"/>
  <c r="T35" i="2" a="1"/>
  <c r="T35" i="2" s="1"/>
  <c r="T36" i="2" a="1"/>
  <c r="T36" i="2" s="1"/>
  <c r="T37" i="2" a="1"/>
  <c r="T37" i="2" s="1"/>
  <c r="T38" i="2" a="1"/>
  <c r="T38" i="2"/>
  <c r="T39" i="2" a="1"/>
  <c r="T39" i="2" s="1"/>
  <c r="T40" i="2" a="1"/>
  <c r="T40" i="2"/>
  <c r="T41" i="2" a="1"/>
  <c r="T41" i="2"/>
  <c r="T42" i="2" a="1"/>
  <c r="T42" i="2" s="1"/>
  <c r="T43" i="2" a="1"/>
  <c r="T43" i="2" s="1"/>
  <c r="T44" i="2" a="1"/>
  <c r="T44" i="2"/>
  <c r="T45" i="2" a="1"/>
  <c r="T45" i="2" s="1"/>
  <c r="T46" i="2" a="1"/>
  <c r="T46" i="2" s="1"/>
  <c r="T47" i="2" a="1"/>
  <c r="T47" i="2"/>
  <c r="T48" i="2" a="1"/>
  <c r="T48" i="2" s="1"/>
  <c r="T49" i="2" a="1"/>
  <c r="T49" i="2"/>
  <c r="T50" i="2" a="1"/>
  <c r="T50" i="2"/>
  <c r="T51" i="2" a="1"/>
  <c r="T51" i="2" s="1"/>
  <c r="T52" i="2" a="1"/>
  <c r="T52" i="2" s="1"/>
  <c r="T53" i="2" a="1"/>
  <c r="T53" i="2"/>
  <c r="T54" i="2" a="1"/>
  <c r="T54" i="2" s="1"/>
  <c r="T55" i="2" a="1"/>
  <c r="T55" i="2"/>
  <c r="T56" i="2" a="1"/>
  <c r="T56" i="2" s="1"/>
  <c r="T57" i="2" a="1"/>
  <c r="T57" i="2"/>
  <c r="T58" i="2" a="1"/>
  <c r="T58" i="2" s="1"/>
  <c r="T59" i="2" a="1"/>
  <c r="T59" i="2" s="1"/>
  <c r="T60" i="2" a="1"/>
  <c r="T60" i="2" s="1"/>
  <c r="T61" i="2" a="1"/>
  <c r="T61" i="2"/>
  <c r="T62" i="2" a="1"/>
  <c r="T62" i="2" s="1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/>
  <c r="T69" i="2" a="1"/>
  <c r="T69" i="2" s="1"/>
  <c r="T70" i="2" a="1"/>
  <c r="T70" i="2" s="1"/>
  <c r="T71" i="2" a="1"/>
  <c r="T71" i="2"/>
  <c r="T72" i="2" a="1"/>
  <c r="T72" i="2" s="1"/>
  <c r="T73" i="2" a="1"/>
  <c r="T73" i="2"/>
  <c r="T74" i="2" a="1"/>
  <c r="T74" i="2" s="1"/>
  <c r="T75" i="2" a="1"/>
  <c r="T75" i="2"/>
  <c r="T76" i="2" a="1"/>
  <c r="T76" i="2"/>
  <c r="T77" i="2" a="1"/>
  <c r="T77" i="2" s="1"/>
  <c r="T78" i="2" a="1"/>
  <c r="T78" i="2" s="1"/>
  <c r="T79" i="2" a="1"/>
  <c r="T79" i="2" s="1"/>
  <c r="T80" i="2" a="1"/>
  <c r="T80" i="2"/>
  <c r="T81" i="2" a="1"/>
  <c r="T81" i="2" s="1"/>
  <c r="T82" i="2" a="1"/>
  <c r="T82" i="2"/>
  <c r="T83" i="2" a="1"/>
  <c r="T83" i="2"/>
  <c r="T84" i="2" a="1"/>
  <c r="T84" i="2" s="1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/>
  <c r="T95" i="2" a="1"/>
  <c r="T95" i="2"/>
  <c r="T96" i="2" a="1"/>
  <c r="T96" i="2" s="1"/>
  <c r="T97" i="2" a="1"/>
  <c r="T97" i="2" s="1"/>
  <c r="T98" i="2" a="1"/>
  <c r="T98" i="2"/>
  <c r="T99" i="2" a="1"/>
  <c r="T99" i="2" s="1"/>
  <c r="T100" i="2" a="1"/>
  <c r="T100" i="2"/>
  <c r="T101" i="2" a="1"/>
  <c r="T101" i="2"/>
  <c r="T102" i="2" a="1"/>
  <c r="T102" i="2" s="1"/>
  <c r="T103" i="2" a="1"/>
  <c r="T103" i="2" s="1"/>
  <c r="T104" i="2" a="1"/>
  <c r="T104" i="2"/>
  <c r="T105" i="2" a="1"/>
  <c r="T105" i="2" s="1"/>
  <c r="T106" i="2" a="1"/>
  <c r="T106" i="2" s="1"/>
  <c r="T107" i="2" a="1"/>
  <c r="T107" i="2"/>
  <c r="T108" i="2" a="1"/>
  <c r="T108" i="2" s="1"/>
  <c r="T109" i="2" a="1"/>
  <c r="T109" i="2"/>
  <c r="T110" i="2" a="1"/>
  <c r="T110" i="2" s="1"/>
  <c r="T111" i="2" a="1"/>
  <c r="T111" i="2"/>
  <c r="T112" i="2" a="1"/>
  <c r="T112" i="2"/>
  <c r="T113" i="2" a="1"/>
  <c r="T113" i="2" s="1"/>
  <c r="T114" i="2" a="1"/>
  <c r="T114" i="2" s="1"/>
  <c r="T115" i="2" a="1"/>
  <c r="T115" i="2" s="1"/>
  <c r="T116" i="2" a="1"/>
  <c r="T116" i="2"/>
  <c r="T117" i="2" a="1"/>
  <c r="T117" i="2" s="1"/>
  <c r="T118" i="2" a="1"/>
  <c r="T118" i="2" s="1"/>
  <c r="T119" i="2" a="1"/>
  <c r="T119" i="2"/>
  <c r="T120" i="2" a="1"/>
  <c r="T120" i="2" s="1"/>
  <c r="T121" i="2" a="1"/>
  <c r="T121" i="2" s="1"/>
  <c r="T122" i="2" a="1"/>
  <c r="T122" i="2"/>
  <c r="T123" i="2" a="1"/>
  <c r="T123" i="2"/>
  <c r="T124" i="2" a="1"/>
  <c r="T124" i="2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/>
  <c r="T131" i="2" a="1"/>
  <c r="T131" i="2" s="1"/>
  <c r="T132" i="2" a="1"/>
  <c r="T132" i="2" s="1"/>
  <c r="T133" i="2" a="1"/>
  <c r="T133" i="2"/>
  <c r="T134" i="2" a="1"/>
  <c r="T134" i="2" s="1"/>
  <c r="T135" i="2" a="1"/>
  <c r="T135" i="2"/>
  <c r="T136" i="2" a="1"/>
  <c r="T136" i="2"/>
  <c r="T137" i="2" a="1"/>
  <c r="T137" i="2" s="1"/>
  <c r="T138" i="2" a="1"/>
  <c r="T138" i="2" s="1"/>
  <c r="T139" i="2" a="1"/>
  <c r="T139" i="2"/>
  <c r="T140" i="2" a="1"/>
  <c r="T140" i="2"/>
  <c r="T141" i="2" a="1"/>
  <c r="T141" i="2"/>
  <c r="T142" i="2" a="1"/>
  <c r="T142" i="2" s="1"/>
  <c r="T143" i="2" a="1"/>
  <c r="T143" i="2"/>
  <c r="T144" i="2" a="1"/>
  <c r="T144" i="2" s="1"/>
  <c r="T145" i="2" a="1"/>
  <c r="T145" i="2"/>
  <c r="T146" i="2" a="1"/>
  <c r="T146" i="2"/>
  <c r="T147" i="2" a="1"/>
  <c r="T147" i="2" s="1"/>
  <c r="T148" i="2" a="1"/>
  <c r="T148" i="2" s="1"/>
  <c r="T149" i="2" a="1"/>
  <c r="T149" i="2" s="1"/>
  <c r="T150" i="2" a="1"/>
  <c r="T150" i="2" s="1"/>
  <c r="T151" i="2" a="1"/>
  <c r="T151" i="2" s="1"/>
  <c r="T152" i="2" a="1"/>
  <c r="T152" i="2"/>
  <c r="T153" i="2" a="1"/>
  <c r="T153" i="2" s="1"/>
  <c r="T154" i="2" a="1"/>
  <c r="T154" i="2" s="1"/>
  <c r="T155" i="2" a="1"/>
  <c r="T155" i="2"/>
  <c r="T156" i="2" a="1"/>
  <c r="T156" i="2" s="1"/>
  <c r="T157" i="2" a="1"/>
  <c r="T157" i="2" s="1"/>
  <c r="T158" i="2" a="1"/>
  <c r="T158" i="2"/>
  <c r="T159" i="2" a="1"/>
  <c r="T159" i="2"/>
  <c r="T160" i="2" a="1"/>
  <c r="T160" i="2" s="1"/>
  <c r="T161" i="2" a="1"/>
  <c r="T161" i="2"/>
  <c r="T162" i="2" a="1"/>
  <c r="T162" i="2" s="1"/>
  <c r="T163" i="2" a="1"/>
  <c r="T163" i="2"/>
  <c r="T164" i="2" a="1"/>
  <c r="T164" i="2" s="1"/>
  <c r="T165" i="2" a="1"/>
  <c r="T165" i="2"/>
  <c r="T166" i="2" a="1"/>
  <c r="T166" i="2"/>
  <c r="T167" i="2" a="1"/>
  <c r="T167" i="2" s="1"/>
  <c r="T168" i="2" a="1"/>
  <c r="T168" i="2" s="1"/>
  <c r="T169" i="2" a="1"/>
  <c r="T169" i="2" s="1"/>
  <c r="T170" i="2" a="1"/>
  <c r="T170" i="2"/>
  <c r="T171" i="2" a="1"/>
  <c r="T171" i="2"/>
  <c r="T172" i="2" a="1"/>
  <c r="T172" i="2"/>
  <c r="T173" i="2" a="1"/>
  <c r="T173" i="2"/>
  <c r="T174" i="2" a="1"/>
  <c r="T174" i="2" s="1"/>
  <c r="T175" i="2" a="1"/>
  <c r="T175" i="2"/>
  <c r="T176" i="2" a="1"/>
  <c r="T176" i="2"/>
  <c r="T177" i="2" a="1"/>
  <c r="T177" i="2" s="1"/>
  <c r="T178" i="2" a="1"/>
  <c r="T178" i="2"/>
  <c r="T179" i="2" a="1"/>
  <c r="T179" i="2"/>
  <c r="T180" i="2" a="1"/>
  <c r="T180" i="2" s="1"/>
  <c r="T181" i="2" a="1"/>
  <c r="T181" i="2" s="1"/>
  <c r="T182" i="2" a="1"/>
  <c r="T182" i="2"/>
  <c r="T183" i="2" a="1"/>
  <c r="T183" i="2"/>
  <c r="T184" i="2" a="1"/>
  <c r="T184" i="2" s="1"/>
  <c r="T185" i="2" a="1"/>
  <c r="T185" i="2"/>
  <c r="T186" i="2" a="1"/>
  <c r="T186" i="2" s="1"/>
  <c r="T187" i="2" a="1"/>
  <c r="T187" i="2"/>
  <c r="T188" i="2" a="1"/>
  <c r="T188" i="2" s="1"/>
  <c r="T189" i="2" a="1"/>
  <c r="T189" i="2" s="1"/>
  <c r="T190" i="2" a="1"/>
  <c r="T190" i="2" s="1"/>
  <c r="T191" i="2" a="1"/>
  <c r="T191" i="2"/>
  <c r="T192" i="2" a="1"/>
  <c r="T192" i="2" s="1"/>
  <c r="T193" i="2" a="1"/>
  <c r="T193" i="2"/>
  <c r="T194" i="2" a="1"/>
  <c r="T194" i="2"/>
  <c r="T195" i="2" a="1"/>
  <c r="T195" i="2" s="1"/>
  <c r="T196" i="2" a="1"/>
  <c r="T196" i="2" s="1"/>
  <c r="T197" i="2" a="1"/>
  <c r="T197" i="2"/>
  <c r="T198" i="2" a="1"/>
  <c r="T198" i="2" s="1"/>
  <c r="T199" i="2" a="1"/>
  <c r="T199" i="2" s="1"/>
  <c r="T200" i="2" a="1"/>
  <c r="T200" i="2" s="1"/>
  <c r="T201" i="2" a="1"/>
  <c r="T201" i="2" s="1"/>
  <c r="T202" i="2" a="1"/>
  <c r="T202" i="2"/>
  <c r="T203" i="2" a="1"/>
  <c r="T203" i="2" s="1"/>
  <c r="T204" i="2" a="1"/>
  <c r="T204" i="2" s="1"/>
  <c r="T205" i="2" a="1"/>
  <c r="T205" i="2" s="1"/>
  <c r="T206" i="2" a="1"/>
  <c r="T206" i="2" s="1"/>
  <c r="T207" i="2" a="1"/>
  <c r="T207" i="2"/>
  <c r="T208" i="2" a="1"/>
  <c r="T208" i="2"/>
  <c r="T209" i="2" a="1"/>
  <c r="T209" i="2"/>
  <c r="T210" i="2" a="1"/>
  <c r="T210" i="2" s="1"/>
  <c r="T211" i="2" a="1"/>
  <c r="T211" i="2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/>
  <c r="T218" i="2" a="1"/>
  <c r="T218" i="2"/>
  <c r="T219" i="2" a="1"/>
  <c r="T219" i="2" s="1"/>
  <c r="T220" i="2" a="1"/>
  <c r="T220" i="2"/>
  <c r="T221" i="2" a="1"/>
  <c r="T221" i="2" s="1"/>
  <c r="T222" i="2" a="1"/>
  <c r="T222" i="2" s="1"/>
  <c r="T223" i="2" a="1"/>
  <c r="T223" i="2" s="1"/>
  <c r="T224" i="2" a="1"/>
  <c r="T224" i="2" s="1"/>
  <c r="T225" i="2" a="1"/>
  <c r="T225" i="2"/>
  <c r="T226" i="2" a="1"/>
  <c r="T226" i="2"/>
  <c r="T227" i="2" a="1"/>
  <c r="T227" i="2" s="1"/>
  <c r="T228" i="2" a="1"/>
  <c r="T228" i="2" s="1"/>
  <c r="T229" i="2" a="1"/>
  <c r="T229" i="2" s="1"/>
  <c r="T230" i="2" a="1"/>
  <c r="T230" i="2"/>
  <c r="T231" i="2" a="1"/>
  <c r="T231" i="2" s="1"/>
  <c r="T232" i="2" a="1"/>
  <c r="T232" i="2"/>
  <c r="T233" i="2" a="1"/>
  <c r="T233" i="2"/>
  <c r="T234" i="2" a="1"/>
  <c r="T234" i="2" s="1"/>
  <c r="T235" i="2" a="1"/>
  <c r="T235" i="2"/>
  <c r="T236" i="2" a="1"/>
  <c r="T236" i="2" s="1"/>
  <c r="T237" i="2" a="1"/>
  <c r="T237" i="2"/>
  <c r="T238" i="2" a="1"/>
  <c r="T238" i="2" s="1"/>
  <c r="T239" i="2" a="1"/>
  <c r="T239" i="2"/>
  <c r="T240" i="2" a="1"/>
  <c r="T240" i="2" s="1"/>
  <c r="T241" i="2" a="1"/>
  <c r="T241" i="2" s="1"/>
  <c r="T242" i="2" a="1"/>
  <c r="T242" i="2" s="1"/>
  <c r="T243" i="2" a="1"/>
  <c r="T243" i="2" s="1"/>
  <c r="T244" i="2" a="1"/>
  <c r="T244" i="2"/>
  <c r="T245" i="2" a="1"/>
  <c r="T245" i="2"/>
  <c r="T246" i="2" a="1"/>
  <c r="T246" i="2" s="1"/>
  <c r="T247" i="2" a="1"/>
  <c r="T247" i="2"/>
  <c r="T248" i="2" a="1"/>
  <c r="T248" i="2"/>
  <c r="T249" i="2" a="1"/>
  <c r="T249" i="2" s="1"/>
  <c r="T250" i="2" a="1"/>
  <c r="T250" i="2" s="1"/>
  <c r="T251" i="2" a="1"/>
  <c r="T251" i="2" s="1"/>
  <c r="T252" i="2" a="1"/>
  <c r="T252" i="2" s="1"/>
  <c r="T253" i="2" a="1"/>
  <c r="T253" i="2"/>
  <c r="T254" i="2" a="1"/>
  <c r="T254" i="2"/>
  <c r="T255" i="2" a="1"/>
  <c r="T255" i="2"/>
  <c r="T256" i="2" a="1"/>
  <c r="T256" i="2" s="1"/>
  <c r="T257" i="2" a="1"/>
  <c r="T257" i="2"/>
  <c r="T258" i="2" a="1"/>
  <c r="T258" i="2" s="1"/>
  <c r="T259" i="2" a="1"/>
  <c r="T259" i="2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/>
  <c r="T267" i="2" a="1"/>
  <c r="T267" i="2"/>
  <c r="T268" i="2" a="1"/>
  <c r="T268" i="2"/>
  <c r="T269" i="2" a="1"/>
  <c r="T269" i="2"/>
  <c r="T270" i="2" a="1"/>
  <c r="T270" i="2" s="1"/>
  <c r="T271" i="2" a="1"/>
  <c r="T271" i="2"/>
  <c r="T272" i="2" a="1"/>
  <c r="T272" i="2"/>
  <c r="T273" i="2" a="1"/>
  <c r="T273" i="2" s="1"/>
  <c r="T274" i="2" a="1"/>
  <c r="T274" i="2"/>
  <c r="T275" i="2" a="1"/>
  <c r="T275" i="2" s="1"/>
  <c r="T276" i="2" a="1"/>
  <c r="T276" i="2" s="1"/>
  <c r="T277" i="2" a="1"/>
  <c r="T277" i="2" s="1"/>
  <c r="T278" i="2" a="1"/>
  <c r="T278" i="2"/>
  <c r="T279" i="2" a="1"/>
  <c r="T279" i="2" s="1"/>
  <c r="T280" i="2" a="1"/>
  <c r="T280" i="2" s="1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/>
  <c r="T287" i="2" a="1"/>
  <c r="T287" i="2"/>
  <c r="T288" i="2" a="1"/>
  <c r="T288" i="2"/>
  <c r="T289" i="2" a="1"/>
  <c r="T289" i="2"/>
  <c r="T290" i="2" a="1"/>
  <c r="T290" i="2" s="1"/>
  <c r="T291" i="2" a="1"/>
  <c r="T291" i="2" s="1"/>
  <c r="T292" i="2" a="1"/>
  <c r="T292" i="2"/>
  <c r="T293" i="2" a="1"/>
  <c r="T293" i="2" s="1"/>
  <c r="T294" i="2" a="1"/>
  <c r="T294" i="2" s="1"/>
  <c r="T295" i="2" a="1"/>
  <c r="T295" i="2"/>
  <c r="T296" i="2" a="1"/>
  <c r="T296" i="2" s="1"/>
  <c r="T297" i="2" a="1"/>
  <c r="T297" i="2" s="1"/>
  <c r="T298" i="2" a="1"/>
  <c r="T298" i="2"/>
  <c r="T299" i="2" a="1"/>
  <c r="T299" i="2"/>
  <c r="T300" i="2" a="1"/>
  <c r="T300" i="2" s="1"/>
  <c r="T301" i="2" a="1"/>
  <c r="T301" i="2" s="1"/>
  <c r="T302" i="2" a="1"/>
  <c r="T302" i="2" s="1"/>
  <c r="T303" i="2" a="1"/>
  <c r="T303" i="2" s="1"/>
  <c r="T304" i="2" a="1"/>
  <c r="T304" i="2" s="1"/>
  <c r="T305" i="2" a="1"/>
  <c r="T305" i="2"/>
  <c r="T306" i="2" a="1"/>
  <c r="T306" i="2"/>
  <c r="T307" i="2" a="1"/>
  <c r="T307" i="2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/>
  <c r="T314" i="2" a="1"/>
  <c r="T314" i="2"/>
  <c r="T315" i="2" a="1"/>
  <c r="T315" i="2" s="1"/>
  <c r="T316" i="2" a="1"/>
  <c r="T316" i="2" s="1"/>
  <c r="T317" i="2" a="1"/>
  <c r="T317" i="2" s="1"/>
  <c r="T318" i="2" a="1"/>
  <c r="T318" i="2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/>
  <c r="T326" i="2" a="1"/>
  <c r="T326" i="2" s="1"/>
  <c r="T327" i="2" a="1"/>
  <c r="T327" i="2" s="1"/>
  <c r="T328" i="2" a="1"/>
  <c r="T328" i="2" s="1"/>
  <c r="T329" i="2" a="1"/>
  <c r="T329" i="2"/>
  <c r="T330" i="2" a="1"/>
  <c r="T330" i="2" s="1"/>
  <c r="T331" i="2" a="1"/>
  <c r="T331" i="2" s="1"/>
  <c r="T332" i="2" a="1"/>
  <c r="T332" i="2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/>
  <c r="T339" i="2" a="1"/>
  <c r="T339" i="2" s="1"/>
  <c r="T340" i="2" a="1"/>
  <c r="T340" i="2" s="1"/>
  <c r="T341" i="2" a="1"/>
  <c r="T341" i="2"/>
  <c r="T342" i="2" a="1"/>
  <c r="T342" i="2" s="1"/>
  <c r="T343" i="2" a="1"/>
  <c r="T343" i="2" s="1"/>
  <c r="T344" i="2" a="1"/>
  <c r="T344" i="2"/>
  <c r="T345" i="2" a="1"/>
  <c r="T345" i="2" s="1"/>
  <c r="T346" i="2" a="1"/>
  <c r="T346" i="2"/>
  <c r="T347" i="2" a="1"/>
  <c r="T347" i="2" s="1"/>
  <c r="T348" i="2" a="1"/>
  <c r="T348" i="2"/>
  <c r="T349" i="2" a="1"/>
  <c r="T349" i="2" s="1"/>
  <c r="T350" i="2" a="1"/>
  <c r="T350" i="2"/>
  <c r="T351" i="2" a="1"/>
  <c r="T351" i="2" s="1"/>
  <c r="T352" i="2" a="1"/>
  <c r="T352" i="2" s="1"/>
  <c r="T353" i="2" a="1"/>
  <c r="T353" i="2" s="1"/>
  <c r="T354" i="2" a="1"/>
  <c r="T354" i="2"/>
  <c r="T355" i="2" a="1"/>
  <c r="T355" i="2" s="1"/>
  <c r="T356" i="2" a="1"/>
  <c r="T356" i="2" s="1"/>
  <c r="T357" i="2" a="1"/>
  <c r="T357" i="2" s="1"/>
  <c r="T358" i="2" a="1"/>
  <c r="T358" i="2" s="1"/>
  <c r="T359" i="2" a="1"/>
  <c r="T359" i="2"/>
  <c r="T360" i="2" a="1"/>
  <c r="T360" i="2" s="1"/>
  <c r="T361" i="2" a="1"/>
  <c r="T361" i="2" s="1"/>
  <c r="T362" i="2" a="1"/>
  <c r="T362" i="2" s="1"/>
  <c r="T363" i="2" a="1"/>
  <c r="T363" i="2" s="1"/>
  <c r="T364" i="2" a="1"/>
  <c r="T364" i="2"/>
  <c r="T365" i="2" a="1"/>
  <c r="T365" i="2" s="1"/>
  <c r="T366" i="2" a="1"/>
  <c r="T366" i="2"/>
  <c r="T367" i="2" a="1"/>
  <c r="T367" i="2" s="1"/>
  <c r="T368" i="2" a="1"/>
  <c r="T368" i="2"/>
  <c r="T369" i="2" a="1"/>
  <c r="T369" i="2" s="1"/>
  <c r="T370" i="2" a="1"/>
  <c r="T370" i="2"/>
  <c r="T371" i="2" a="1"/>
  <c r="T371" i="2"/>
  <c r="T372" i="2" a="1"/>
  <c r="T372" i="2"/>
  <c r="T373" i="2" a="1"/>
  <c r="T373" i="2"/>
  <c r="T374" i="2" a="1"/>
  <c r="T374" i="2" s="1"/>
  <c r="T375" i="2" a="1"/>
  <c r="T375" i="2" s="1"/>
  <c r="T376" i="2" a="1"/>
  <c r="T376" i="2" s="1"/>
  <c r="T377" i="2" a="1"/>
  <c r="T377" i="2"/>
  <c r="T378" i="2" a="1"/>
  <c r="T378" i="2"/>
  <c r="T379" i="2" a="1"/>
  <c r="T379" i="2"/>
  <c r="T380" i="2" a="1"/>
  <c r="T380" i="2"/>
  <c r="T381" i="2" a="1"/>
  <c r="T381" i="2" s="1"/>
  <c r="T382" i="2" a="1"/>
  <c r="T382" i="2"/>
  <c r="T383" i="2" a="1"/>
  <c r="T383" i="2" s="1"/>
  <c r="T384" i="2" a="1"/>
  <c r="T384" i="2"/>
  <c r="T385" i="2" a="1"/>
  <c r="T385" i="2"/>
  <c r="T386" i="2" a="1"/>
  <c r="T386" i="2"/>
  <c r="T387" i="2" a="1"/>
  <c r="T387" i="2" s="1"/>
  <c r="T388" i="2" a="1"/>
  <c r="T388" i="2" s="1"/>
  <c r="T389" i="2" a="1"/>
  <c r="T389" i="2" s="1"/>
  <c r="T390" i="2" a="1"/>
  <c r="T390" i="2" s="1"/>
  <c r="T391" i="2" a="1"/>
  <c r="T391" i="2"/>
  <c r="T392" i="2" a="1"/>
  <c r="T392" i="2" s="1"/>
  <c r="T393" i="2" a="1"/>
  <c r="T393" i="2" s="1"/>
  <c r="T394" i="2" a="1"/>
  <c r="T394" i="2"/>
  <c r="T395" i="2" a="1"/>
  <c r="T395" i="2"/>
  <c r="T396" i="2" a="1"/>
  <c r="T396" i="2" s="1"/>
  <c r="T397" i="2" a="1"/>
  <c r="T397" i="2" s="1"/>
  <c r="T398" i="2" a="1"/>
  <c r="T398" i="2" s="1"/>
  <c r="T399" i="2" a="1"/>
  <c r="T399" i="2" s="1"/>
  <c r="T400" i="2" a="1"/>
  <c r="T400" i="2"/>
  <c r="T401" i="2" a="1"/>
  <c r="T401" i="2"/>
  <c r="T402" i="2" a="1"/>
  <c r="T402" i="2" s="1"/>
  <c r="T403" i="2" a="1"/>
  <c r="T403" i="2"/>
  <c r="T404" i="2" a="1"/>
  <c r="T404" i="2" s="1"/>
  <c r="T405" i="2" a="1"/>
  <c r="T405" i="2" s="1"/>
  <c r="T406" i="2" a="1"/>
  <c r="T406" i="2" s="1"/>
  <c r="T407" i="2" a="1"/>
  <c r="T407" i="2" s="1"/>
  <c r="T408" i="2" a="1"/>
  <c r="T408" i="2" s="1"/>
  <c r="T409" i="2" a="1"/>
  <c r="T409" i="2" s="1"/>
  <c r="T410" i="2" a="1"/>
  <c r="T410" i="2" s="1"/>
  <c r="T411" i="2" a="1"/>
  <c r="T411" i="2" s="1"/>
  <c r="T412" i="2" a="1"/>
  <c r="T412" i="2"/>
  <c r="T413" i="2" a="1"/>
  <c r="T413" i="2" s="1"/>
  <c r="T414" i="2" a="1"/>
  <c r="T414" i="2" s="1"/>
  <c r="T415" i="2" a="1"/>
  <c r="T415" i="2" s="1"/>
  <c r="T416" i="2" a="1"/>
  <c r="T416" i="2"/>
  <c r="T417" i="2" a="1"/>
  <c r="T417" i="2" s="1"/>
  <c r="T418" i="2" a="1"/>
  <c r="T418" i="2"/>
  <c r="T419" i="2" a="1"/>
  <c r="T419" i="2"/>
  <c r="T420" i="2" a="1"/>
  <c r="T420" i="2" s="1"/>
  <c r="T421" i="2" a="1"/>
  <c r="T421" i="2" s="1"/>
  <c r="T422" i="2" a="1"/>
  <c r="T422" i="2" s="1"/>
  <c r="T423" i="2" a="1"/>
  <c r="T423" i="2" s="1"/>
  <c r="T424" i="2" a="1"/>
  <c r="T424" i="2" s="1"/>
  <c r="T425" i="2" a="1"/>
  <c r="T425" i="2"/>
  <c r="T426" i="2" a="1"/>
  <c r="T426" i="2"/>
  <c r="T427" i="2" a="1"/>
  <c r="T427" i="2" s="1"/>
  <c r="T428" i="2" a="1"/>
  <c r="T428" i="2" s="1"/>
  <c r="T429" i="2" a="1"/>
  <c r="T429" i="2" s="1"/>
  <c r="T430" i="2" a="1"/>
  <c r="T430" i="2" s="1"/>
  <c r="T431" i="2" a="1"/>
  <c r="T431" i="2" s="1"/>
  <c r="T432" i="2" a="1"/>
  <c r="T432" i="2"/>
  <c r="T433" i="2" a="1"/>
  <c r="T433" i="2" s="1"/>
  <c r="T434" i="2" a="1"/>
  <c r="T434" i="2"/>
  <c r="T435" i="2" a="1"/>
  <c r="T435" i="2" s="1"/>
  <c r="T436" i="2" a="1"/>
  <c r="T436" i="2" s="1"/>
  <c r="T437" i="2" a="1"/>
  <c r="T437" i="2"/>
  <c r="T438" i="2" a="1"/>
  <c r="T438" i="2" s="1"/>
  <c r="T439" i="2" a="1"/>
  <c r="T439" i="2"/>
  <c r="T440" i="2" a="1"/>
  <c r="T440" i="2" s="1"/>
  <c r="T441" i="2" a="1"/>
  <c r="T441" i="2" s="1"/>
  <c r="T442" i="2" a="1"/>
  <c r="T442" i="2"/>
  <c r="T443" i="2" a="1"/>
  <c r="T443" i="2" s="1"/>
  <c r="T444" i="2" a="1"/>
  <c r="T444" i="2" s="1"/>
  <c r="T445" i="2" a="1"/>
  <c r="T445" i="2" s="1"/>
  <c r="T446" i="2" a="1"/>
  <c r="T446" i="2"/>
  <c r="T447" i="2" a="1"/>
  <c r="T447" i="2" s="1"/>
  <c r="T448" i="2" a="1"/>
  <c r="T448" i="2" s="1"/>
  <c r="T449" i="2" a="1"/>
  <c r="T449" i="2"/>
  <c r="T450" i="2" a="1"/>
  <c r="T450" i="2"/>
  <c r="T451" i="2" a="1"/>
  <c r="T451" i="2" s="1"/>
  <c r="T452" i="2" a="1"/>
  <c r="T452" i="2" s="1"/>
  <c r="T453" i="2" a="1"/>
  <c r="T453" i="2" s="1"/>
  <c r="T454" i="2" a="1"/>
  <c r="T454" i="2"/>
  <c r="T455" i="2" a="1"/>
  <c r="T455" i="2"/>
  <c r="T456" i="2" a="1"/>
  <c r="T456" i="2" s="1"/>
  <c r="T457" i="2" a="1"/>
  <c r="T457" i="2"/>
  <c r="T458" i="2" a="1"/>
  <c r="T458" i="2"/>
  <c r="T459" i="2" a="1"/>
  <c r="T459" i="2" s="1"/>
  <c r="T460" i="2" a="1"/>
  <c r="T460" i="2" s="1"/>
  <c r="T461" i="2" a="1"/>
  <c r="T461" i="2" s="1"/>
  <c r="T462" i="2" a="1"/>
  <c r="T462" i="2"/>
  <c r="T463" i="2" a="1"/>
  <c r="T463" i="2"/>
  <c r="T464" i="2" a="1"/>
  <c r="T464" i="2"/>
  <c r="T465" i="2" a="1"/>
  <c r="T465" i="2" s="1"/>
  <c r="T466" i="2" a="1"/>
  <c r="T466" i="2" s="1"/>
  <c r="T467" i="2" a="1"/>
  <c r="T467" i="2" s="1"/>
  <c r="T468" i="2" a="1"/>
  <c r="T468" i="2" s="1"/>
  <c r="T469" i="2" a="1"/>
  <c r="T469" i="2" s="1"/>
  <c r="T470" i="2" a="1"/>
  <c r="T470" i="2"/>
  <c r="T471" i="2" a="1"/>
  <c r="T471" i="2" s="1"/>
  <c r="T472" i="2" a="1"/>
  <c r="T472" i="2"/>
  <c r="T473" i="2" a="1"/>
  <c r="T473" i="2" s="1"/>
  <c r="T474" i="2" a="1"/>
  <c r="T474" i="2" s="1"/>
  <c r="T475" i="2" a="1"/>
  <c r="T475" i="2" s="1"/>
  <c r="T476" i="2" a="1"/>
  <c r="T476" i="2" s="1"/>
  <c r="T477" i="2" a="1"/>
  <c r="T477" i="2" s="1"/>
  <c r="T478" i="2" a="1"/>
  <c r="T478" i="2" s="1"/>
  <c r="T479" i="2" a="1"/>
  <c r="T479" i="2"/>
  <c r="T480" i="2" a="1"/>
  <c r="T480" i="2" s="1"/>
  <c r="T481" i="2" a="1"/>
  <c r="T481" i="2" s="1"/>
  <c r="T482" i="2" a="1"/>
  <c r="T482" i="2"/>
  <c r="T483" i="2" a="1"/>
  <c r="T483" i="2" s="1"/>
  <c r="T484" i="2" a="1"/>
  <c r="T484" i="2"/>
  <c r="T485" i="2" a="1"/>
  <c r="T485" i="2" s="1"/>
  <c r="T486" i="2" a="1"/>
  <c r="T486" i="2"/>
  <c r="T487" i="2" a="1"/>
  <c r="T487" i="2" s="1"/>
  <c r="T488" i="2" a="1"/>
  <c r="T488" i="2" s="1"/>
  <c r="T489" i="2" a="1"/>
  <c r="T489" i="2" s="1"/>
  <c r="T490" i="2" a="1"/>
  <c r="T490" i="2"/>
  <c r="T491" i="2" a="1"/>
  <c r="T491" i="2" s="1"/>
  <c r="T492" i="2" a="1"/>
  <c r="T492" i="2" s="1"/>
  <c r="T493" i="2" a="1"/>
  <c r="T493" i="2"/>
  <c r="T494" i="2" a="1"/>
  <c r="T494" i="2"/>
  <c r="T495" i="2" a="1"/>
  <c r="T495" i="2" s="1"/>
  <c r="T496" i="2" a="1"/>
  <c r="T496" i="2" s="1"/>
  <c r="T497" i="2" a="1"/>
  <c r="T497" i="2"/>
  <c r="T498" i="2" a="1"/>
  <c r="T498" i="2"/>
  <c r="T499" i="2" a="1"/>
  <c r="T499" i="2"/>
  <c r="T500" i="2" a="1"/>
  <c r="T500" i="2" s="1"/>
  <c r="T501" i="2" a="1"/>
  <c r="T501" i="2" s="1"/>
  <c r="T502" i="2" a="1"/>
  <c r="T502" i="2" s="1"/>
  <c r="T503" i="2" a="1"/>
  <c r="T503" i="2" s="1"/>
  <c r="T504" i="2" a="1"/>
  <c r="T504" i="2" s="1"/>
  <c r="T505" i="2" a="1"/>
  <c r="T505" i="2"/>
  <c r="T506" i="2" a="1"/>
  <c r="T506" i="2" s="1"/>
  <c r="T507" i="2" a="1"/>
  <c r="T507" i="2" s="1"/>
  <c r="T508" i="2" a="1"/>
  <c r="T508" i="2" s="1"/>
  <c r="T509" i="2" a="1"/>
  <c r="T509" i="2" s="1"/>
  <c r="T510" i="2" a="1"/>
  <c r="T510" i="2" s="1"/>
  <c r="T511" i="2" a="1"/>
  <c r="T511" i="2"/>
  <c r="T512" i="2" a="1"/>
  <c r="T512" i="2" s="1"/>
  <c r="T513" i="2" a="1"/>
  <c r="T513" i="2" s="1"/>
  <c r="T514" i="2" a="1"/>
  <c r="T514" i="2" s="1"/>
  <c r="T515" i="2" a="1"/>
  <c r="T515" i="2"/>
  <c r="T516" i="2" a="1"/>
  <c r="T516" i="2" s="1"/>
  <c r="T517" i="2" a="1"/>
  <c r="T517" i="2" s="1"/>
  <c r="T518" i="2" a="1"/>
  <c r="T518" i="2" s="1"/>
  <c r="T519" i="2" a="1"/>
  <c r="T519" i="2" s="1"/>
  <c r="T520" i="2" a="1"/>
  <c r="T520" i="2" s="1"/>
  <c r="T521" i="2" a="1"/>
  <c r="T521" i="2"/>
  <c r="T522" i="2" a="1"/>
  <c r="T522" i="2"/>
  <c r="T523" i="2" a="1"/>
  <c r="T523" i="2" s="1"/>
  <c r="T524" i="2" a="1"/>
  <c r="T524" i="2" s="1"/>
  <c r="T525" i="2" a="1"/>
  <c r="T525" i="2" s="1"/>
  <c r="T526" i="2" a="1"/>
  <c r="T526" i="2" s="1"/>
  <c r="T527" i="2" a="1"/>
  <c r="T527" i="2"/>
  <c r="T528" i="2" a="1"/>
  <c r="T528" i="2" s="1"/>
  <c r="T529" i="2" a="1"/>
  <c r="T529" i="2"/>
  <c r="T530" i="2" a="1"/>
  <c r="T530" i="2"/>
  <c r="T531" i="2" a="1"/>
  <c r="T531" i="2" s="1"/>
  <c r="T532" i="2" a="1"/>
  <c r="T532" i="2"/>
  <c r="T533" i="2" a="1"/>
  <c r="T533" i="2" s="1"/>
  <c r="T534" i="2" a="1"/>
  <c r="T534" i="2"/>
  <c r="T535" i="2" a="1"/>
  <c r="T535" i="2" s="1"/>
  <c r="T536" i="2" a="1"/>
  <c r="T536" i="2"/>
  <c r="T537" i="2" a="1"/>
  <c r="T537" i="2" s="1"/>
  <c r="T538" i="2" a="1"/>
  <c r="T538" i="2" s="1"/>
  <c r="T539" i="2" a="1"/>
  <c r="T539" i="2"/>
  <c r="T540" i="2" a="1"/>
  <c r="T540" i="2" s="1"/>
  <c r="T541" i="2" a="1"/>
  <c r="T541" i="2"/>
  <c r="T542" i="2" a="1"/>
  <c r="T542" i="2"/>
  <c r="T543" i="2" a="1"/>
  <c r="T543" i="2" s="1"/>
  <c r="T544" i="2" a="1"/>
  <c r="T544" i="2"/>
  <c r="T545" i="2" a="1"/>
  <c r="T545" i="2" s="1"/>
  <c r="T546" i="2" a="1"/>
  <c r="T546" i="2" s="1"/>
  <c r="T547" i="2" a="1"/>
  <c r="T547" i="2" s="1"/>
  <c r="T548" i="2" a="1"/>
  <c r="T548" i="2" s="1"/>
  <c r="T549" i="2" a="1"/>
  <c r="T549" i="2" s="1"/>
  <c r="T550" i="2" a="1"/>
  <c r="T550" i="2" s="1"/>
  <c r="T551" i="2" a="1"/>
  <c r="T551" i="2"/>
  <c r="T552" i="2" a="1"/>
  <c r="T552" i="2" s="1"/>
  <c r="T553" i="2" a="1"/>
  <c r="T553" i="2" s="1"/>
  <c r="T554" i="2" a="1"/>
  <c r="T554" i="2" s="1"/>
  <c r="T555" i="2" a="1"/>
  <c r="T555" i="2" s="1"/>
  <c r="T556" i="2" a="1"/>
  <c r="T556" i="2" s="1"/>
  <c r="T557" i="2" a="1"/>
  <c r="T557" i="2"/>
  <c r="T558" i="2" a="1"/>
  <c r="T558" i="2"/>
  <c r="T559" i="2" a="1"/>
  <c r="T559" i="2" s="1"/>
  <c r="T560" i="2" a="1"/>
  <c r="T560" i="2" s="1"/>
  <c r="T561" i="2" a="1"/>
  <c r="T561" i="2" s="1"/>
  <c r="T562" i="2" a="1"/>
  <c r="T562" i="2" s="1"/>
  <c r="T563" i="2" a="1"/>
  <c r="T563" i="2" s="1"/>
  <c r="T564" i="2" a="1"/>
  <c r="T564" i="2"/>
  <c r="T565" i="2" a="1"/>
  <c r="T565" i="2" s="1"/>
  <c r="T566" i="2" a="1"/>
  <c r="T566" i="2"/>
  <c r="T567" i="2" a="1"/>
  <c r="T567" i="2" s="1"/>
  <c r="T568" i="2" a="1"/>
  <c r="T568" i="2" s="1"/>
  <c r="T569" i="2" a="1"/>
  <c r="T569" i="2" s="1"/>
  <c r="T570" i="2" a="1"/>
  <c r="T570" i="2" s="1"/>
  <c r="T571" i="2" a="1"/>
  <c r="T571" i="2"/>
  <c r="T572" i="2" a="1"/>
  <c r="T572" i="2" s="1"/>
  <c r="T573" i="2" a="1"/>
  <c r="T573" i="2" s="1"/>
  <c r="T574" i="2" a="1"/>
  <c r="T574" i="2" s="1"/>
  <c r="T575" i="2" a="1"/>
  <c r="T575" i="2"/>
  <c r="T576" i="2" a="1"/>
  <c r="T576" i="2" s="1"/>
  <c r="T577" i="2" a="1"/>
  <c r="T577" i="2"/>
  <c r="T578" i="2" a="1"/>
  <c r="T578" i="2" s="1"/>
  <c r="T579" i="2" a="1"/>
  <c r="T579" i="2" s="1"/>
  <c r="T580" i="2" a="1"/>
  <c r="T580" i="2" s="1"/>
  <c r="T581" i="2" a="1"/>
  <c r="T581" i="2" s="1"/>
  <c r="T582" i="2" a="1"/>
  <c r="T582" i="2"/>
  <c r="T583" i="2" a="1"/>
  <c r="T583" i="2" s="1"/>
  <c r="T584" i="2" a="1"/>
  <c r="T584" i="2"/>
  <c r="T585" i="2" a="1"/>
  <c r="T585" i="2" s="1"/>
  <c r="T586" i="2" a="1"/>
  <c r="T586" i="2"/>
  <c r="T587" i="2" a="1"/>
  <c r="T587" i="2" s="1"/>
  <c r="T588" i="2" a="1"/>
  <c r="T588" i="2" s="1"/>
  <c r="T589" i="2" a="1"/>
  <c r="T589" i="2"/>
  <c r="T590" i="2" a="1"/>
  <c r="T590" i="2"/>
  <c r="T591" i="2" a="1"/>
  <c r="T591" i="2" s="1"/>
  <c r="T592" i="2" a="1"/>
  <c r="T592" i="2" s="1"/>
  <c r="T593" i="2" a="1"/>
  <c r="T593" i="2" s="1"/>
  <c r="T594" i="2" a="1"/>
  <c r="T594" i="2" s="1"/>
  <c r="T595" i="2" a="1"/>
  <c r="T595" i="2"/>
  <c r="T596" i="2" a="1"/>
  <c r="T596" i="2"/>
  <c r="T597" i="2" a="1"/>
  <c r="T597" i="2" s="1"/>
  <c r="T598" i="2" a="1"/>
  <c r="T598" i="2"/>
  <c r="T599" i="2" a="1"/>
  <c r="T599" i="2" s="1"/>
  <c r="T600" i="2" a="1"/>
  <c r="T600" i="2"/>
  <c r="T601" i="2" a="1"/>
  <c r="T601" i="2" s="1"/>
  <c r="T602" i="2" a="1"/>
  <c r="T602" i="2" s="1"/>
  <c r="T603" i="2" a="1"/>
  <c r="T603" i="2" s="1"/>
  <c r="T604" i="2" a="1"/>
  <c r="T604" i="2"/>
  <c r="T605" i="2" a="1"/>
  <c r="T605" i="2" s="1"/>
  <c r="T606" i="2" a="1"/>
  <c r="T606" i="2"/>
  <c r="T607" i="2" a="1"/>
  <c r="T607" i="2" s="1"/>
  <c r="T608" i="2" a="1"/>
  <c r="T608" i="2" s="1"/>
  <c r="T609" i="2" a="1"/>
  <c r="T609" i="2" s="1"/>
  <c r="T610" i="2" a="1"/>
  <c r="T610" i="2"/>
  <c r="T611" i="2" a="1"/>
  <c r="T611" i="2"/>
  <c r="T612" i="2" a="1"/>
  <c r="T612" i="2"/>
  <c r="T613" i="2" a="1"/>
  <c r="T613" i="2" s="1"/>
  <c r="T614" i="2" a="1"/>
  <c r="T614" i="2" s="1"/>
  <c r="T615" i="2" a="1"/>
  <c r="T615" i="2" s="1"/>
  <c r="T616" i="2" a="1"/>
  <c r="T616" i="2" s="1"/>
  <c r="T617" i="2" a="1"/>
  <c r="T617" i="2"/>
  <c r="T618" i="2" a="1"/>
  <c r="T618" i="2" s="1"/>
  <c r="T619" i="2" a="1"/>
  <c r="T619" i="2"/>
  <c r="T620" i="2" a="1"/>
  <c r="T620" i="2"/>
  <c r="T621" i="2" a="1"/>
  <c r="T621" i="2" s="1"/>
  <c r="T622" i="2" a="1"/>
  <c r="T622" i="2" s="1"/>
  <c r="T623" i="2" a="1"/>
  <c r="T623" i="2" s="1"/>
  <c r="T624" i="2" a="1"/>
  <c r="T624" i="2"/>
  <c r="T625" i="2" a="1"/>
  <c r="T625" i="2" s="1"/>
  <c r="T626" i="2" a="1"/>
  <c r="T626" i="2"/>
  <c r="T627" i="2" a="1"/>
  <c r="T627" i="2" s="1"/>
  <c r="T628" i="2" a="1"/>
  <c r="T628" i="2" s="1"/>
  <c r="T629" i="2" a="1"/>
  <c r="T629" i="2" s="1"/>
  <c r="T630" i="2" a="1"/>
  <c r="T630" i="2" s="1"/>
  <c r="T631" i="2" a="1"/>
  <c r="T631" i="2" s="1"/>
  <c r="T632" i="2" a="1"/>
  <c r="T632" i="2"/>
  <c r="T633" i="2" a="1"/>
  <c r="T633" i="2" s="1"/>
  <c r="T634" i="2" a="1"/>
  <c r="T634" i="2"/>
  <c r="T635" i="2" a="1"/>
  <c r="T635" i="2" s="1"/>
  <c r="T636" i="2" a="1"/>
  <c r="T636" i="2" s="1"/>
  <c r="T637" i="2" a="1"/>
  <c r="T637" i="2"/>
  <c r="T638" i="2" a="1"/>
  <c r="T638" i="2" s="1"/>
  <c r="T639" i="2" a="1"/>
  <c r="T639" i="2" s="1"/>
  <c r="T640" i="2" a="1"/>
  <c r="T640" i="2"/>
  <c r="T641" i="2" a="1"/>
  <c r="T641" i="2"/>
  <c r="T642" i="2" a="1"/>
  <c r="T642" i="2"/>
  <c r="T643" i="2" a="1"/>
  <c r="T643" i="2" s="1"/>
  <c r="T644" i="2" a="1"/>
  <c r="T644" i="2" s="1"/>
  <c r="T645" i="2" a="1"/>
  <c r="T645" i="2" s="1"/>
  <c r="T646" i="2" a="1"/>
  <c r="T646" i="2" s="1"/>
  <c r="T647" i="2" a="1"/>
  <c r="T647" i="2"/>
  <c r="T648" i="2" a="1"/>
  <c r="T648" i="2"/>
  <c r="T649" i="2" a="1"/>
  <c r="T649" i="2"/>
  <c r="T650" i="2" a="1"/>
  <c r="T650" i="2" s="1"/>
  <c r="T651" i="2" a="1"/>
  <c r="T651" i="2" s="1"/>
  <c r="T652" i="2" a="1"/>
  <c r="T652" i="2" s="1"/>
  <c r="T653" i="2" a="1"/>
  <c r="T653" i="2" s="1"/>
  <c r="T654" i="2" a="1"/>
  <c r="T654" i="2"/>
  <c r="T655" i="2" a="1"/>
  <c r="T655" i="2" s="1"/>
  <c r="T656" i="2" a="1"/>
  <c r="T656" i="2"/>
  <c r="T657" i="2" a="1"/>
  <c r="T657" i="2" s="1"/>
  <c r="T658" i="2" a="1"/>
  <c r="T658" i="2" s="1"/>
  <c r="T659" i="2" a="1"/>
  <c r="T659" i="2" s="1"/>
  <c r="T660" i="2" a="1"/>
  <c r="T660" i="2" s="1"/>
  <c r="T661" i="2" a="1"/>
  <c r="T661" i="2"/>
  <c r="T662" i="2" a="1"/>
  <c r="T662" i="2" s="1"/>
  <c r="T663" i="2" a="1"/>
  <c r="T663" i="2" s="1"/>
  <c r="T664" i="2" a="1"/>
  <c r="T664" i="2" s="1"/>
  <c r="T665" i="2" a="1"/>
  <c r="T665" i="2" s="1"/>
  <c r="T666" i="2" a="1"/>
  <c r="T666" i="2" s="1"/>
  <c r="T667" i="2" a="1"/>
  <c r="T667" i="2" s="1"/>
  <c r="T668" i="2" a="1"/>
  <c r="T668" i="2" s="1"/>
  <c r="T669" i="2" a="1"/>
  <c r="T669" i="2" s="1"/>
  <c r="T670" i="2" a="1"/>
  <c r="T670" i="2"/>
  <c r="T671" i="2" a="1"/>
  <c r="T671" i="2"/>
  <c r="T672" i="2" a="1"/>
  <c r="T672" i="2" s="1"/>
  <c r="T673" i="2" a="1"/>
  <c r="T673" i="2"/>
  <c r="T674" i="2" a="1"/>
  <c r="T674" i="2" s="1"/>
  <c r="T675" i="2" a="1"/>
  <c r="T675" i="2" s="1"/>
  <c r="T676" i="2" a="1"/>
  <c r="T676" i="2" s="1"/>
  <c r="T677" i="2" a="1"/>
  <c r="T677" i="2" s="1"/>
  <c r="T678" i="2" a="1"/>
  <c r="T678" i="2" s="1"/>
  <c r="T679" i="2" a="1"/>
  <c r="T679" i="2" s="1"/>
  <c r="T680" i="2" a="1"/>
  <c r="T680" i="2"/>
  <c r="T681" i="2" a="1"/>
  <c r="T681" i="2" s="1"/>
  <c r="T682" i="2" a="1"/>
  <c r="T682" i="2" s="1"/>
  <c r="T683" i="2" a="1"/>
  <c r="T683" i="2" s="1"/>
  <c r="T684" i="2" a="1"/>
  <c r="T684" i="2"/>
  <c r="T685" i="2" a="1"/>
  <c r="T685" i="2" s="1"/>
  <c r="T686" i="2" a="1"/>
  <c r="T686" i="2" s="1"/>
  <c r="T687" i="2" a="1"/>
  <c r="T687" i="2" s="1"/>
  <c r="T688" i="2" a="1"/>
  <c r="T688" i="2"/>
  <c r="T689" i="2" a="1"/>
  <c r="T689" i="2" s="1"/>
  <c r="T690" i="2" a="1"/>
  <c r="T690" i="2" s="1"/>
  <c r="T691" i="2" a="1"/>
  <c r="T691" i="2" s="1"/>
  <c r="T692" i="2" a="1"/>
  <c r="T692" i="2"/>
  <c r="T693" i="2" a="1"/>
  <c r="T693" i="2" s="1"/>
  <c r="T694" i="2" a="1"/>
  <c r="T694" i="2" s="1"/>
  <c r="T695" i="2" a="1"/>
  <c r="T695" i="2"/>
  <c r="T696" i="2" a="1"/>
  <c r="T696" i="2" s="1"/>
  <c r="T697" i="2" a="1"/>
  <c r="T697" i="2" s="1"/>
  <c r="T698" i="2" a="1"/>
  <c r="T698" i="2"/>
  <c r="T699" i="2" a="1"/>
  <c r="T699" i="2" s="1"/>
  <c r="T700" i="2" a="1"/>
  <c r="T700" i="2"/>
  <c r="T701" i="2" a="1"/>
  <c r="T701" i="2" s="1"/>
  <c r="T702" i="2" a="1"/>
  <c r="T702" i="2" s="1"/>
  <c r="T703" i="2" a="1"/>
  <c r="T703" i="2" s="1"/>
  <c r="T704" i="2" a="1"/>
  <c r="T704" i="2"/>
  <c r="T705" i="2" a="1"/>
  <c r="T705" i="2" s="1"/>
  <c r="T706" i="2" a="1"/>
  <c r="T706" i="2" s="1"/>
  <c r="T707" i="2" a="1"/>
  <c r="T707" i="2" s="1"/>
  <c r="T708" i="2" a="1"/>
  <c r="T708" i="2" s="1"/>
  <c r="T709" i="2" a="1"/>
  <c r="T709" i="2"/>
  <c r="T710" i="2" a="1"/>
  <c r="T710" i="2"/>
  <c r="T711" i="2" a="1"/>
  <c r="T711" i="2" s="1"/>
  <c r="T712" i="2" a="1"/>
  <c r="T712" i="2"/>
  <c r="T713" i="2" a="1"/>
  <c r="T713" i="2" s="1"/>
  <c r="T714" i="2" a="1"/>
  <c r="T714" i="2" s="1"/>
  <c r="T715" i="2" a="1"/>
  <c r="T715" i="2"/>
  <c r="T716" i="2" a="1"/>
  <c r="T716" i="2" s="1"/>
  <c r="T717" i="2" a="1"/>
  <c r="T717" i="2" s="1"/>
  <c r="T718" i="2" a="1"/>
  <c r="T718" i="2"/>
  <c r="T719" i="2" a="1"/>
  <c r="T719" i="2"/>
  <c r="T720" i="2" a="1"/>
  <c r="T720" i="2" s="1"/>
  <c r="T721" i="2" a="1"/>
  <c r="T721" i="2" s="1"/>
  <c r="T722" i="2" a="1"/>
  <c r="T722" i="2"/>
  <c r="T723" i="2" a="1"/>
  <c r="T723" i="2" s="1"/>
  <c r="T724" i="2" a="1"/>
  <c r="T724" i="2"/>
  <c r="T725" i="2" a="1"/>
  <c r="T725" i="2"/>
  <c r="T726" i="2" a="1"/>
  <c r="T726" i="2" s="1"/>
  <c r="T727" i="2" a="1"/>
  <c r="T727" i="2"/>
  <c r="T728" i="2" a="1"/>
  <c r="T728" i="2" s="1"/>
  <c r="T729" i="2" a="1"/>
  <c r="T729" i="2" s="1"/>
  <c r="T730" i="2" a="1"/>
  <c r="T730" i="2" s="1"/>
  <c r="T731" i="2" a="1"/>
  <c r="T731" i="2" s="1"/>
  <c r="T732" i="2" a="1"/>
  <c r="T732" i="2"/>
  <c r="T733" i="2" a="1"/>
  <c r="T733" i="2"/>
  <c r="T734" i="2" a="1"/>
  <c r="T734" i="2" s="1"/>
  <c r="T735" i="2" a="1"/>
  <c r="T735" i="2" s="1"/>
  <c r="T736" i="2" a="1"/>
  <c r="T736" i="2" s="1"/>
  <c r="T737" i="2" a="1"/>
  <c r="T737" i="2" s="1"/>
  <c r="T738" i="2" a="1"/>
  <c r="T738" i="2"/>
  <c r="T739" i="2" a="1"/>
  <c r="T739" i="2" s="1"/>
  <c r="T740" i="2" a="1"/>
  <c r="T740" i="2"/>
  <c r="T741" i="2" a="1"/>
  <c r="T741" i="2" s="1"/>
  <c r="T742" i="2" a="1"/>
  <c r="T742" i="2" s="1"/>
  <c r="T743" i="2" a="1"/>
  <c r="T743" i="2" s="1"/>
  <c r="T744" i="2" a="1"/>
  <c r="T744" i="2" s="1"/>
  <c r="T745" i="2" a="1"/>
  <c r="T745" i="2"/>
  <c r="T746" i="2" a="1"/>
  <c r="T746" i="2" s="1"/>
  <c r="T747" i="2" a="1"/>
  <c r="T747" i="2" s="1"/>
  <c r="T748" i="2" a="1"/>
  <c r="T748" i="2"/>
  <c r="T749" i="2" a="1"/>
  <c r="T749" i="2" s="1"/>
  <c r="T750" i="2" a="1"/>
  <c r="T750" i="2" s="1"/>
  <c r="T751" i="2" a="1"/>
  <c r="T751" i="2"/>
  <c r="T752" i="2" a="1"/>
  <c r="T752" i="2" s="1"/>
  <c r="T753" i="2" a="1"/>
  <c r="T753" i="2" s="1"/>
  <c r="T754" i="2" a="1"/>
  <c r="T754" i="2" s="1"/>
  <c r="T755" i="2" a="1"/>
  <c r="T755" i="2"/>
  <c r="T756" i="2" a="1"/>
  <c r="T756" i="2"/>
  <c r="T757" i="2" a="1"/>
  <c r="T757" i="2" s="1"/>
  <c r="T758" i="2" a="1"/>
  <c r="T758" i="2"/>
  <c r="T759" i="2" a="1"/>
  <c r="T759" i="2" s="1"/>
  <c r="T760" i="2" a="1"/>
  <c r="T760" i="2"/>
  <c r="T761" i="2" a="1"/>
  <c r="T761" i="2" s="1"/>
  <c r="T762" i="2" a="1"/>
  <c r="T762" i="2" s="1"/>
  <c r="T763" i="2" a="1"/>
  <c r="T763" i="2"/>
  <c r="T764" i="2" a="1"/>
  <c r="T764" i="2" s="1"/>
  <c r="T765" i="2" a="1"/>
  <c r="T765" i="2" s="1"/>
  <c r="T766" i="2" a="1"/>
  <c r="T766" i="2"/>
  <c r="T767" i="2" a="1"/>
  <c r="T767" i="2" s="1"/>
  <c r="T768" i="2" a="1"/>
  <c r="T768" i="2" s="1"/>
  <c r="T769" i="2" a="1"/>
  <c r="T769" i="2" s="1"/>
  <c r="T770" i="2" a="1"/>
  <c r="T770" i="2"/>
  <c r="T771" i="2" a="1"/>
  <c r="T771" i="2" s="1"/>
  <c r="T772" i="2" a="1"/>
  <c r="T772" i="2" s="1"/>
  <c r="T773" i="2" a="1"/>
  <c r="T773" i="2"/>
  <c r="T774" i="2" a="1"/>
  <c r="T774" i="2" s="1"/>
  <c r="T775" i="2" a="1"/>
  <c r="T775" i="2" s="1"/>
  <c r="T776" i="2" a="1"/>
  <c r="T776" i="2" s="1"/>
  <c r="T777" i="2" a="1"/>
  <c r="T777" i="2" s="1"/>
  <c r="T778" i="2" a="1"/>
  <c r="T778" i="2" s="1"/>
  <c r="T779" i="2" a="1"/>
  <c r="T779" i="2" s="1"/>
  <c r="T780" i="2" a="1"/>
  <c r="T780" i="2" s="1"/>
  <c r="T781" i="2" a="1"/>
  <c r="T781" i="2"/>
  <c r="T782" i="2" a="1"/>
  <c r="T782" i="2" s="1"/>
  <c r="T783" i="2" a="1"/>
  <c r="T783" i="2" s="1"/>
  <c r="T784" i="2" a="1"/>
  <c r="T784" i="2" s="1"/>
  <c r="T785" i="2" a="1"/>
  <c r="T785" i="2"/>
  <c r="T786" i="2" a="1"/>
  <c r="T786" i="2"/>
  <c r="T787" i="2" a="1"/>
  <c r="T787" i="2" s="1"/>
  <c r="T788" i="2" a="1"/>
  <c r="T788" i="2" s="1"/>
  <c r="T789" i="2" a="1"/>
  <c r="T789" i="2" s="1"/>
  <c r="T790" i="2" a="1"/>
  <c r="T790" i="2" s="1"/>
  <c r="T791" i="2" a="1"/>
  <c r="T791" i="2"/>
  <c r="T792" i="2" a="1"/>
  <c r="T792" i="2"/>
  <c r="T793" i="2" a="1"/>
  <c r="T793" i="2"/>
  <c r="T794" i="2" a="1"/>
  <c r="T794" i="2" s="1"/>
  <c r="T795" i="2" a="1"/>
  <c r="T795" i="2" s="1"/>
  <c r="T796" i="2" a="1"/>
  <c r="T796" i="2" s="1"/>
  <c r="T797" i="2" a="1"/>
  <c r="T797" i="2"/>
  <c r="T798" i="2" a="1"/>
  <c r="T798" i="2" s="1"/>
  <c r="T799" i="2" a="1"/>
  <c r="T799" i="2"/>
  <c r="T800" i="2" a="1"/>
  <c r="T800" i="2"/>
  <c r="T801" i="2" a="1"/>
  <c r="T801" i="2" s="1"/>
  <c r="T802" i="2" a="1"/>
  <c r="T802" i="2" s="1"/>
  <c r="T803" i="2" a="1"/>
  <c r="T803" i="2" s="1"/>
  <c r="T804" i="2" a="1"/>
  <c r="T804" i="2"/>
  <c r="T805" i="2" a="1"/>
  <c r="T805" i="2" s="1"/>
  <c r="T806" i="2" a="1"/>
  <c r="T806" i="2" s="1"/>
  <c r="T807" i="2" a="1"/>
  <c r="T807" i="2" s="1"/>
  <c r="T808" i="2" a="1"/>
  <c r="T808" i="2"/>
  <c r="T809" i="2" a="1"/>
  <c r="T809" i="2" s="1"/>
  <c r="T810" i="2" a="1"/>
  <c r="T810" i="2" s="1"/>
  <c r="T811" i="2" a="1"/>
  <c r="T811" i="2" s="1"/>
  <c r="T812" i="2" a="1"/>
  <c r="T812" i="2"/>
  <c r="T813" i="2" a="1"/>
  <c r="T813" i="2" s="1"/>
  <c r="T814" i="2" a="1"/>
  <c r="T814" i="2"/>
  <c r="T815" i="2" a="1"/>
  <c r="T815" i="2"/>
  <c r="T816" i="2" a="1"/>
  <c r="T816" i="2" s="1"/>
  <c r="T817" i="2" a="1"/>
  <c r="T817" i="2" s="1"/>
  <c r="T818" i="2" a="1"/>
  <c r="T818" i="2"/>
  <c r="T819" i="2" a="1"/>
  <c r="T819" i="2" s="1"/>
  <c r="T820" i="2" a="1"/>
  <c r="T820" i="2" s="1"/>
  <c r="T821" i="2" a="1"/>
  <c r="T821" i="2"/>
  <c r="T822" i="2" a="1"/>
  <c r="T822" i="2"/>
  <c r="T823" i="2" a="1"/>
  <c r="T823" i="2" s="1"/>
  <c r="T824" i="2" a="1"/>
  <c r="T824" i="2" s="1"/>
  <c r="T825" i="2" a="1"/>
  <c r="T825" i="2" s="1"/>
  <c r="T826" i="2" a="1"/>
  <c r="T826" i="2"/>
  <c r="T827" i="2" a="1"/>
  <c r="T827" i="2" s="1"/>
  <c r="T828" i="2" a="1"/>
  <c r="T828" i="2"/>
  <c r="T829" i="2" a="1"/>
  <c r="T829" i="2"/>
  <c r="T830" i="2" a="1"/>
  <c r="T830" i="2" s="1"/>
  <c r="T831" i="2" a="1"/>
  <c r="T831" i="2" s="1"/>
  <c r="T832" i="2" a="1"/>
  <c r="T832" i="2" s="1"/>
  <c r="T833" i="2" a="1"/>
  <c r="T833" i="2"/>
  <c r="T834" i="2" a="1"/>
  <c r="T834" i="2" s="1"/>
  <c r="T835" i="2" a="1"/>
  <c r="T835" i="2"/>
  <c r="T836" i="2" a="1"/>
  <c r="T836" i="2"/>
  <c r="T837" i="2" a="1"/>
  <c r="T837" i="2" s="1"/>
  <c r="T838" i="2" a="1"/>
  <c r="T838" i="2"/>
  <c r="T839" i="2" a="1"/>
  <c r="T839" i="2" s="1"/>
  <c r="T840" i="2" a="1"/>
  <c r="T840" i="2" s="1"/>
  <c r="T841" i="2" a="1"/>
  <c r="T841" i="2"/>
  <c r="T842" i="2" a="1"/>
  <c r="T842" i="2"/>
  <c r="T843" i="2" a="1"/>
  <c r="T843" i="2" s="1"/>
  <c r="T844" i="2" a="1"/>
  <c r="T844" i="2" s="1"/>
  <c r="T845" i="2" a="1"/>
  <c r="T845" i="2" s="1"/>
  <c r="T846" i="2" a="1"/>
  <c r="T846" i="2"/>
  <c r="T847" i="2" a="1"/>
  <c r="T847" i="2" s="1"/>
  <c r="T848" i="2" a="1"/>
  <c r="T848" i="2"/>
  <c r="T849" i="2" a="1"/>
  <c r="T849" i="2" s="1"/>
  <c r="T850" i="2" a="1"/>
  <c r="T850" i="2"/>
  <c r="T851" i="2" a="1"/>
  <c r="T851" i="2"/>
  <c r="T852" i="2" a="1"/>
  <c r="T852" i="2" s="1"/>
  <c r="T853" i="2" a="1"/>
  <c r="T853" i="2"/>
  <c r="T854" i="2" a="1"/>
  <c r="T854" i="2" s="1"/>
  <c r="T855" i="2" a="1"/>
  <c r="T855" i="2" s="1"/>
  <c r="T856" i="2" a="1"/>
  <c r="T856" i="2" s="1"/>
  <c r="T857" i="2" a="1"/>
  <c r="T857" i="2" s="1"/>
  <c r="T858" i="2" a="1"/>
  <c r="T858" i="2"/>
  <c r="T859" i="2" a="1"/>
  <c r="T859" i="2" s="1"/>
  <c r="T860" i="2" a="1"/>
  <c r="T860" i="2"/>
  <c r="T861" i="2" a="1"/>
  <c r="T861" i="2" s="1"/>
  <c r="T862" i="2" a="1"/>
  <c r="T862" i="2"/>
  <c r="T863" i="2" a="1"/>
  <c r="T863" i="2" s="1"/>
  <c r="T864" i="2" a="1"/>
  <c r="T864" i="2"/>
  <c r="T865" i="2" a="1"/>
  <c r="T865" i="2"/>
  <c r="T866" i="2" a="1"/>
  <c r="T866" i="2" s="1"/>
  <c r="T867" i="2" a="1"/>
  <c r="T867" i="2" s="1"/>
  <c r="T868" i="2" a="1"/>
  <c r="T868" i="2" s="1"/>
  <c r="T869" i="2" a="1"/>
  <c r="T869" i="2"/>
  <c r="T870" i="2" a="1"/>
  <c r="T870" i="2" s="1"/>
  <c r="T871" i="2" a="1"/>
  <c r="T871" i="2"/>
  <c r="T872" i="2" a="1"/>
  <c r="T872" i="2"/>
  <c r="T873" i="2" a="1"/>
  <c r="T873" i="2" s="1"/>
  <c r="T874" i="2" a="1"/>
  <c r="T874" i="2"/>
  <c r="T875" i="2" a="1"/>
  <c r="T875" i="2" s="1"/>
  <c r="T876" i="2" a="1"/>
  <c r="T876" i="2"/>
  <c r="T877" i="2" a="1"/>
  <c r="T877" i="2"/>
  <c r="T878" i="2" a="1"/>
  <c r="T878" i="2"/>
  <c r="T879" i="2" a="1"/>
  <c r="T879" i="2" s="1"/>
  <c r="T880" i="2" a="1"/>
  <c r="T880" i="2" s="1"/>
  <c r="T881" i="2" a="1"/>
  <c r="T881" i="2" s="1"/>
  <c r="T882" i="2" a="1"/>
  <c r="T882" i="2" s="1"/>
  <c r="T883" i="2" a="1"/>
  <c r="T883" i="2" s="1"/>
  <c r="T884" i="2" a="1"/>
  <c r="T884" i="2" s="1"/>
  <c r="T885" i="2" a="1"/>
  <c r="T885" i="2" s="1"/>
  <c r="T886" i="2" a="1"/>
  <c r="T886" i="2"/>
  <c r="T887" i="2" a="1"/>
  <c r="T887" i="2" s="1"/>
  <c r="T888" i="2" a="1"/>
  <c r="T888" i="2" s="1"/>
  <c r="T889" i="2" a="1"/>
  <c r="T889" i="2" s="1"/>
  <c r="T890" i="2" a="1"/>
  <c r="T890" i="2" s="1"/>
  <c r="T891" i="2" a="1"/>
  <c r="T891" i="2" s="1"/>
  <c r="T892" i="2" a="1"/>
  <c r="T892" i="2" s="1"/>
  <c r="T893" i="2" a="1"/>
  <c r="T893" i="2"/>
  <c r="T894" i="2" a="1"/>
  <c r="T894" i="2"/>
  <c r="T895" i="2" a="1"/>
  <c r="T895" i="2" s="1"/>
  <c r="T896" i="2" a="1"/>
  <c r="T896" i="2" s="1"/>
  <c r="T897" i="2" a="1"/>
  <c r="T897" i="2" s="1"/>
  <c r="T898" i="2" a="1"/>
  <c r="T898" i="2"/>
  <c r="T899" i="2" a="1"/>
  <c r="T899" i="2" s="1"/>
  <c r="T900" i="2" a="1"/>
  <c r="T900" i="2"/>
  <c r="T901" i="2" a="1"/>
  <c r="T901" i="2"/>
  <c r="T902" i="2" a="1"/>
  <c r="T902" i="2" s="1"/>
  <c r="T903" i="2" a="1"/>
  <c r="T903" i="2" s="1"/>
  <c r="T904" i="2" a="1"/>
  <c r="T904" i="2" s="1"/>
  <c r="T905" i="2" a="1"/>
  <c r="T905" i="2"/>
  <c r="T906" i="2" a="1"/>
  <c r="T906" i="2"/>
  <c r="T907" i="2" a="1"/>
  <c r="T907" i="2"/>
  <c r="T908" i="2" a="1"/>
  <c r="T908" i="2" s="1"/>
  <c r="T909" i="2" a="1"/>
  <c r="T909" i="2" s="1"/>
  <c r="T910" i="2" a="1"/>
  <c r="T910" i="2" s="1"/>
  <c r="T911" i="2" a="1"/>
  <c r="T911" i="2" s="1"/>
  <c r="T912" i="2" a="1"/>
  <c r="T912" i="2"/>
  <c r="T913" i="2" a="1"/>
  <c r="T913" i="2" s="1"/>
  <c r="T914" i="2" a="1"/>
  <c r="T914" i="2"/>
  <c r="T915" i="2" a="1"/>
  <c r="T915" i="2" s="1"/>
  <c r="T916" i="2" a="1"/>
  <c r="T916" i="2" s="1"/>
  <c r="T917" i="2" a="1"/>
  <c r="T917" i="2" s="1"/>
  <c r="T918" i="2" a="1"/>
  <c r="T918" i="2"/>
  <c r="T919" i="2" a="1"/>
  <c r="T919" i="2" s="1"/>
  <c r="T920" i="2" a="1"/>
  <c r="T920" i="2"/>
  <c r="T921" i="2" a="1"/>
  <c r="T921" i="2" s="1"/>
  <c r="T922" i="2" a="1"/>
  <c r="T922" i="2" s="1"/>
  <c r="T923" i="2" a="1"/>
  <c r="T923" i="2"/>
  <c r="T924" i="2" a="1"/>
  <c r="T924" i="2" s="1"/>
  <c r="T925" i="2" a="1"/>
  <c r="T925" i="2" s="1"/>
  <c r="T926" i="2" a="1"/>
  <c r="T926" i="2" s="1"/>
  <c r="T927" i="2" a="1"/>
  <c r="T927" i="2" s="1"/>
  <c r="T928" i="2" a="1"/>
  <c r="T928" i="2"/>
  <c r="T929" i="2" a="1"/>
  <c r="T929" i="2" s="1"/>
  <c r="T930" i="2" a="1"/>
  <c r="T930" i="2"/>
  <c r="T931" i="2" a="1"/>
  <c r="T931" i="2" s="1"/>
  <c r="T932" i="2" a="1"/>
  <c r="T932" i="2" s="1"/>
  <c r="T933" i="2" a="1"/>
  <c r="T933" i="2" s="1"/>
  <c r="T934" i="2" a="1"/>
  <c r="T934" i="2" s="1"/>
  <c r="T935" i="2" a="1"/>
  <c r="T935" i="2"/>
  <c r="T936" i="2" a="1"/>
  <c r="T936" i="2" s="1"/>
  <c r="T937" i="2" a="1"/>
  <c r="T937" i="2"/>
  <c r="T938" i="2" a="1"/>
  <c r="T938" i="2"/>
  <c r="T939" i="2" a="1"/>
  <c r="T939" i="2" s="1"/>
  <c r="T940" i="2" a="1"/>
  <c r="T940" i="2"/>
  <c r="T941" i="2" a="1"/>
  <c r="T941" i="2" s="1"/>
  <c r="T942" i="2" a="1"/>
  <c r="T942" i="2" s="1"/>
  <c r="T943" i="2" a="1"/>
  <c r="T943" i="2" s="1"/>
  <c r="T944" i="2" a="1"/>
  <c r="T944" i="2"/>
  <c r="T945" i="2" a="1"/>
  <c r="T945" i="2" s="1"/>
  <c r="T946" i="2" a="1"/>
  <c r="T946" i="2" s="1"/>
  <c r="T947" i="2" a="1"/>
  <c r="T947" i="2"/>
  <c r="T948" i="2" a="1"/>
  <c r="T948" i="2" s="1"/>
  <c r="T949" i="2" a="1"/>
  <c r="T949" i="2" s="1"/>
  <c r="T950" i="2" a="1"/>
  <c r="T950" i="2" s="1"/>
  <c r="T951" i="2" a="1"/>
  <c r="T951" i="2" s="1"/>
  <c r="T952" i="2" a="1"/>
  <c r="T952" i="2" s="1"/>
  <c r="T953" i="2" a="1"/>
  <c r="T953" i="2"/>
  <c r="T954" i="2" a="1"/>
  <c r="T954" i="2" s="1"/>
  <c r="T955" i="2" a="1"/>
  <c r="T955" i="2" s="1"/>
  <c r="T956" i="2" a="1"/>
  <c r="T956" i="2" s="1"/>
  <c r="T957" i="2" a="1"/>
  <c r="T957" i="2" s="1"/>
  <c r="T958" i="2" a="1"/>
  <c r="T958" i="2"/>
  <c r="T959" i="2" a="1"/>
  <c r="T959" i="2"/>
  <c r="T960" i="2" a="1"/>
  <c r="T960" i="2"/>
  <c r="T961" i="2" a="1"/>
  <c r="T961" i="2" s="1"/>
  <c r="T962" i="2" a="1"/>
  <c r="T962" i="2"/>
  <c r="T963" i="2" a="1"/>
  <c r="T963" i="2" s="1"/>
  <c r="T964" i="2" a="1"/>
  <c r="T964" i="2"/>
  <c r="T965" i="2" a="1"/>
  <c r="T965" i="2" s="1"/>
  <c r="T966" i="2" a="1"/>
  <c r="T966" i="2" s="1"/>
  <c r="T967" i="2" a="1"/>
  <c r="T967" i="2"/>
  <c r="T968" i="2" a="1"/>
  <c r="T968" i="2" s="1"/>
  <c r="T969" i="2" a="1"/>
  <c r="T969" i="2" s="1"/>
  <c r="T970" i="2" a="1"/>
  <c r="T970" i="2" s="1"/>
  <c r="T971" i="2" a="1"/>
  <c r="T971" i="2" s="1"/>
  <c r="T972" i="2" a="1"/>
  <c r="T972" i="2"/>
  <c r="T973" i="2" a="1"/>
  <c r="T973" i="2" s="1"/>
  <c r="T974" i="2" a="1"/>
  <c r="T974" i="2"/>
  <c r="T975" i="2" a="1"/>
  <c r="T975" i="2" s="1"/>
  <c r="T976" i="2" a="1"/>
  <c r="T976" i="2" s="1"/>
  <c r="T977" i="2" a="1"/>
  <c r="T977" i="2"/>
  <c r="T978" i="2" a="1"/>
  <c r="T978" i="2" s="1"/>
  <c r="T979" i="2" a="1"/>
  <c r="T979" i="2"/>
  <c r="T980" i="2" a="1"/>
  <c r="T980" i="2" s="1"/>
  <c r="T981" i="2" a="1"/>
  <c r="T981" i="2" s="1"/>
  <c r="T982" i="2" a="1"/>
  <c r="T982" i="2"/>
  <c r="T983" i="2" a="1"/>
  <c r="T983" i="2" s="1"/>
  <c r="T984" i="2" a="1"/>
  <c r="T984" i="2" s="1"/>
  <c r="T985" i="2" a="1"/>
  <c r="T985" i="2" s="1"/>
  <c r="T986" i="2" a="1"/>
  <c r="T986" i="2"/>
  <c r="T987" i="2" a="1"/>
  <c r="T987" i="2" s="1"/>
  <c r="T988" i="2" a="1"/>
  <c r="T988" i="2" s="1"/>
  <c r="T989" i="2" a="1"/>
  <c r="T989" i="2"/>
  <c r="T990" i="2" a="1"/>
  <c r="T990" i="2" s="1"/>
  <c r="T991" i="2" a="1"/>
  <c r="T991" i="2" s="1"/>
  <c r="T992" i="2" a="1"/>
  <c r="T992" i="2"/>
  <c r="T993" i="2" a="1"/>
  <c r="T993" i="2" s="1"/>
  <c r="T994" i="2" a="1"/>
  <c r="T994" i="2"/>
  <c r="T995" i="2" a="1"/>
  <c r="T995" i="2" s="1"/>
  <c r="T996" i="2" a="1"/>
  <c r="T996" i="2"/>
  <c r="T997" i="2" a="1"/>
  <c r="T997" i="2"/>
  <c r="T998" i="2" a="1"/>
  <c r="T998" i="2" s="1"/>
  <c r="T999" i="2" a="1"/>
  <c r="T999" i="2" s="1"/>
  <c r="T1000" i="2" a="1"/>
  <c r="T1000" i="2" s="1"/>
  <c r="T1001" i="2" a="1"/>
  <c r="T1001" i="2" s="1"/>
  <c r="T2" i="2" a="1"/>
  <c r="T2" i="2" s="1"/>
  <c r="O3" i="2"/>
  <c r="P3" i="2" s="1" a="1"/>
  <c r="P3" i="2" s="1"/>
  <c r="O4" i="2"/>
  <c r="P4" i="2" s="1" a="1"/>
  <c r="P4" i="2" s="1"/>
  <c r="O5" i="2"/>
  <c r="P5" i="2" s="1" a="1"/>
  <c r="P5" i="2" s="1"/>
  <c r="O6" i="2"/>
  <c r="P6" i="2" s="1" a="1"/>
  <c r="P6" i="2" s="1"/>
  <c r="O7" i="2"/>
  <c r="P7" i="2" s="1" a="1"/>
  <c r="P7" i="2" s="1"/>
  <c r="O8" i="2"/>
  <c r="P8" i="2" s="1" a="1"/>
  <c r="P8" i="2" s="1"/>
  <c r="O9" i="2"/>
  <c r="P9" i="2" s="1" a="1"/>
  <c r="P9" i="2" s="1"/>
  <c r="O10" i="2"/>
  <c r="P10" i="2" s="1" a="1"/>
  <c r="P10" i="2" s="1"/>
  <c r="O11" i="2"/>
  <c r="P11" i="2" s="1" a="1"/>
  <c r="P11" i="2" s="1"/>
  <c r="O12" i="2"/>
  <c r="P12" i="2" s="1" a="1"/>
  <c r="P12" i="2" s="1"/>
  <c r="O13" i="2"/>
  <c r="P13" i="2" s="1" a="1"/>
  <c r="P13" i="2" s="1"/>
  <c r="O14" i="2"/>
  <c r="P14" i="2" s="1" a="1"/>
  <c r="P14" i="2" s="1"/>
  <c r="O15" i="2"/>
  <c r="P15" i="2" s="1" a="1"/>
  <c r="P15" i="2" s="1"/>
  <c r="O16" i="2"/>
  <c r="P16" i="2" s="1" a="1"/>
  <c r="P16" i="2" s="1"/>
  <c r="O17" i="2"/>
  <c r="P17" i="2" s="1" a="1"/>
  <c r="P17" i="2" s="1"/>
  <c r="O18" i="2"/>
  <c r="P18" i="2" s="1" a="1"/>
  <c r="P18" i="2" s="1"/>
  <c r="O19" i="2"/>
  <c r="P19" i="2" s="1" a="1"/>
  <c r="P19" i="2" s="1"/>
  <c r="O20" i="2"/>
  <c r="P20" i="2" s="1" a="1"/>
  <c r="P20" i="2" s="1"/>
  <c r="O21" i="2"/>
  <c r="P21" i="2" s="1" a="1"/>
  <c r="P21" i="2" s="1"/>
  <c r="O22" i="2"/>
  <c r="P22" i="2" s="1" a="1"/>
  <c r="P22" i="2" s="1"/>
  <c r="O23" i="2"/>
  <c r="P23" i="2" s="1" a="1"/>
  <c r="P23" i="2" s="1"/>
  <c r="O24" i="2"/>
  <c r="P24" i="2" s="1" a="1"/>
  <c r="P24" i="2" s="1"/>
  <c r="O25" i="2"/>
  <c r="P25" i="2" s="1" a="1"/>
  <c r="P25" i="2" s="1"/>
  <c r="O26" i="2"/>
  <c r="P26" i="2" s="1" a="1"/>
  <c r="P26" i="2" s="1"/>
  <c r="O27" i="2"/>
  <c r="P27" i="2" s="1" a="1"/>
  <c r="P27" i="2" s="1"/>
  <c r="O28" i="2"/>
  <c r="P28" i="2" s="1" a="1"/>
  <c r="P28" i="2" s="1"/>
  <c r="O29" i="2"/>
  <c r="P29" i="2" s="1" a="1"/>
  <c r="P29" i="2" s="1"/>
  <c r="O30" i="2"/>
  <c r="P30" i="2" s="1" a="1"/>
  <c r="P30" i="2" s="1"/>
  <c r="O31" i="2"/>
  <c r="P31" i="2" s="1" a="1"/>
  <c r="P31" i="2" s="1"/>
  <c r="O32" i="2"/>
  <c r="P32" i="2" s="1" a="1"/>
  <c r="P32" i="2" s="1"/>
  <c r="O33" i="2"/>
  <c r="P33" i="2" s="1" a="1"/>
  <c r="P33" i="2" s="1"/>
  <c r="O34" i="2"/>
  <c r="P34" i="2" s="1" a="1"/>
  <c r="P34" i="2" s="1"/>
  <c r="O35" i="2"/>
  <c r="P35" i="2" s="1" a="1"/>
  <c r="P35" i="2" s="1"/>
  <c r="O36" i="2"/>
  <c r="P36" i="2" s="1" a="1"/>
  <c r="P36" i="2" s="1"/>
  <c r="O37" i="2"/>
  <c r="P37" i="2" s="1" a="1"/>
  <c r="P37" i="2" s="1"/>
  <c r="O38" i="2"/>
  <c r="P38" i="2" s="1" a="1"/>
  <c r="P38" i="2" s="1"/>
  <c r="O39" i="2"/>
  <c r="P39" i="2" s="1" a="1"/>
  <c r="P39" i="2" s="1"/>
  <c r="O40" i="2"/>
  <c r="P40" i="2" s="1" a="1"/>
  <c r="P40" i="2" s="1"/>
  <c r="O41" i="2"/>
  <c r="P41" i="2" s="1" a="1"/>
  <c r="P41" i="2" s="1"/>
  <c r="O42" i="2"/>
  <c r="P42" i="2" s="1" a="1"/>
  <c r="P42" i="2" s="1"/>
  <c r="O43" i="2"/>
  <c r="P43" i="2" s="1" a="1"/>
  <c r="P43" i="2" s="1"/>
  <c r="O44" i="2"/>
  <c r="P44" i="2" s="1" a="1"/>
  <c r="P44" i="2" s="1"/>
  <c r="O45" i="2"/>
  <c r="P45" i="2" s="1" a="1"/>
  <c r="P45" i="2" s="1"/>
  <c r="O46" i="2"/>
  <c r="P46" i="2" s="1" a="1"/>
  <c r="P46" i="2" s="1"/>
  <c r="O47" i="2"/>
  <c r="P47" i="2" s="1" a="1"/>
  <c r="P47" i="2" s="1"/>
  <c r="O48" i="2"/>
  <c r="P48" i="2" s="1" a="1"/>
  <c r="P48" i="2" s="1"/>
  <c r="O49" i="2"/>
  <c r="P49" i="2" s="1" a="1"/>
  <c r="P49" i="2" s="1"/>
  <c r="O50" i="2"/>
  <c r="P50" i="2" s="1" a="1"/>
  <c r="P50" i="2" s="1"/>
  <c r="O51" i="2"/>
  <c r="P51" i="2" s="1" a="1"/>
  <c r="P51" i="2" s="1"/>
  <c r="O52" i="2"/>
  <c r="P52" i="2" s="1" a="1"/>
  <c r="P52" i="2" s="1"/>
  <c r="O53" i="2"/>
  <c r="P53" i="2" s="1" a="1"/>
  <c r="P53" i="2" s="1"/>
  <c r="O54" i="2"/>
  <c r="P54" i="2" s="1" a="1"/>
  <c r="P54" i="2" s="1"/>
  <c r="O55" i="2"/>
  <c r="P55" i="2" s="1" a="1"/>
  <c r="P55" i="2" s="1"/>
  <c r="O56" i="2"/>
  <c r="P56" i="2" s="1" a="1"/>
  <c r="P56" i="2" s="1"/>
  <c r="O57" i="2"/>
  <c r="P57" i="2" s="1" a="1"/>
  <c r="P57" i="2" s="1"/>
  <c r="O58" i="2"/>
  <c r="P58" i="2" s="1" a="1"/>
  <c r="P58" i="2" s="1"/>
  <c r="O59" i="2"/>
  <c r="P59" i="2" s="1" a="1"/>
  <c r="P59" i="2" s="1"/>
  <c r="O60" i="2"/>
  <c r="P60" i="2" s="1" a="1"/>
  <c r="P60" i="2" s="1"/>
  <c r="O61" i="2"/>
  <c r="P61" i="2" s="1" a="1"/>
  <c r="P61" i="2" s="1"/>
  <c r="O62" i="2"/>
  <c r="P62" i="2" s="1" a="1"/>
  <c r="P62" i="2" s="1"/>
  <c r="O63" i="2"/>
  <c r="P63" i="2" s="1" a="1"/>
  <c r="P63" i="2" s="1"/>
  <c r="O64" i="2"/>
  <c r="P64" i="2" s="1" a="1"/>
  <c r="P64" i="2" s="1"/>
  <c r="O65" i="2"/>
  <c r="P65" i="2" s="1" a="1"/>
  <c r="P65" i="2" s="1"/>
  <c r="O66" i="2"/>
  <c r="P66" i="2" s="1" a="1"/>
  <c r="P66" i="2" s="1"/>
  <c r="O67" i="2"/>
  <c r="P67" i="2" s="1" a="1"/>
  <c r="P67" i="2" s="1"/>
  <c r="O68" i="2"/>
  <c r="P68" i="2" s="1" a="1"/>
  <c r="P68" i="2" s="1"/>
  <c r="O69" i="2"/>
  <c r="P69" i="2" s="1" a="1"/>
  <c r="P69" i="2" s="1"/>
  <c r="O70" i="2"/>
  <c r="P70" i="2" s="1" a="1"/>
  <c r="P70" i="2" s="1"/>
  <c r="O71" i="2"/>
  <c r="P71" i="2" s="1" a="1"/>
  <c r="P71" i="2" s="1"/>
  <c r="O72" i="2"/>
  <c r="P72" i="2" s="1" a="1"/>
  <c r="P72" i="2" s="1"/>
  <c r="O73" i="2"/>
  <c r="P73" i="2" s="1" a="1"/>
  <c r="P73" i="2" s="1"/>
  <c r="O74" i="2"/>
  <c r="P74" i="2" s="1" a="1"/>
  <c r="P74" i="2" s="1"/>
  <c r="O75" i="2"/>
  <c r="P75" i="2" s="1" a="1"/>
  <c r="P75" i="2" s="1"/>
  <c r="O76" i="2"/>
  <c r="P76" i="2" s="1" a="1"/>
  <c r="P76" i="2" s="1"/>
  <c r="O77" i="2"/>
  <c r="P77" i="2" s="1" a="1"/>
  <c r="P77" i="2" s="1"/>
  <c r="O78" i="2"/>
  <c r="P78" i="2" s="1" a="1"/>
  <c r="P78" i="2" s="1"/>
  <c r="O79" i="2"/>
  <c r="P79" i="2" s="1" a="1"/>
  <c r="P79" i="2" s="1"/>
  <c r="O80" i="2"/>
  <c r="P80" i="2" s="1" a="1"/>
  <c r="P80" i="2" s="1"/>
  <c r="O81" i="2"/>
  <c r="P81" i="2" s="1" a="1"/>
  <c r="P81" i="2" s="1"/>
  <c r="O82" i="2"/>
  <c r="P82" i="2" s="1" a="1"/>
  <c r="P82" i="2" s="1"/>
  <c r="O83" i="2"/>
  <c r="P83" i="2" s="1" a="1"/>
  <c r="P83" i="2" s="1"/>
  <c r="O84" i="2"/>
  <c r="P84" i="2" s="1" a="1"/>
  <c r="P84" i="2" s="1"/>
  <c r="O85" i="2"/>
  <c r="P85" i="2" s="1" a="1"/>
  <c r="P85" i="2" s="1"/>
  <c r="O86" i="2"/>
  <c r="P86" i="2" s="1" a="1"/>
  <c r="P86" i="2" s="1"/>
  <c r="O87" i="2"/>
  <c r="P87" i="2" s="1" a="1"/>
  <c r="P87" i="2" s="1"/>
  <c r="O88" i="2"/>
  <c r="P88" i="2" s="1" a="1"/>
  <c r="P88" i="2" s="1"/>
  <c r="O89" i="2"/>
  <c r="P89" i="2" s="1" a="1"/>
  <c r="P89" i="2" s="1"/>
  <c r="O90" i="2"/>
  <c r="P90" i="2" s="1" a="1"/>
  <c r="P90" i="2" s="1"/>
  <c r="O91" i="2"/>
  <c r="P91" i="2" s="1" a="1"/>
  <c r="P91" i="2" s="1"/>
  <c r="O92" i="2"/>
  <c r="P92" i="2" s="1" a="1"/>
  <c r="P92" i="2" s="1"/>
  <c r="O93" i="2"/>
  <c r="P93" i="2" s="1" a="1"/>
  <c r="P93" i="2" s="1"/>
  <c r="O94" i="2"/>
  <c r="P94" i="2" s="1" a="1"/>
  <c r="P94" i="2" s="1"/>
  <c r="O95" i="2"/>
  <c r="P95" i="2" s="1" a="1"/>
  <c r="P95" i="2" s="1"/>
  <c r="O96" i="2"/>
  <c r="P96" i="2" s="1" a="1"/>
  <c r="P96" i="2" s="1"/>
  <c r="O97" i="2"/>
  <c r="P97" i="2" s="1" a="1"/>
  <c r="P97" i="2" s="1"/>
  <c r="O98" i="2"/>
  <c r="P98" i="2" s="1" a="1"/>
  <c r="P98" i="2" s="1"/>
  <c r="O99" i="2"/>
  <c r="P99" i="2" s="1" a="1"/>
  <c r="P99" i="2" s="1"/>
  <c r="O100" i="2"/>
  <c r="P100" i="2" s="1" a="1"/>
  <c r="P100" i="2" s="1"/>
  <c r="O101" i="2"/>
  <c r="P101" i="2" s="1" a="1"/>
  <c r="P101" i="2" s="1"/>
  <c r="O102" i="2"/>
  <c r="P102" i="2" s="1" a="1"/>
  <c r="P102" i="2" s="1"/>
  <c r="O103" i="2"/>
  <c r="P103" i="2" s="1" a="1"/>
  <c r="P103" i="2" s="1"/>
  <c r="O104" i="2"/>
  <c r="P104" i="2" s="1" a="1"/>
  <c r="P104" i="2" s="1"/>
  <c r="O105" i="2"/>
  <c r="P105" i="2" s="1" a="1"/>
  <c r="P105" i="2" s="1"/>
  <c r="O106" i="2"/>
  <c r="P106" i="2" s="1" a="1"/>
  <c r="P106" i="2" s="1"/>
  <c r="O107" i="2"/>
  <c r="P107" i="2" s="1" a="1"/>
  <c r="P107" i="2" s="1"/>
  <c r="O108" i="2"/>
  <c r="P108" i="2" s="1" a="1"/>
  <c r="P108" i="2" s="1"/>
  <c r="O109" i="2"/>
  <c r="P109" i="2" s="1" a="1"/>
  <c r="P109" i="2" s="1"/>
  <c r="O110" i="2"/>
  <c r="P110" i="2" s="1" a="1"/>
  <c r="P110" i="2" s="1"/>
  <c r="O111" i="2"/>
  <c r="P111" i="2" s="1" a="1"/>
  <c r="P111" i="2" s="1"/>
  <c r="O112" i="2"/>
  <c r="P112" i="2" s="1" a="1"/>
  <c r="P112" i="2" s="1"/>
  <c r="O113" i="2"/>
  <c r="P113" i="2" s="1" a="1"/>
  <c r="P113" i="2" s="1"/>
  <c r="O114" i="2"/>
  <c r="P114" i="2" s="1" a="1"/>
  <c r="P114" i="2" s="1"/>
  <c r="O115" i="2"/>
  <c r="P115" i="2" s="1" a="1"/>
  <c r="P115" i="2" s="1"/>
  <c r="O116" i="2"/>
  <c r="P116" i="2" s="1" a="1"/>
  <c r="P116" i="2" s="1"/>
  <c r="O117" i="2"/>
  <c r="P117" i="2" s="1" a="1"/>
  <c r="P117" i="2" s="1"/>
  <c r="O118" i="2"/>
  <c r="P118" i="2" s="1" a="1"/>
  <c r="P118" i="2" s="1"/>
  <c r="O119" i="2"/>
  <c r="P119" i="2" s="1" a="1"/>
  <c r="P119" i="2" s="1"/>
  <c r="O120" i="2"/>
  <c r="P120" i="2" s="1" a="1"/>
  <c r="P120" i="2" s="1"/>
  <c r="O121" i="2"/>
  <c r="P121" i="2" s="1" a="1"/>
  <c r="P121" i="2" s="1"/>
  <c r="O122" i="2"/>
  <c r="P122" i="2" s="1" a="1"/>
  <c r="P122" i="2" s="1"/>
  <c r="O123" i="2"/>
  <c r="P123" i="2" s="1" a="1"/>
  <c r="P123" i="2" s="1"/>
  <c r="O124" i="2"/>
  <c r="P124" i="2" s="1" a="1"/>
  <c r="P124" i="2" s="1"/>
  <c r="O125" i="2"/>
  <c r="P125" i="2" s="1" a="1"/>
  <c r="P125" i="2" s="1"/>
  <c r="O126" i="2"/>
  <c r="P126" i="2" s="1" a="1"/>
  <c r="P126" i="2" s="1"/>
  <c r="O127" i="2"/>
  <c r="P127" i="2" s="1" a="1"/>
  <c r="P127" i="2" s="1"/>
  <c r="O128" i="2"/>
  <c r="P128" i="2" s="1" a="1"/>
  <c r="P128" i="2" s="1"/>
  <c r="O129" i="2"/>
  <c r="P129" i="2" s="1" a="1"/>
  <c r="P129" i="2" s="1"/>
  <c r="O130" i="2"/>
  <c r="P130" i="2" s="1" a="1"/>
  <c r="P130" i="2" s="1"/>
  <c r="O131" i="2"/>
  <c r="P131" i="2" s="1" a="1"/>
  <c r="P131" i="2" s="1"/>
  <c r="O132" i="2"/>
  <c r="P132" i="2" s="1" a="1"/>
  <c r="P132" i="2" s="1"/>
  <c r="O133" i="2"/>
  <c r="P133" i="2" s="1" a="1"/>
  <c r="P133" i="2" s="1"/>
  <c r="O134" i="2"/>
  <c r="P134" i="2" s="1" a="1"/>
  <c r="P134" i="2" s="1"/>
  <c r="O135" i="2"/>
  <c r="P135" i="2" s="1" a="1"/>
  <c r="P135" i="2" s="1"/>
  <c r="O136" i="2"/>
  <c r="P136" i="2" s="1" a="1"/>
  <c r="P136" i="2" s="1"/>
  <c r="O137" i="2"/>
  <c r="P137" i="2" s="1" a="1"/>
  <c r="P137" i="2" s="1"/>
  <c r="O138" i="2"/>
  <c r="P138" i="2" s="1" a="1"/>
  <c r="P138" i="2" s="1"/>
  <c r="O139" i="2"/>
  <c r="P139" i="2" s="1" a="1"/>
  <c r="P139" i="2" s="1"/>
  <c r="O140" i="2"/>
  <c r="P140" i="2" s="1" a="1"/>
  <c r="P140" i="2" s="1"/>
  <c r="O141" i="2"/>
  <c r="P141" i="2" s="1" a="1"/>
  <c r="P141" i="2" s="1"/>
  <c r="O142" i="2"/>
  <c r="P142" i="2" s="1" a="1"/>
  <c r="P142" i="2" s="1"/>
  <c r="O143" i="2"/>
  <c r="P143" i="2" s="1" a="1"/>
  <c r="P143" i="2" s="1"/>
  <c r="O144" i="2"/>
  <c r="P144" i="2" s="1" a="1"/>
  <c r="P144" i="2" s="1"/>
  <c r="O145" i="2"/>
  <c r="P145" i="2" s="1" a="1"/>
  <c r="P145" i="2" s="1"/>
  <c r="O146" i="2"/>
  <c r="P146" i="2" s="1" a="1"/>
  <c r="P146" i="2" s="1"/>
  <c r="O147" i="2"/>
  <c r="P147" i="2" s="1" a="1"/>
  <c r="P147" i="2" s="1"/>
  <c r="O148" i="2"/>
  <c r="P148" i="2" s="1" a="1"/>
  <c r="P148" i="2" s="1"/>
  <c r="O149" i="2"/>
  <c r="P149" i="2" s="1" a="1"/>
  <c r="P149" i="2" s="1"/>
  <c r="O150" i="2"/>
  <c r="P150" i="2" s="1" a="1"/>
  <c r="P150" i="2" s="1"/>
  <c r="O151" i="2"/>
  <c r="P151" i="2" s="1" a="1"/>
  <c r="P151" i="2" s="1"/>
  <c r="O152" i="2"/>
  <c r="P152" i="2" s="1" a="1"/>
  <c r="P152" i="2" s="1"/>
  <c r="O153" i="2"/>
  <c r="P153" i="2" s="1" a="1"/>
  <c r="P153" i="2" s="1"/>
  <c r="O154" i="2"/>
  <c r="P154" i="2" s="1" a="1"/>
  <c r="P154" i="2" s="1"/>
  <c r="O155" i="2"/>
  <c r="P155" i="2" s="1" a="1"/>
  <c r="P155" i="2" s="1"/>
  <c r="O156" i="2"/>
  <c r="P156" i="2" s="1" a="1"/>
  <c r="P156" i="2" s="1"/>
  <c r="O157" i="2"/>
  <c r="P157" i="2" s="1" a="1"/>
  <c r="P157" i="2" s="1"/>
  <c r="O158" i="2"/>
  <c r="P158" i="2" s="1" a="1"/>
  <c r="P158" i="2" s="1"/>
  <c r="O159" i="2"/>
  <c r="P159" i="2" s="1" a="1"/>
  <c r="P159" i="2" s="1"/>
  <c r="O160" i="2"/>
  <c r="P160" i="2" s="1" a="1"/>
  <c r="P160" i="2" s="1"/>
  <c r="O161" i="2"/>
  <c r="P161" i="2" s="1" a="1"/>
  <c r="P161" i="2" s="1"/>
  <c r="O162" i="2"/>
  <c r="P162" i="2" s="1" a="1"/>
  <c r="P162" i="2" s="1"/>
  <c r="O163" i="2"/>
  <c r="P163" i="2" s="1" a="1"/>
  <c r="P163" i="2" s="1"/>
  <c r="O164" i="2"/>
  <c r="P164" i="2" s="1" a="1"/>
  <c r="P164" i="2" s="1"/>
  <c r="O165" i="2"/>
  <c r="P165" i="2" s="1" a="1"/>
  <c r="P165" i="2" s="1"/>
  <c r="O166" i="2"/>
  <c r="P166" i="2" s="1" a="1"/>
  <c r="P166" i="2" s="1"/>
  <c r="O167" i="2"/>
  <c r="P167" i="2" s="1" a="1"/>
  <c r="P167" i="2" s="1"/>
  <c r="O168" i="2"/>
  <c r="P168" i="2" s="1" a="1"/>
  <c r="P168" i="2" s="1"/>
  <c r="O169" i="2"/>
  <c r="P169" i="2" s="1" a="1"/>
  <c r="P169" i="2" s="1"/>
  <c r="O170" i="2"/>
  <c r="P170" i="2" s="1" a="1"/>
  <c r="P170" i="2" s="1"/>
  <c r="O171" i="2"/>
  <c r="P171" i="2" s="1" a="1"/>
  <c r="P171" i="2" s="1"/>
  <c r="O172" i="2"/>
  <c r="P172" i="2" s="1" a="1"/>
  <c r="P172" i="2" s="1"/>
  <c r="O173" i="2"/>
  <c r="P173" i="2" s="1" a="1"/>
  <c r="P173" i="2" s="1"/>
  <c r="O174" i="2"/>
  <c r="P174" i="2" s="1" a="1"/>
  <c r="P174" i="2" s="1"/>
  <c r="O175" i="2"/>
  <c r="P175" i="2" s="1" a="1"/>
  <c r="P175" i="2" s="1"/>
  <c r="O176" i="2"/>
  <c r="P176" i="2" s="1" a="1"/>
  <c r="P176" i="2" s="1"/>
  <c r="O177" i="2"/>
  <c r="P177" i="2" s="1" a="1"/>
  <c r="P177" i="2" s="1"/>
  <c r="O178" i="2"/>
  <c r="P178" i="2" s="1" a="1"/>
  <c r="P178" i="2" s="1"/>
  <c r="O179" i="2"/>
  <c r="P179" i="2" s="1" a="1"/>
  <c r="P179" i="2" s="1"/>
  <c r="O180" i="2"/>
  <c r="P180" i="2" s="1" a="1"/>
  <c r="P180" i="2" s="1"/>
  <c r="O181" i="2"/>
  <c r="P181" i="2" s="1" a="1"/>
  <c r="P181" i="2" s="1"/>
  <c r="O182" i="2"/>
  <c r="P182" i="2" s="1" a="1"/>
  <c r="P182" i="2" s="1"/>
  <c r="O183" i="2"/>
  <c r="P183" i="2" s="1" a="1"/>
  <c r="P183" i="2" s="1"/>
  <c r="O184" i="2"/>
  <c r="P184" i="2" s="1" a="1"/>
  <c r="P184" i="2" s="1"/>
  <c r="O185" i="2"/>
  <c r="P185" i="2" s="1" a="1"/>
  <c r="P185" i="2" s="1"/>
  <c r="O186" i="2"/>
  <c r="P186" i="2" s="1" a="1"/>
  <c r="P186" i="2" s="1"/>
  <c r="O187" i="2"/>
  <c r="P187" i="2" s="1" a="1"/>
  <c r="P187" i="2" s="1"/>
  <c r="O188" i="2"/>
  <c r="P188" i="2" s="1" a="1"/>
  <c r="P188" i="2" s="1"/>
  <c r="O189" i="2"/>
  <c r="P189" i="2" s="1" a="1"/>
  <c r="P189" i="2" s="1"/>
  <c r="O190" i="2"/>
  <c r="P190" i="2" s="1" a="1"/>
  <c r="P190" i="2" s="1"/>
  <c r="O191" i="2"/>
  <c r="P191" i="2" s="1" a="1"/>
  <c r="P191" i="2" s="1"/>
  <c r="O192" i="2"/>
  <c r="P192" i="2" s="1" a="1"/>
  <c r="P192" i="2" s="1"/>
  <c r="O193" i="2"/>
  <c r="P193" i="2" s="1" a="1"/>
  <c r="P193" i="2" s="1"/>
  <c r="O194" i="2"/>
  <c r="P194" i="2" s="1" a="1"/>
  <c r="P194" i="2" s="1"/>
  <c r="O195" i="2"/>
  <c r="P195" i="2" s="1" a="1"/>
  <c r="P195" i="2" s="1"/>
  <c r="O196" i="2"/>
  <c r="P196" i="2" s="1" a="1"/>
  <c r="P196" i="2" s="1"/>
  <c r="O197" i="2"/>
  <c r="P197" i="2" s="1" a="1"/>
  <c r="P197" i="2" s="1"/>
  <c r="O198" i="2"/>
  <c r="P198" i="2" s="1" a="1"/>
  <c r="P198" i="2" s="1"/>
  <c r="O199" i="2"/>
  <c r="P199" i="2" s="1" a="1"/>
  <c r="P199" i="2" s="1"/>
  <c r="O200" i="2"/>
  <c r="P200" i="2" s="1" a="1"/>
  <c r="P200" i="2" s="1"/>
  <c r="O201" i="2"/>
  <c r="P201" i="2" s="1" a="1"/>
  <c r="P201" i="2" s="1"/>
  <c r="O202" i="2"/>
  <c r="P202" i="2" s="1" a="1"/>
  <c r="P202" i="2" s="1"/>
  <c r="O203" i="2"/>
  <c r="P203" i="2" s="1" a="1"/>
  <c r="P203" i="2" s="1"/>
  <c r="O204" i="2"/>
  <c r="P204" i="2" s="1" a="1"/>
  <c r="P204" i="2" s="1"/>
  <c r="O205" i="2"/>
  <c r="P205" i="2" s="1" a="1"/>
  <c r="P205" i="2" s="1"/>
  <c r="O206" i="2"/>
  <c r="P206" i="2" s="1" a="1"/>
  <c r="P206" i="2" s="1"/>
  <c r="O207" i="2"/>
  <c r="P207" i="2" s="1" a="1"/>
  <c r="P207" i="2" s="1"/>
  <c r="O208" i="2"/>
  <c r="P208" i="2" s="1" a="1"/>
  <c r="P208" i="2" s="1"/>
  <c r="O209" i="2"/>
  <c r="P209" i="2" s="1" a="1"/>
  <c r="P209" i="2" s="1"/>
  <c r="O210" i="2"/>
  <c r="P210" i="2" s="1" a="1"/>
  <c r="P210" i="2" s="1"/>
  <c r="O211" i="2"/>
  <c r="P211" i="2" s="1" a="1"/>
  <c r="P211" i="2" s="1"/>
  <c r="O212" i="2"/>
  <c r="P212" i="2" s="1" a="1"/>
  <c r="P212" i="2" s="1"/>
  <c r="O213" i="2"/>
  <c r="P213" i="2" s="1" a="1"/>
  <c r="P213" i="2" s="1"/>
  <c r="O214" i="2"/>
  <c r="P214" i="2" s="1" a="1"/>
  <c r="P214" i="2" s="1"/>
  <c r="O215" i="2"/>
  <c r="P215" i="2" s="1" a="1"/>
  <c r="P215" i="2" s="1"/>
  <c r="O216" i="2"/>
  <c r="P216" i="2" s="1" a="1"/>
  <c r="P216" i="2" s="1"/>
  <c r="O217" i="2"/>
  <c r="P217" i="2" s="1" a="1"/>
  <c r="P217" i="2" s="1"/>
  <c r="O218" i="2"/>
  <c r="P218" i="2" s="1" a="1"/>
  <c r="P218" i="2" s="1"/>
  <c r="O219" i="2"/>
  <c r="P219" i="2" s="1" a="1"/>
  <c r="P219" i="2" s="1"/>
  <c r="O220" i="2"/>
  <c r="P220" i="2" s="1" a="1"/>
  <c r="P220" i="2" s="1"/>
  <c r="O221" i="2"/>
  <c r="P221" i="2" s="1" a="1"/>
  <c r="P221" i="2" s="1"/>
  <c r="O222" i="2"/>
  <c r="P222" i="2" s="1" a="1"/>
  <c r="P222" i="2" s="1"/>
  <c r="O223" i="2"/>
  <c r="P223" i="2" s="1" a="1"/>
  <c r="P223" i="2" s="1"/>
  <c r="O224" i="2"/>
  <c r="P224" i="2" s="1" a="1"/>
  <c r="P224" i="2" s="1"/>
  <c r="O225" i="2"/>
  <c r="P225" i="2" s="1" a="1"/>
  <c r="P225" i="2" s="1"/>
  <c r="O226" i="2"/>
  <c r="P226" i="2" s="1" a="1"/>
  <c r="P226" i="2" s="1"/>
  <c r="O227" i="2"/>
  <c r="P227" i="2" s="1" a="1"/>
  <c r="P227" i="2" s="1"/>
  <c r="O228" i="2"/>
  <c r="P228" i="2" s="1" a="1"/>
  <c r="P228" i="2" s="1"/>
  <c r="O229" i="2"/>
  <c r="P229" i="2" s="1" a="1"/>
  <c r="P229" i="2" s="1"/>
  <c r="O230" i="2"/>
  <c r="P230" i="2" s="1" a="1"/>
  <c r="P230" i="2" s="1"/>
  <c r="O231" i="2"/>
  <c r="P231" i="2" s="1" a="1"/>
  <c r="P231" i="2" s="1"/>
  <c r="O232" i="2"/>
  <c r="P232" i="2" s="1" a="1"/>
  <c r="P232" i="2" s="1"/>
  <c r="O233" i="2"/>
  <c r="P233" i="2" s="1" a="1"/>
  <c r="P233" i="2" s="1"/>
  <c r="O234" i="2"/>
  <c r="P234" i="2" s="1" a="1"/>
  <c r="P234" i="2" s="1"/>
  <c r="O235" i="2"/>
  <c r="P235" i="2" s="1" a="1"/>
  <c r="P235" i="2" s="1"/>
  <c r="O236" i="2"/>
  <c r="P236" i="2" s="1" a="1"/>
  <c r="P236" i="2" s="1"/>
  <c r="O237" i="2"/>
  <c r="P237" i="2" s="1" a="1"/>
  <c r="P237" i="2" s="1"/>
  <c r="O238" i="2"/>
  <c r="P238" i="2" s="1" a="1"/>
  <c r="P238" i="2" s="1"/>
  <c r="O239" i="2"/>
  <c r="P239" i="2" s="1" a="1"/>
  <c r="P239" i="2" s="1"/>
  <c r="O240" i="2"/>
  <c r="P240" i="2" s="1" a="1"/>
  <c r="P240" i="2" s="1"/>
  <c r="O241" i="2"/>
  <c r="P241" i="2" s="1" a="1"/>
  <c r="P241" i="2" s="1"/>
  <c r="O242" i="2"/>
  <c r="P242" i="2" s="1" a="1"/>
  <c r="P242" i="2" s="1"/>
  <c r="O243" i="2"/>
  <c r="P243" i="2" s="1" a="1"/>
  <c r="P243" i="2" s="1"/>
  <c r="O244" i="2"/>
  <c r="P244" i="2" s="1" a="1"/>
  <c r="P244" i="2" s="1"/>
  <c r="O245" i="2"/>
  <c r="P245" i="2" s="1" a="1"/>
  <c r="P245" i="2" s="1"/>
  <c r="O246" i="2"/>
  <c r="P246" i="2" s="1" a="1"/>
  <c r="P246" i="2" s="1"/>
  <c r="O247" i="2"/>
  <c r="P247" i="2" s="1" a="1"/>
  <c r="P247" i="2" s="1"/>
  <c r="O248" i="2"/>
  <c r="P248" i="2" s="1" a="1"/>
  <c r="P248" i="2" s="1"/>
  <c r="O249" i="2"/>
  <c r="P249" i="2" s="1" a="1"/>
  <c r="P249" i="2" s="1"/>
  <c r="O250" i="2"/>
  <c r="P250" i="2" s="1" a="1"/>
  <c r="P250" i="2" s="1"/>
  <c r="O251" i="2"/>
  <c r="P251" i="2" s="1" a="1"/>
  <c r="P251" i="2" s="1"/>
  <c r="O252" i="2"/>
  <c r="P252" i="2" s="1" a="1"/>
  <c r="P252" i="2" s="1"/>
  <c r="O253" i="2"/>
  <c r="P253" i="2" s="1" a="1"/>
  <c r="P253" i="2" s="1"/>
  <c r="O254" i="2"/>
  <c r="P254" i="2" s="1" a="1"/>
  <c r="P254" i="2" s="1"/>
  <c r="O255" i="2"/>
  <c r="P255" i="2" s="1" a="1"/>
  <c r="P255" i="2" s="1"/>
  <c r="O256" i="2"/>
  <c r="P256" i="2" s="1" a="1"/>
  <c r="P256" i="2" s="1"/>
  <c r="O257" i="2"/>
  <c r="P257" i="2" s="1" a="1"/>
  <c r="P257" i="2" s="1"/>
  <c r="O258" i="2"/>
  <c r="P258" i="2" s="1" a="1"/>
  <c r="P258" i="2" s="1"/>
  <c r="O259" i="2"/>
  <c r="P259" i="2" s="1" a="1"/>
  <c r="P259" i="2" s="1"/>
  <c r="O260" i="2"/>
  <c r="P260" i="2" s="1" a="1"/>
  <c r="P260" i="2" s="1"/>
  <c r="O261" i="2"/>
  <c r="P261" i="2" s="1" a="1"/>
  <c r="P261" i="2" s="1"/>
  <c r="O262" i="2"/>
  <c r="P262" i="2" s="1" a="1"/>
  <c r="P262" i="2" s="1"/>
  <c r="O263" i="2"/>
  <c r="P263" i="2" s="1" a="1"/>
  <c r="P263" i="2" s="1"/>
  <c r="O264" i="2"/>
  <c r="P264" i="2" s="1" a="1"/>
  <c r="P264" i="2" s="1"/>
  <c r="O265" i="2"/>
  <c r="P265" i="2" s="1" a="1"/>
  <c r="P265" i="2" s="1"/>
  <c r="O266" i="2"/>
  <c r="P266" i="2" s="1" a="1"/>
  <c r="P266" i="2" s="1"/>
  <c r="O267" i="2"/>
  <c r="P267" i="2" s="1" a="1"/>
  <c r="P267" i="2" s="1"/>
  <c r="O268" i="2"/>
  <c r="P268" i="2" s="1" a="1"/>
  <c r="P268" i="2" s="1"/>
  <c r="O269" i="2"/>
  <c r="P269" i="2" s="1" a="1"/>
  <c r="P269" i="2" s="1"/>
  <c r="O270" i="2"/>
  <c r="P270" i="2" s="1" a="1"/>
  <c r="P270" i="2" s="1"/>
  <c r="O271" i="2"/>
  <c r="P271" i="2" s="1" a="1"/>
  <c r="P271" i="2" s="1"/>
  <c r="O272" i="2"/>
  <c r="P272" i="2" s="1" a="1"/>
  <c r="P272" i="2" s="1"/>
  <c r="O273" i="2"/>
  <c r="P273" i="2" s="1" a="1"/>
  <c r="P273" i="2" s="1"/>
  <c r="O274" i="2"/>
  <c r="P274" i="2" s="1" a="1"/>
  <c r="P274" i="2" s="1"/>
  <c r="O275" i="2"/>
  <c r="P275" i="2" s="1" a="1"/>
  <c r="P275" i="2" s="1"/>
  <c r="O276" i="2"/>
  <c r="P276" i="2" s="1" a="1"/>
  <c r="P276" i="2" s="1"/>
  <c r="O277" i="2"/>
  <c r="P277" i="2" s="1" a="1"/>
  <c r="P277" i="2" s="1"/>
  <c r="O278" i="2"/>
  <c r="P278" i="2" s="1" a="1"/>
  <c r="P278" i="2" s="1"/>
  <c r="O279" i="2"/>
  <c r="P279" i="2" s="1" a="1"/>
  <c r="P279" i="2" s="1"/>
  <c r="O280" i="2"/>
  <c r="P280" i="2" s="1" a="1"/>
  <c r="P280" i="2" s="1"/>
  <c r="O281" i="2"/>
  <c r="P281" i="2" s="1" a="1"/>
  <c r="P281" i="2" s="1"/>
  <c r="O282" i="2"/>
  <c r="P282" i="2" s="1" a="1"/>
  <c r="P282" i="2" s="1"/>
  <c r="O283" i="2"/>
  <c r="P283" i="2" s="1" a="1"/>
  <c r="P283" i="2" s="1"/>
  <c r="O284" i="2"/>
  <c r="P284" i="2" s="1" a="1"/>
  <c r="P284" i="2" s="1"/>
  <c r="O285" i="2"/>
  <c r="P285" i="2" s="1" a="1"/>
  <c r="P285" i="2" s="1"/>
  <c r="O286" i="2"/>
  <c r="P286" i="2" s="1" a="1"/>
  <c r="P286" i="2" s="1"/>
  <c r="O287" i="2"/>
  <c r="P287" i="2" s="1" a="1"/>
  <c r="P287" i="2" s="1"/>
  <c r="O288" i="2"/>
  <c r="P288" i="2" s="1" a="1"/>
  <c r="P288" i="2" s="1"/>
  <c r="O289" i="2"/>
  <c r="P289" i="2" s="1" a="1"/>
  <c r="P289" i="2" s="1"/>
  <c r="O290" i="2"/>
  <c r="P290" i="2" s="1" a="1"/>
  <c r="P290" i="2" s="1"/>
  <c r="O291" i="2"/>
  <c r="P291" i="2" s="1" a="1"/>
  <c r="P291" i="2" s="1"/>
  <c r="O292" i="2"/>
  <c r="P292" i="2" s="1" a="1"/>
  <c r="P292" i="2" s="1"/>
  <c r="O293" i="2"/>
  <c r="P293" i="2" s="1" a="1"/>
  <c r="P293" i="2" s="1"/>
  <c r="O294" i="2"/>
  <c r="P294" i="2" s="1" a="1"/>
  <c r="P294" i="2" s="1"/>
  <c r="O295" i="2"/>
  <c r="P295" i="2" s="1" a="1"/>
  <c r="P295" i="2" s="1"/>
  <c r="O296" i="2"/>
  <c r="P296" i="2" s="1" a="1"/>
  <c r="P296" i="2" s="1"/>
  <c r="O297" i="2"/>
  <c r="P297" i="2" s="1" a="1"/>
  <c r="P297" i="2" s="1"/>
  <c r="O298" i="2"/>
  <c r="P298" i="2" s="1" a="1"/>
  <c r="P298" i="2" s="1"/>
  <c r="O299" i="2"/>
  <c r="P299" i="2" s="1" a="1"/>
  <c r="P299" i="2" s="1"/>
  <c r="O300" i="2"/>
  <c r="P300" i="2" s="1" a="1"/>
  <c r="P300" i="2" s="1"/>
  <c r="O301" i="2"/>
  <c r="P301" i="2" s="1" a="1"/>
  <c r="P301" i="2" s="1"/>
  <c r="O302" i="2"/>
  <c r="P302" i="2" s="1" a="1"/>
  <c r="P302" i="2" s="1"/>
  <c r="O303" i="2"/>
  <c r="P303" i="2" s="1" a="1"/>
  <c r="P303" i="2" s="1"/>
  <c r="O304" i="2"/>
  <c r="P304" i="2" s="1" a="1"/>
  <c r="P304" i="2" s="1"/>
  <c r="O305" i="2"/>
  <c r="P305" i="2" s="1" a="1"/>
  <c r="P305" i="2" s="1"/>
  <c r="O306" i="2"/>
  <c r="P306" i="2" s="1" a="1"/>
  <c r="P306" i="2" s="1"/>
  <c r="O307" i="2"/>
  <c r="P307" i="2" s="1" a="1"/>
  <c r="P307" i="2" s="1"/>
  <c r="O308" i="2"/>
  <c r="P308" i="2" s="1" a="1"/>
  <c r="P308" i="2" s="1"/>
  <c r="O309" i="2"/>
  <c r="P309" i="2" s="1" a="1"/>
  <c r="P309" i="2" s="1"/>
  <c r="O310" i="2"/>
  <c r="P310" i="2" s="1" a="1"/>
  <c r="P310" i="2" s="1"/>
  <c r="O311" i="2"/>
  <c r="P311" i="2" s="1" a="1"/>
  <c r="P311" i="2" s="1"/>
  <c r="O312" i="2"/>
  <c r="P312" i="2" s="1" a="1"/>
  <c r="P312" i="2" s="1"/>
  <c r="O313" i="2"/>
  <c r="P313" i="2" s="1" a="1"/>
  <c r="P313" i="2" s="1"/>
  <c r="O314" i="2"/>
  <c r="P314" i="2" s="1" a="1"/>
  <c r="P314" i="2" s="1"/>
  <c r="O315" i="2"/>
  <c r="P315" i="2" s="1" a="1"/>
  <c r="P315" i="2" s="1"/>
  <c r="O316" i="2"/>
  <c r="P316" i="2" s="1" a="1"/>
  <c r="P316" i="2" s="1"/>
  <c r="O317" i="2"/>
  <c r="P317" i="2" s="1" a="1"/>
  <c r="P317" i="2" s="1"/>
  <c r="O318" i="2"/>
  <c r="P318" i="2" s="1" a="1"/>
  <c r="P318" i="2" s="1"/>
  <c r="O319" i="2"/>
  <c r="P319" i="2" s="1" a="1"/>
  <c r="P319" i="2" s="1"/>
  <c r="O320" i="2"/>
  <c r="P320" i="2" s="1" a="1"/>
  <c r="P320" i="2" s="1"/>
  <c r="O321" i="2"/>
  <c r="P321" i="2" s="1" a="1"/>
  <c r="P321" i="2" s="1"/>
  <c r="O322" i="2"/>
  <c r="P322" i="2" s="1" a="1"/>
  <c r="P322" i="2" s="1"/>
  <c r="O323" i="2"/>
  <c r="P323" i="2" s="1" a="1"/>
  <c r="P323" i="2" s="1"/>
  <c r="O324" i="2"/>
  <c r="P324" i="2" s="1" a="1"/>
  <c r="P324" i="2" s="1"/>
  <c r="O325" i="2"/>
  <c r="P325" i="2" s="1" a="1"/>
  <c r="P325" i="2" s="1"/>
  <c r="O326" i="2"/>
  <c r="P326" i="2" s="1" a="1"/>
  <c r="P326" i="2" s="1"/>
  <c r="O327" i="2"/>
  <c r="P327" i="2" s="1" a="1"/>
  <c r="P327" i="2" s="1"/>
  <c r="O328" i="2"/>
  <c r="P328" i="2" s="1" a="1"/>
  <c r="P328" i="2" s="1"/>
  <c r="O329" i="2"/>
  <c r="P329" i="2" s="1" a="1"/>
  <c r="P329" i="2" s="1"/>
  <c r="O330" i="2"/>
  <c r="P330" i="2" s="1" a="1"/>
  <c r="P330" i="2" s="1"/>
  <c r="O331" i="2"/>
  <c r="P331" i="2" s="1" a="1"/>
  <c r="P331" i="2" s="1"/>
  <c r="O332" i="2"/>
  <c r="P332" i="2" s="1" a="1"/>
  <c r="P332" i="2" s="1"/>
  <c r="O333" i="2"/>
  <c r="P333" i="2" s="1" a="1"/>
  <c r="P333" i="2" s="1"/>
  <c r="O334" i="2"/>
  <c r="P334" i="2" s="1" a="1"/>
  <c r="P334" i="2" s="1"/>
  <c r="O335" i="2"/>
  <c r="P335" i="2" s="1" a="1"/>
  <c r="P335" i="2" s="1"/>
  <c r="O336" i="2"/>
  <c r="P336" i="2" s="1" a="1"/>
  <c r="P336" i="2" s="1"/>
  <c r="O337" i="2"/>
  <c r="P337" i="2" s="1" a="1"/>
  <c r="P337" i="2" s="1"/>
  <c r="O338" i="2"/>
  <c r="P338" i="2" s="1" a="1"/>
  <c r="P338" i="2" s="1"/>
  <c r="O339" i="2"/>
  <c r="P339" i="2" s="1" a="1"/>
  <c r="P339" i="2" s="1"/>
  <c r="O340" i="2"/>
  <c r="P340" i="2" s="1" a="1"/>
  <c r="P340" i="2" s="1"/>
  <c r="O341" i="2"/>
  <c r="P341" i="2" s="1" a="1"/>
  <c r="P341" i="2" s="1"/>
  <c r="O342" i="2"/>
  <c r="P342" i="2" s="1" a="1"/>
  <c r="P342" i="2" s="1"/>
  <c r="O343" i="2"/>
  <c r="P343" i="2" s="1" a="1"/>
  <c r="P343" i="2" s="1"/>
  <c r="O344" i="2"/>
  <c r="P344" i="2" s="1" a="1"/>
  <c r="P344" i="2" s="1"/>
  <c r="O345" i="2"/>
  <c r="P345" i="2" s="1" a="1"/>
  <c r="P345" i="2" s="1"/>
  <c r="O346" i="2"/>
  <c r="P346" i="2" s="1" a="1"/>
  <c r="P346" i="2" s="1"/>
  <c r="O347" i="2"/>
  <c r="P347" i="2" s="1" a="1"/>
  <c r="P347" i="2" s="1"/>
  <c r="O348" i="2"/>
  <c r="P348" i="2" s="1" a="1"/>
  <c r="P348" i="2" s="1"/>
  <c r="O349" i="2"/>
  <c r="P349" i="2" s="1" a="1"/>
  <c r="P349" i="2" s="1"/>
  <c r="O350" i="2"/>
  <c r="P350" i="2" s="1" a="1"/>
  <c r="P350" i="2" s="1"/>
  <c r="O351" i="2"/>
  <c r="P351" i="2" s="1" a="1"/>
  <c r="P351" i="2" s="1"/>
  <c r="O352" i="2"/>
  <c r="P352" i="2" s="1" a="1"/>
  <c r="P352" i="2" s="1"/>
  <c r="O353" i="2"/>
  <c r="P353" i="2" s="1" a="1"/>
  <c r="P353" i="2" s="1"/>
  <c r="O354" i="2"/>
  <c r="P354" i="2" s="1" a="1"/>
  <c r="P354" i="2" s="1"/>
  <c r="O355" i="2"/>
  <c r="P355" i="2" s="1" a="1"/>
  <c r="P355" i="2" s="1"/>
  <c r="O356" i="2"/>
  <c r="P356" i="2" s="1" a="1"/>
  <c r="P356" i="2" s="1"/>
  <c r="O357" i="2"/>
  <c r="P357" i="2" s="1" a="1"/>
  <c r="P357" i="2" s="1"/>
  <c r="O358" i="2"/>
  <c r="P358" i="2" s="1" a="1"/>
  <c r="P358" i="2" s="1"/>
  <c r="O359" i="2"/>
  <c r="P359" i="2" s="1" a="1"/>
  <c r="P359" i="2" s="1"/>
  <c r="O360" i="2"/>
  <c r="P360" i="2" s="1" a="1"/>
  <c r="P360" i="2" s="1"/>
  <c r="O361" i="2"/>
  <c r="P361" i="2" s="1" a="1"/>
  <c r="P361" i="2" s="1"/>
  <c r="O362" i="2"/>
  <c r="P362" i="2" s="1" a="1"/>
  <c r="P362" i="2" s="1"/>
  <c r="O363" i="2"/>
  <c r="P363" i="2" s="1" a="1"/>
  <c r="P363" i="2" s="1"/>
  <c r="O364" i="2"/>
  <c r="P364" i="2" s="1" a="1"/>
  <c r="P364" i="2" s="1"/>
  <c r="O365" i="2"/>
  <c r="P365" i="2" s="1" a="1"/>
  <c r="P365" i="2" s="1"/>
  <c r="O366" i="2"/>
  <c r="P366" i="2" s="1" a="1"/>
  <c r="P366" i="2" s="1"/>
  <c r="O367" i="2"/>
  <c r="P367" i="2" s="1" a="1"/>
  <c r="P367" i="2" s="1"/>
  <c r="O368" i="2"/>
  <c r="P368" i="2" s="1" a="1"/>
  <c r="P368" i="2" s="1"/>
  <c r="O369" i="2"/>
  <c r="P369" i="2" s="1" a="1"/>
  <c r="P369" i="2" s="1"/>
  <c r="O370" i="2"/>
  <c r="P370" i="2" s="1" a="1"/>
  <c r="P370" i="2" s="1"/>
  <c r="O371" i="2"/>
  <c r="P371" i="2" s="1" a="1"/>
  <c r="P371" i="2" s="1"/>
  <c r="O372" i="2"/>
  <c r="P372" i="2" s="1" a="1"/>
  <c r="P372" i="2" s="1"/>
  <c r="O373" i="2"/>
  <c r="P373" i="2" s="1" a="1"/>
  <c r="P373" i="2" s="1"/>
  <c r="O374" i="2"/>
  <c r="P374" i="2" s="1" a="1"/>
  <c r="P374" i="2" s="1"/>
  <c r="O375" i="2"/>
  <c r="P375" i="2" s="1" a="1"/>
  <c r="P375" i="2" s="1"/>
  <c r="O376" i="2"/>
  <c r="P376" i="2" s="1" a="1"/>
  <c r="P376" i="2" s="1"/>
  <c r="O377" i="2"/>
  <c r="P377" i="2" s="1" a="1"/>
  <c r="P377" i="2" s="1"/>
  <c r="O378" i="2"/>
  <c r="P378" i="2" s="1" a="1"/>
  <c r="P378" i="2" s="1"/>
  <c r="O379" i="2"/>
  <c r="P379" i="2" s="1" a="1"/>
  <c r="P379" i="2" s="1"/>
  <c r="O380" i="2"/>
  <c r="P380" i="2" s="1" a="1"/>
  <c r="P380" i="2" s="1"/>
  <c r="O381" i="2"/>
  <c r="P381" i="2" s="1" a="1"/>
  <c r="P381" i="2" s="1"/>
  <c r="O382" i="2"/>
  <c r="P382" i="2" s="1" a="1"/>
  <c r="P382" i="2" s="1"/>
  <c r="O383" i="2"/>
  <c r="P383" i="2" s="1" a="1"/>
  <c r="P383" i="2" s="1"/>
  <c r="O384" i="2"/>
  <c r="P384" i="2" s="1" a="1"/>
  <c r="P384" i="2" s="1"/>
  <c r="O385" i="2"/>
  <c r="P385" i="2" s="1" a="1"/>
  <c r="P385" i="2" s="1"/>
  <c r="O386" i="2"/>
  <c r="P386" i="2" s="1" a="1"/>
  <c r="P386" i="2" s="1"/>
  <c r="O387" i="2"/>
  <c r="P387" i="2" s="1" a="1"/>
  <c r="P387" i="2" s="1"/>
  <c r="O388" i="2"/>
  <c r="P388" i="2" s="1" a="1"/>
  <c r="P388" i="2" s="1"/>
  <c r="O389" i="2"/>
  <c r="P389" i="2" s="1" a="1"/>
  <c r="P389" i="2" s="1"/>
  <c r="O390" i="2"/>
  <c r="P390" i="2" s="1" a="1"/>
  <c r="P390" i="2" s="1"/>
  <c r="O391" i="2"/>
  <c r="P391" i="2" s="1" a="1"/>
  <c r="P391" i="2" s="1"/>
  <c r="O392" i="2"/>
  <c r="P392" i="2" s="1" a="1"/>
  <c r="P392" i="2" s="1"/>
  <c r="O393" i="2"/>
  <c r="P393" i="2" s="1" a="1"/>
  <c r="P393" i="2" s="1"/>
  <c r="O394" i="2"/>
  <c r="P394" i="2" s="1" a="1"/>
  <c r="P394" i="2" s="1"/>
  <c r="O395" i="2"/>
  <c r="P395" i="2" s="1" a="1"/>
  <c r="P395" i="2" s="1"/>
  <c r="O396" i="2"/>
  <c r="P396" i="2" s="1" a="1"/>
  <c r="P396" i="2" s="1"/>
  <c r="O397" i="2"/>
  <c r="P397" i="2" s="1" a="1"/>
  <c r="P397" i="2" s="1"/>
  <c r="O398" i="2"/>
  <c r="P398" i="2" s="1" a="1"/>
  <c r="P398" i="2" s="1"/>
  <c r="O399" i="2"/>
  <c r="P399" i="2" s="1" a="1"/>
  <c r="P399" i="2" s="1"/>
  <c r="O400" i="2"/>
  <c r="P400" i="2" s="1" a="1"/>
  <c r="P400" i="2" s="1"/>
  <c r="O401" i="2"/>
  <c r="P401" i="2" s="1" a="1"/>
  <c r="P401" i="2" s="1"/>
  <c r="O402" i="2"/>
  <c r="P402" i="2" s="1" a="1"/>
  <c r="P402" i="2" s="1"/>
  <c r="O403" i="2"/>
  <c r="P403" i="2" s="1" a="1"/>
  <c r="P403" i="2" s="1"/>
  <c r="O404" i="2"/>
  <c r="P404" i="2" s="1" a="1"/>
  <c r="P404" i="2" s="1"/>
  <c r="O405" i="2"/>
  <c r="P405" i="2" s="1" a="1"/>
  <c r="P405" i="2" s="1"/>
  <c r="O406" i="2"/>
  <c r="P406" i="2" s="1" a="1"/>
  <c r="P406" i="2" s="1"/>
  <c r="O407" i="2"/>
  <c r="P407" i="2" s="1" a="1"/>
  <c r="P407" i="2" s="1"/>
  <c r="O408" i="2"/>
  <c r="P408" i="2" s="1" a="1"/>
  <c r="P408" i="2" s="1"/>
  <c r="O409" i="2"/>
  <c r="P409" i="2" s="1" a="1"/>
  <c r="P409" i="2" s="1"/>
  <c r="O410" i="2"/>
  <c r="P410" i="2" s="1" a="1"/>
  <c r="P410" i="2" s="1"/>
  <c r="O411" i="2"/>
  <c r="P411" i="2" s="1" a="1"/>
  <c r="P411" i="2" s="1"/>
  <c r="O412" i="2"/>
  <c r="P412" i="2" s="1" a="1"/>
  <c r="P412" i="2" s="1"/>
  <c r="O413" i="2"/>
  <c r="P413" i="2" s="1" a="1"/>
  <c r="P413" i="2" s="1"/>
  <c r="O414" i="2"/>
  <c r="P414" i="2" s="1" a="1"/>
  <c r="P414" i="2" s="1"/>
  <c r="O415" i="2"/>
  <c r="P415" i="2" s="1" a="1"/>
  <c r="P415" i="2" s="1"/>
  <c r="O416" i="2"/>
  <c r="P416" i="2" s="1" a="1"/>
  <c r="P416" i="2" s="1"/>
  <c r="O417" i="2"/>
  <c r="P417" i="2" s="1" a="1"/>
  <c r="P417" i="2" s="1"/>
  <c r="O418" i="2"/>
  <c r="P418" i="2" s="1" a="1"/>
  <c r="P418" i="2" s="1"/>
  <c r="O419" i="2"/>
  <c r="P419" i="2" s="1" a="1"/>
  <c r="P419" i="2" s="1"/>
  <c r="O420" i="2"/>
  <c r="P420" i="2" s="1" a="1"/>
  <c r="P420" i="2" s="1"/>
  <c r="O421" i="2"/>
  <c r="P421" i="2" s="1" a="1"/>
  <c r="P421" i="2" s="1"/>
  <c r="O422" i="2"/>
  <c r="P422" i="2" s="1" a="1"/>
  <c r="P422" i="2" s="1"/>
  <c r="O423" i="2"/>
  <c r="P423" i="2" s="1" a="1"/>
  <c r="P423" i="2" s="1"/>
  <c r="O424" i="2"/>
  <c r="P424" i="2" s="1" a="1"/>
  <c r="P424" i="2" s="1"/>
  <c r="O425" i="2"/>
  <c r="P425" i="2" s="1" a="1"/>
  <c r="P425" i="2" s="1"/>
  <c r="O426" i="2"/>
  <c r="P426" i="2" s="1" a="1"/>
  <c r="P426" i="2" s="1"/>
  <c r="O427" i="2"/>
  <c r="P427" i="2" s="1" a="1"/>
  <c r="P427" i="2" s="1"/>
  <c r="O428" i="2"/>
  <c r="P428" i="2" s="1" a="1"/>
  <c r="P428" i="2" s="1"/>
  <c r="O429" i="2"/>
  <c r="P429" i="2" s="1" a="1"/>
  <c r="P429" i="2" s="1"/>
  <c r="O430" i="2"/>
  <c r="P430" i="2" s="1" a="1"/>
  <c r="P430" i="2" s="1"/>
  <c r="O431" i="2"/>
  <c r="P431" i="2" s="1" a="1"/>
  <c r="P431" i="2" s="1"/>
  <c r="O432" i="2"/>
  <c r="P432" i="2" s="1" a="1"/>
  <c r="P432" i="2" s="1"/>
  <c r="O433" i="2"/>
  <c r="P433" i="2" s="1" a="1"/>
  <c r="P433" i="2" s="1"/>
  <c r="O434" i="2"/>
  <c r="P434" i="2" s="1" a="1"/>
  <c r="P434" i="2" s="1"/>
  <c r="O435" i="2"/>
  <c r="P435" i="2" s="1" a="1"/>
  <c r="P435" i="2" s="1"/>
  <c r="O436" i="2"/>
  <c r="P436" i="2" s="1" a="1"/>
  <c r="P436" i="2" s="1"/>
  <c r="O437" i="2"/>
  <c r="P437" i="2" s="1" a="1"/>
  <c r="P437" i="2" s="1"/>
  <c r="O438" i="2"/>
  <c r="P438" i="2" s="1" a="1"/>
  <c r="P438" i="2" s="1"/>
  <c r="O439" i="2"/>
  <c r="P439" i="2" s="1" a="1"/>
  <c r="P439" i="2" s="1"/>
  <c r="O440" i="2"/>
  <c r="P440" i="2" s="1" a="1"/>
  <c r="P440" i="2" s="1"/>
  <c r="O441" i="2"/>
  <c r="P441" i="2" s="1" a="1"/>
  <c r="P441" i="2" s="1"/>
  <c r="O442" i="2"/>
  <c r="P442" i="2" s="1" a="1"/>
  <c r="P442" i="2" s="1"/>
  <c r="O443" i="2"/>
  <c r="P443" i="2" s="1" a="1"/>
  <c r="P443" i="2" s="1"/>
  <c r="O444" i="2"/>
  <c r="P444" i="2" s="1" a="1"/>
  <c r="P444" i="2" s="1"/>
  <c r="O445" i="2"/>
  <c r="P445" i="2" s="1" a="1"/>
  <c r="P445" i="2" s="1"/>
  <c r="O446" i="2"/>
  <c r="P446" i="2" s="1" a="1"/>
  <c r="P446" i="2" s="1"/>
  <c r="O447" i="2"/>
  <c r="P447" i="2" s="1" a="1"/>
  <c r="P447" i="2" s="1"/>
  <c r="O448" i="2"/>
  <c r="P448" i="2" s="1" a="1"/>
  <c r="P448" i="2" s="1"/>
  <c r="O449" i="2"/>
  <c r="P449" i="2" s="1" a="1"/>
  <c r="P449" i="2" s="1"/>
  <c r="O450" i="2"/>
  <c r="P450" i="2" s="1" a="1"/>
  <c r="P450" i="2" s="1"/>
  <c r="O451" i="2"/>
  <c r="P451" i="2" s="1" a="1"/>
  <c r="P451" i="2" s="1"/>
  <c r="O452" i="2"/>
  <c r="P452" i="2" s="1" a="1"/>
  <c r="P452" i="2" s="1"/>
  <c r="O453" i="2"/>
  <c r="P453" i="2" s="1" a="1"/>
  <c r="P453" i="2" s="1"/>
  <c r="O454" i="2"/>
  <c r="P454" i="2" s="1" a="1"/>
  <c r="P454" i="2" s="1"/>
  <c r="O455" i="2"/>
  <c r="P455" i="2" s="1" a="1"/>
  <c r="P455" i="2" s="1"/>
  <c r="O456" i="2"/>
  <c r="P456" i="2" s="1" a="1"/>
  <c r="P456" i="2" s="1"/>
  <c r="O457" i="2"/>
  <c r="P457" i="2" s="1" a="1"/>
  <c r="P457" i="2" s="1"/>
  <c r="O458" i="2"/>
  <c r="P458" i="2" s="1" a="1"/>
  <c r="P458" i="2" s="1"/>
  <c r="O459" i="2"/>
  <c r="P459" i="2" s="1" a="1"/>
  <c r="P459" i="2" s="1"/>
  <c r="O460" i="2"/>
  <c r="P460" i="2" s="1" a="1"/>
  <c r="P460" i="2" s="1"/>
  <c r="O461" i="2"/>
  <c r="P461" i="2" s="1" a="1"/>
  <c r="P461" i="2" s="1"/>
  <c r="O462" i="2"/>
  <c r="P462" i="2" s="1" a="1"/>
  <c r="P462" i="2" s="1"/>
  <c r="O463" i="2"/>
  <c r="P463" i="2" s="1" a="1"/>
  <c r="P463" i="2" s="1"/>
  <c r="O464" i="2"/>
  <c r="P464" i="2" s="1" a="1"/>
  <c r="P464" i="2" s="1"/>
  <c r="O465" i="2"/>
  <c r="P465" i="2" s="1" a="1"/>
  <c r="P465" i="2" s="1"/>
  <c r="O466" i="2"/>
  <c r="P466" i="2" s="1" a="1"/>
  <c r="P466" i="2" s="1"/>
  <c r="O467" i="2"/>
  <c r="P467" i="2" s="1" a="1"/>
  <c r="P467" i="2" s="1"/>
  <c r="O468" i="2"/>
  <c r="P468" i="2" s="1" a="1"/>
  <c r="P468" i="2" s="1"/>
  <c r="O469" i="2"/>
  <c r="P469" i="2" s="1" a="1"/>
  <c r="P469" i="2" s="1"/>
  <c r="O470" i="2"/>
  <c r="P470" i="2" s="1" a="1"/>
  <c r="P470" i="2" s="1"/>
  <c r="O471" i="2"/>
  <c r="P471" i="2" s="1" a="1"/>
  <c r="P471" i="2" s="1"/>
  <c r="O472" i="2"/>
  <c r="P472" i="2" s="1" a="1"/>
  <c r="P472" i="2" s="1"/>
  <c r="O473" i="2"/>
  <c r="P473" i="2" s="1" a="1"/>
  <c r="P473" i="2" s="1"/>
  <c r="O474" i="2"/>
  <c r="P474" i="2" s="1" a="1"/>
  <c r="P474" i="2" s="1"/>
  <c r="O475" i="2"/>
  <c r="P475" i="2" s="1" a="1"/>
  <c r="P475" i="2" s="1"/>
  <c r="O476" i="2"/>
  <c r="P476" i="2" s="1" a="1"/>
  <c r="P476" i="2" s="1"/>
  <c r="O477" i="2"/>
  <c r="P477" i="2" s="1" a="1"/>
  <c r="P477" i="2" s="1"/>
  <c r="O478" i="2"/>
  <c r="P478" i="2" s="1" a="1"/>
  <c r="P478" i="2" s="1"/>
  <c r="O479" i="2"/>
  <c r="P479" i="2" s="1" a="1"/>
  <c r="P479" i="2" s="1"/>
  <c r="O480" i="2"/>
  <c r="P480" i="2" s="1" a="1"/>
  <c r="P480" i="2" s="1"/>
  <c r="O481" i="2"/>
  <c r="P481" i="2" s="1" a="1"/>
  <c r="P481" i="2" s="1"/>
  <c r="O482" i="2"/>
  <c r="P482" i="2" s="1" a="1"/>
  <c r="P482" i="2" s="1"/>
  <c r="O483" i="2"/>
  <c r="P483" i="2" s="1" a="1"/>
  <c r="P483" i="2" s="1"/>
  <c r="O484" i="2"/>
  <c r="P484" i="2" s="1" a="1"/>
  <c r="P484" i="2" s="1"/>
  <c r="O485" i="2"/>
  <c r="P485" i="2" s="1" a="1"/>
  <c r="P485" i="2" s="1"/>
  <c r="O486" i="2"/>
  <c r="P486" i="2" s="1" a="1"/>
  <c r="P486" i="2" s="1"/>
  <c r="O487" i="2"/>
  <c r="P487" i="2" s="1" a="1"/>
  <c r="P487" i="2" s="1"/>
  <c r="O488" i="2"/>
  <c r="P488" i="2" s="1" a="1"/>
  <c r="P488" i="2" s="1"/>
  <c r="O489" i="2"/>
  <c r="P489" i="2" s="1" a="1"/>
  <c r="P489" i="2" s="1"/>
  <c r="O490" i="2"/>
  <c r="P490" i="2" s="1" a="1"/>
  <c r="P490" i="2" s="1"/>
  <c r="O491" i="2"/>
  <c r="P491" i="2" s="1" a="1"/>
  <c r="P491" i="2" s="1"/>
  <c r="O492" i="2"/>
  <c r="P492" i="2" s="1" a="1"/>
  <c r="P492" i="2" s="1"/>
  <c r="O493" i="2"/>
  <c r="P493" i="2" s="1" a="1"/>
  <c r="P493" i="2" s="1"/>
  <c r="O494" i="2"/>
  <c r="P494" i="2" s="1" a="1"/>
  <c r="P494" i="2" s="1"/>
  <c r="O495" i="2"/>
  <c r="P495" i="2" s="1" a="1"/>
  <c r="P495" i="2" s="1"/>
  <c r="O496" i="2"/>
  <c r="P496" i="2" s="1" a="1"/>
  <c r="P496" i="2" s="1"/>
  <c r="O497" i="2"/>
  <c r="P497" i="2" s="1" a="1"/>
  <c r="P497" i="2" s="1"/>
  <c r="O498" i="2"/>
  <c r="P498" i="2" s="1" a="1"/>
  <c r="P498" i="2" s="1"/>
  <c r="O499" i="2"/>
  <c r="P499" i="2" s="1" a="1"/>
  <c r="P499" i="2" s="1"/>
  <c r="O500" i="2"/>
  <c r="P500" i="2" s="1" a="1"/>
  <c r="P500" i="2" s="1"/>
  <c r="O501" i="2"/>
  <c r="P501" i="2" s="1" a="1"/>
  <c r="P501" i="2" s="1"/>
  <c r="O502" i="2"/>
  <c r="P502" i="2" s="1" a="1"/>
  <c r="P502" i="2" s="1"/>
  <c r="O503" i="2"/>
  <c r="P503" i="2" s="1" a="1"/>
  <c r="P503" i="2" s="1"/>
  <c r="O504" i="2"/>
  <c r="P504" i="2" s="1" a="1"/>
  <c r="P504" i="2" s="1"/>
  <c r="O505" i="2"/>
  <c r="P505" i="2" s="1" a="1"/>
  <c r="P505" i="2" s="1"/>
  <c r="O506" i="2"/>
  <c r="P506" i="2" s="1" a="1"/>
  <c r="P506" i="2" s="1"/>
  <c r="O507" i="2"/>
  <c r="P507" i="2" s="1" a="1"/>
  <c r="P507" i="2" s="1"/>
  <c r="O508" i="2"/>
  <c r="P508" i="2" s="1" a="1"/>
  <c r="P508" i="2" s="1"/>
  <c r="O509" i="2"/>
  <c r="P509" i="2" s="1" a="1"/>
  <c r="P509" i="2" s="1"/>
  <c r="O510" i="2"/>
  <c r="P510" i="2" s="1" a="1"/>
  <c r="P510" i="2" s="1"/>
  <c r="O511" i="2"/>
  <c r="P511" i="2" s="1" a="1"/>
  <c r="P511" i="2" s="1"/>
  <c r="O512" i="2"/>
  <c r="P512" i="2" s="1" a="1"/>
  <c r="P512" i="2" s="1"/>
  <c r="O513" i="2"/>
  <c r="P513" i="2" s="1" a="1"/>
  <c r="P513" i="2" s="1"/>
  <c r="O514" i="2"/>
  <c r="P514" i="2" s="1" a="1"/>
  <c r="P514" i="2" s="1"/>
  <c r="O515" i="2"/>
  <c r="P515" i="2" s="1" a="1"/>
  <c r="P515" i="2" s="1"/>
  <c r="O516" i="2"/>
  <c r="P516" i="2" s="1" a="1"/>
  <c r="P516" i="2" s="1"/>
  <c r="O517" i="2"/>
  <c r="P517" i="2" s="1" a="1"/>
  <c r="P517" i="2" s="1"/>
  <c r="O518" i="2"/>
  <c r="P518" i="2" s="1" a="1"/>
  <c r="P518" i="2" s="1"/>
  <c r="O519" i="2"/>
  <c r="P519" i="2" s="1" a="1"/>
  <c r="P519" i="2" s="1"/>
  <c r="O520" i="2"/>
  <c r="P520" i="2" s="1" a="1"/>
  <c r="P520" i="2" s="1"/>
  <c r="O521" i="2"/>
  <c r="P521" i="2" s="1" a="1"/>
  <c r="P521" i="2" s="1"/>
  <c r="O522" i="2"/>
  <c r="P522" i="2" s="1" a="1"/>
  <c r="P522" i="2" s="1"/>
  <c r="O523" i="2"/>
  <c r="P523" i="2" s="1" a="1"/>
  <c r="P523" i="2" s="1"/>
  <c r="O524" i="2"/>
  <c r="P524" i="2" s="1" a="1"/>
  <c r="P524" i="2" s="1"/>
  <c r="O525" i="2"/>
  <c r="P525" i="2" s="1" a="1"/>
  <c r="P525" i="2" s="1"/>
  <c r="O526" i="2"/>
  <c r="P526" i="2" s="1" a="1"/>
  <c r="P526" i="2" s="1"/>
  <c r="O527" i="2"/>
  <c r="P527" i="2" s="1" a="1"/>
  <c r="P527" i="2" s="1"/>
  <c r="O528" i="2"/>
  <c r="P528" i="2" s="1" a="1"/>
  <c r="P528" i="2" s="1"/>
  <c r="O529" i="2"/>
  <c r="P529" i="2" s="1" a="1"/>
  <c r="P529" i="2" s="1"/>
  <c r="O530" i="2"/>
  <c r="P530" i="2" s="1" a="1"/>
  <c r="P530" i="2" s="1"/>
  <c r="O531" i="2"/>
  <c r="P531" i="2" s="1" a="1"/>
  <c r="P531" i="2" s="1"/>
  <c r="O532" i="2"/>
  <c r="P532" i="2" s="1" a="1"/>
  <c r="P532" i="2" s="1"/>
  <c r="O533" i="2"/>
  <c r="P533" i="2" s="1" a="1"/>
  <c r="P533" i="2" s="1"/>
  <c r="O534" i="2"/>
  <c r="P534" i="2" s="1" a="1"/>
  <c r="P534" i="2" s="1"/>
  <c r="O535" i="2"/>
  <c r="P535" i="2" s="1" a="1"/>
  <c r="P535" i="2" s="1"/>
  <c r="O536" i="2"/>
  <c r="P536" i="2" s="1" a="1"/>
  <c r="P536" i="2" s="1"/>
  <c r="O537" i="2"/>
  <c r="P537" i="2" s="1" a="1"/>
  <c r="P537" i="2" s="1"/>
  <c r="O538" i="2"/>
  <c r="P538" i="2" s="1" a="1"/>
  <c r="P538" i="2" s="1"/>
  <c r="O539" i="2"/>
  <c r="P539" i="2" s="1" a="1"/>
  <c r="P539" i="2" s="1"/>
  <c r="O540" i="2"/>
  <c r="P540" i="2" s="1" a="1"/>
  <c r="P540" i="2" s="1"/>
  <c r="O541" i="2"/>
  <c r="P541" i="2" s="1" a="1"/>
  <c r="P541" i="2" s="1"/>
  <c r="O542" i="2"/>
  <c r="P542" i="2" s="1" a="1"/>
  <c r="P542" i="2" s="1"/>
  <c r="O543" i="2"/>
  <c r="P543" i="2" s="1" a="1"/>
  <c r="P543" i="2" s="1"/>
  <c r="O544" i="2"/>
  <c r="P544" i="2" s="1" a="1"/>
  <c r="P544" i="2" s="1"/>
  <c r="O545" i="2"/>
  <c r="P545" i="2" s="1" a="1"/>
  <c r="P545" i="2" s="1"/>
  <c r="O546" i="2"/>
  <c r="P546" i="2" s="1" a="1"/>
  <c r="P546" i="2" s="1"/>
  <c r="O547" i="2"/>
  <c r="P547" i="2" s="1" a="1"/>
  <c r="P547" i="2" s="1"/>
  <c r="O548" i="2"/>
  <c r="P548" i="2" s="1" a="1"/>
  <c r="P548" i="2" s="1"/>
  <c r="O549" i="2"/>
  <c r="P549" i="2" s="1" a="1"/>
  <c r="P549" i="2" s="1"/>
  <c r="O550" i="2"/>
  <c r="P550" i="2" s="1" a="1"/>
  <c r="P550" i="2" s="1"/>
  <c r="O551" i="2"/>
  <c r="P551" i="2" s="1" a="1"/>
  <c r="P551" i="2" s="1"/>
  <c r="O552" i="2"/>
  <c r="P552" i="2" s="1" a="1"/>
  <c r="P552" i="2" s="1"/>
  <c r="O553" i="2"/>
  <c r="P553" i="2" s="1" a="1"/>
  <c r="P553" i="2" s="1"/>
  <c r="O554" i="2"/>
  <c r="P554" i="2" s="1" a="1"/>
  <c r="P554" i="2" s="1"/>
  <c r="O555" i="2"/>
  <c r="P555" i="2" s="1" a="1"/>
  <c r="P555" i="2" s="1"/>
  <c r="O556" i="2"/>
  <c r="P556" i="2" s="1" a="1"/>
  <c r="P556" i="2" s="1"/>
  <c r="O557" i="2"/>
  <c r="P557" i="2" s="1" a="1"/>
  <c r="P557" i="2" s="1"/>
  <c r="O558" i="2"/>
  <c r="P558" i="2" s="1" a="1"/>
  <c r="P558" i="2" s="1"/>
  <c r="O559" i="2"/>
  <c r="P559" i="2" s="1" a="1"/>
  <c r="P559" i="2" s="1"/>
  <c r="O560" i="2"/>
  <c r="P560" i="2" s="1" a="1"/>
  <c r="P560" i="2" s="1"/>
  <c r="O561" i="2"/>
  <c r="P561" i="2" s="1" a="1"/>
  <c r="P561" i="2" s="1"/>
  <c r="O562" i="2"/>
  <c r="P562" i="2" s="1" a="1"/>
  <c r="P562" i="2" s="1"/>
  <c r="O563" i="2"/>
  <c r="P563" i="2" s="1" a="1"/>
  <c r="P563" i="2" s="1"/>
  <c r="O564" i="2"/>
  <c r="P564" i="2" s="1" a="1"/>
  <c r="P564" i="2" s="1"/>
  <c r="O565" i="2"/>
  <c r="P565" i="2" s="1" a="1"/>
  <c r="P565" i="2" s="1"/>
  <c r="O566" i="2"/>
  <c r="P566" i="2" s="1" a="1"/>
  <c r="P566" i="2" s="1"/>
  <c r="O567" i="2"/>
  <c r="P567" i="2" s="1" a="1"/>
  <c r="P567" i="2" s="1"/>
  <c r="O568" i="2"/>
  <c r="P568" i="2" s="1" a="1"/>
  <c r="P568" i="2" s="1"/>
  <c r="O569" i="2"/>
  <c r="P569" i="2" s="1" a="1"/>
  <c r="P569" i="2" s="1"/>
  <c r="O570" i="2"/>
  <c r="P570" i="2" s="1" a="1"/>
  <c r="P570" i="2" s="1"/>
  <c r="O571" i="2"/>
  <c r="P571" i="2" s="1" a="1"/>
  <c r="P571" i="2" s="1"/>
  <c r="O572" i="2"/>
  <c r="P572" i="2" s="1" a="1"/>
  <c r="P572" i="2" s="1"/>
  <c r="O573" i="2"/>
  <c r="P573" i="2" s="1" a="1"/>
  <c r="P573" i="2" s="1"/>
  <c r="O574" i="2"/>
  <c r="P574" i="2" s="1" a="1"/>
  <c r="P574" i="2" s="1"/>
  <c r="O575" i="2"/>
  <c r="P575" i="2" s="1" a="1"/>
  <c r="P575" i="2" s="1"/>
  <c r="O576" i="2"/>
  <c r="P576" i="2" s="1" a="1"/>
  <c r="P576" i="2" s="1"/>
  <c r="O577" i="2"/>
  <c r="P577" i="2" s="1" a="1"/>
  <c r="P577" i="2" s="1"/>
  <c r="O578" i="2"/>
  <c r="P578" i="2" s="1" a="1"/>
  <c r="P578" i="2" s="1"/>
  <c r="O579" i="2"/>
  <c r="P579" i="2" s="1" a="1"/>
  <c r="P579" i="2" s="1"/>
  <c r="O580" i="2"/>
  <c r="P580" i="2" s="1" a="1"/>
  <c r="P580" i="2" s="1"/>
  <c r="O581" i="2"/>
  <c r="P581" i="2" s="1" a="1"/>
  <c r="P581" i="2" s="1"/>
  <c r="O582" i="2"/>
  <c r="P582" i="2" s="1" a="1"/>
  <c r="P582" i="2" s="1"/>
  <c r="O583" i="2"/>
  <c r="P583" i="2" s="1" a="1"/>
  <c r="P583" i="2" s="1"/>
  <c r="O584" i="2"/>
  <c r="P584" i="2" s="1" a="1"/>
  <c r="P584" i="2" s="1"/>
  <c r="O585" i="2"/>
  <c r="P585" i="2" s="1" a="1"/>
  <c r="P585" i="2" s="1"/>
  <c r="O586" i="2"/>
  <c r="P586" i="2" s="1" a="1"/>
  <c r="P586" i="2" s="1"/>
  <c r="O587" i="2"/>
  <c r="P587" i="2" s="1" a="1"/>
  <c r="P587" i="2" s="1"/>
  <c r="O588" i="2"/>
  <c r="P588" i="2" s="1" a="1"/>
  <c r="P588" i="2" s="1"/>
  <c r="O589" i="2"/>
  <c r="P589" i="2" s="1" a="1"/>
  <c r="P589" i="2" s="1"/>
  <c r="O590" i="2"/>
  <c r="P590" i="2" s="1" a="1"/>
  <c r="P590" i="2" s="1"/>
  <c r="O591" i="2"/>
  <c r="P591" i="2" s="1" a="1"/>
  <c r="P591" i="2" s="1"/>
  <c r="O592" i="2"/>
  <c r="P592" i="2" s="1" a="1"/>
  <c r="P592" i="2" s="1"/>
  <c r="O593" i="2"/>
  <c r="P593" i="2" s="1" a="1"/>
  <c r="P593" i="2" s="1"/>
  <c r="O594" i="2"/>
  <c r="P594" i="2" s="1" a="1"/>
  <c r="P594" i="2" s="1"/>
  <c r="O595" i="2"/>
  <c r="P595" i="2" s="1" a="1"/>
  <c r="P595" i="2" s="1"/>
  <c r="O596" i="2"/>
  <c r="P596" i="2" s="1" a="1"/>
  <c r="P596" i="2" s="1"/>
  <c r="O597" i="2"/>
  <c r="P597" i="2" s="1" a="1"/>
  <c r="P597" i="2" s="1"/>
  <c r="O598" i="2"/>
  <c r="P598" i="2" s="1" a="1"/>
  <c r="P598" i="2" s="1"/>
  <c r="O599" i="2"/>
  <c r="P599" i="2" s="1" a="1"/>
  <c r="P599" i="2" s="1"/>
  <c r="O600" i="2"/>
  <c r="P600" i="2" s="1" a="1"/>
  <c r="P600" i="2" s="1"/>
  <c r="O601" i="2"/>
  <c r="P601" i="2" s="1" a="1"/>
  <c r="P601" i="2" s="1"/>
  <c r="O602" i="2"/>
  <c r="P602" i="2" s="1" a="1"/>
  <c r="P602" i="2" s="1"/>
  <c r="O603" i="2"/>
  <c r="P603" i="2" s="1" a="1"/>
  <c r="P603" i="2" s="1"/>
  <c r="O604" i="2"/>
  <c r="P604" i="2" s="1" a="1"/>
  <c r="P604" i="2" s="1"/>
  <c r="O605" i="2"/>
  <c r="P605" i="2" s="1" a="1"/>
  <c r="P605" i="2" s="1"/>
  <c r="O606" i="2"/>
  <c r="P606" i="2" s="1" a="1"/>
  <c r="P606" i="2" s="1"/>
  <c r="O607" i="2"/>
  <c r="P607" i="2" s="1" a="1"/>
  <c r="P607" i="2" s="1"/>
  <c r="O608" i="2"/>
  <c r="P608" i="2" s="1" a="1"/>
  <c r="P608" i="2" s="1"/>
  <c r="O609" i="2"/>
  <c r="P609" i="2" s="1" a="1"/>
  <c r="P609" i="2" s="1"/>
  <c r="O610" i="2"/>
  <c r="P610" i="2" s="1" a="1"/>
  <c r="P610" i="2" s="1"/>
  <c r="O611" i="2"/>
  <c r="P611" i="2" s="1" a="1"/>
  <c r="P611" i="2" s="1"/>
  <c r="O612" i="2"/>
  <c r="P612" i="2" s="1" a="1"/>
  <c r="P612" i="2" s="1"/>
  <c r="O613" i="2"/>
  <c r="P613" i="2" s="1" a="1"/>
  <c r="P613" i="2" s="1"/>
  <c r="O614" i="2"/>
  <c r="P614" i="2" s="1" a="1"/>
  <c r="P614" i="2" s="1"/>
  <c r="O615" i="2"/>
  <c r="P615" i="2" s="1" a="1"/>
  <c r="P615" i="2" s="1"/>
  <c r="O616" i="2"/>
  <c r="P616" i="2" s="1" a="1"/>
  <c r="P616" i="2" s="1"/>
  <c r="O617" i="2"/>
  <c r="P617" i="2" s="1" a="1"/>
  <c r="P617" i="2" s="1"/>
  <c r="O618" i="2"/>
  <c r="P618" i="2" s="1" a="1"/>
  <c r="P618" i="2" s="1"/>
  <c r="O619" i="2"/>
  <c r="P619" i="2" s="1" a="1"/>
  <c r="P619" i="2" s="1"/>
  <c r="O620" i="2"/>
  <c r="P620" i="2" s="1" a="1"/>
  <c r="P620" i="2" s="1"/>
  <c r="O621" i="2"/>
  <c r="P621" i="2" s="1" a="1"/>
  <c r="P621" i="2" s="1"/>
  <c r="O622" i="2"/>
  <c r="P622" i="2" s="1" a="1"/>
  <c r="P622" i="2" s="1"/>
  <c r="O623" i="2"/>
  <c r="P623" i="2" s="1" a="1"/>
  <c r="P623" i="2" s="1"/>
  <c r="O624" i="2"/>
  <c r="P624" i="2" s="1" a="1"/>
  <c r="P624" i="2" s="1"/>
  <c r="O625" i="2"/>
  <c r="P625" i="2" s="1" a="1"/>
  <c r="P625" i="2" s="1"/>
  <c r="O626" i="2"/>
  <c r="P626" i="2" s="1" a="1"/>
  <c r="P626" i="2" s="1"/>
  <c r="O627" i="2"/>
  <c r="P627" i="2" s="1" a="1"/>
  <c r="P627" i="2" s="1"/>
  <c r="O628" i="2"/>
  <c r="P628" i="2" s="1" a="1"/>
  <c r="P628" i="2" s="1"/>
  <c r="O629" i="2"/>
  <c r="P629" i="2" s="1" a="1"/>
  <c r="P629" i="2" s="1"/>
  <c r="O630" i="2"/>
  <c r="P630" i="2" s="1" a="1"/>
  <c r="P630" i="2" s="1"/>
  <c r="O631" i="2"/>
  <c r="P631" i="2" s="1" a="1"/>
  <c r="P631" i="2" s="1"/>
  <c r="O632" i="2"/>
  <c r="P632" i="2" s="1" a="1"/>
  <c r="P632" i="2" s="1"/>
  <c r="O633" i="2"/>
  <c r="P633" i="2" s="1" a="1"/>
  <c r="P633" i="2" s="1"/>
  <c r="O634" i="2"/>
  <c r="P634" i="2" s="1" a="1"/>
  <c r="P634" i="2" s="1"/>
  <c r="O635" i="2"/>
  <c r="P635" i="2" s="1" a="1"/>
  <c r="P635" i="2" s="1"/>
  <c r="O636" i="2"/>
  <c r="P636" i="2" s="1" a="1"/>
  <c r="P636" i="2" s="1"/>
  <c r="O637" i="2"/>
  <c r="P637" i="2" s="1" a="1"/>
  <c r="P637" i="2" s="1"/>
  <c r="O638" i="2"/>
  <c r="P638" i="2" s="1" a="1"/>
  <c r="P638" i="2" s="1"/>
  <c r="O639" i="2"/>
  <c r="P639" i="2" s="1" a="1"/>
  <c r="P639" i="2" s="1"/>
  <c r="O640" i="2"/>
  <c r="P640" i="2" s="1" a="1"/>
  <c r="P640" i="2" s="1"/>
  <c r="O641" i="2"/>
  <c r="P641" i="2" s="1" a="1"/>
  <c r="P641" i="2" s="1"/>
  <c r="O642" i="2"/>
  <c r="P642" i="2" s="1" a="1"/>
  <c r="P642" i="2" s="1"/>
  <c r="O643" i="2"/>
  <c r="P643" i="2" s="1" a="1"/>
  <c r="P643" i="2" s="1"/>
  <c r="O644" i="2"/>
  <c r="P644" i="2" s="1" a="1"/>
  <c r="P644" i="2" s="1"/>
  <c r="O645" i="2"/>
  <c r="P645" i="2" s="1" a="1"/>
  <c r="P645" i="2" s="1"/>
  <c r="O646" i="2"/>
  <c r="P646" i="2" s="1" a="1"/>
  <c r="P646" i="2" s="1"/>
  <c r="O647" i="2"/>
  <c r="P647" i="2" s="1" a="1"/>
  <c r="P647" i="2" s="1"/>
  <c r="O648" i="2"/>
  <c r="P648" i="2" s="1" a="1"/>
  <c r="P648" i="2" s="1"/>
  <c r="O649" i="2"/>
  <c r="P649" i="2" s="1" a="1"/>
  <c r="P649" i="2" s="1"/>
  <c r="O650" i="2"/>
  <c r="P650" i="2" s="1" a="1"/>
  <c r="P650" i="2" s="1"/>
  <c r="O651" i="2"/>
  <c r="P651" i="2" s="1" a="1"/>
  <c r="P651" i="2" s="1"/>
  <c r="O652" i="2"/>
  <c r="P652" i="2" s="1" a="1"/>
  <c r="P652" i="2" s="1"/>
  <c r="O653" i="2"/>
  <c r="P653" i="2" s="1" a="1"/>
  <c r="P653" i="2" s="1"/>
  <c r="O654" i="2"/>
  <c r="P654" i="2" s="1" a="1"/>
  <c r="P654" i="2" s="1"/>
  <c r="O655" i="2"/>
  <c r="P655" i="2" s="1" a="1"/>
  <c r="P655" i="2" s="1"/>
  <c r="O656" i="2"/>
  <c r="P656" i="2" s="1" a="1"/>
  <c r="P656" i="2" s="1"/>
  <c r="O657" i="2"/>
  <c r="P657" i="2" s="1" a="1"/>
  <c r="P657" i="2" s="1"/>
  <c r="O658" i="2"/>
  <c r="P658" i="2" s="1" a="1"/>
  <c r="P658" i="2" s="1"/>
  <c r="O659" i="2"/>
  <c r="P659" i="2" s="1" a="1"/>
  <c r="P659" i="2" s="1"/>
  <c r="O660" i="2"/>
  <c r="P660" i="2" s="1" a="1"/>
  <c r="P660" i="2" s="1"/>
  <c r="O661" i="2"/>
  <c r="P661" i="2" s="1" a="1"/>
  <c r="P661" i="2" s="1"/>
  <c r="O662" i="2"/>
  <c r="P662" i="2" s="1" a="1"/>
  <c r="P662" i="2" s="1"/>
  <c r="O663" i="2"/>
  <c r="P663" i="2" s="1" a="1"/>
  <c r="P663" i="2" s="1"/>
  <c r="O664" i="2"/>
  <c r="P664" i="2" s="1" a="1"/>
  <c r="P664" i="2" s="1"/>
  <c r="O665" i="2"/>
  <c r="P665" i="2" s="1" a="1"/>
  <c r="P665" i="2" s="1"/>
  <c r="O666" i="2"/>
  <c r="P666" i="2" s="1" a="1"/>
  <c r="P666" i="2" s="1"/>
  <c r="O667" i="2"/>
  <c r="P667" i="2" s="1" a="1"/>
  <c r="P667" i="2" s="1"/>
  <c r="O668" i="2"/>
  <c r="P668" i="2" s="1" a="1"/>
  <c r="P668" i="2" s="1"/>
  <c r="O669" i="2"/>
  <c r="P669" i="2" s="1" a="1"/>
  <c r="P669" i="2" s="1"/>
  <c r="O670" i="2"/>
  <c r="P670" i="2" s="1" a="1"/>
  <c r="P670" i="2" s="1"/>
  <c r="O671" i="2"/>
  <c r="P671" i="2" s="1" a="1"/>
  <c r="P671" i="2" s="1"/>
  <c r="O672" i="2"/>
  <c r="P672" i="2" s="1" a="1"/>
  <c r="P672" i="2" s="1"/>
  <c r="O673" i="2"/>
  <c r="P673" i="2" s="1" a="1"/>
  <c r="P673" i="2" s="1"/>
  <c r="O674" i="2"/>
  <c r="P674" i="2" s="1" a="1"/>
  <c r="P674" i="2" s="1"/>
  <c r="O675" i="2"/>
  <c r="P675" i="2" s="1" a="1"/>
  <c r="P675" i="2" s="1"/>
  <c r="O676" i="2"/>
  <c r="P676" i="2" s="1" a="1"/>
  <c r="P676" i="2" s="1"/>
  <c r="O677" i="2"/>
  <c r="P677" i="2" s="1" a="1"/>
  <c r="P677" i="2" s="1"/>
  <c r="O678" i="2"/>
  <c r="P678" i="2" s="1" a="1"/>
  <c r="P678" i="2" s="1"/>
  <c r="O679" i="2"/>
  <c r="P679" i="2" s="1" a="1"/>
  <c r="P679" i="2" s="1"/>
  <c r="O680" i="2"/>
  <c r="P680" i="2" s="1" a="1"/>
  <c r="P680" i="2" s="1"/>
  <c r="O681" i="2"/>
  <c r="P681" i="2" s="1" a="1"/>
  <c r="P681" i="2" s="1"/>
  <c r="O682" i="2"/>
  <c r="P682" i="2" s="1" a="1"/>
  <c r="P682" i="2" s="1"/>
  <c r="O683" i="2"/>
  <c r="P683" i="2" s="1" a="1"/>
  <c r="P683" i="2" s="1"/>
  <c r="O684" i="2"/>
  <c r="P684" i="2" s="1" a="1"/>
  <c r="P684" i="2" s="1"/>
  <c r="O685" i="2"/>
  <c r="P685" i="2" s="1" a="1"/>
  <c r="P685" i="2" s="1"/>
  <c r="O686" i="2"/>
  <c r="P686" i="2" s="1" a="1"/>
  <c r="P686" i="2" s="1"/>
  <c r="O687" i="2"/>
  <c r="P687" i="2" s="1" a="1"/>
  <c r="P687" i="2" s="1"/>
  <c r="O688" i="2"/>
  <c r="P688" i="2" s="1" a="1"/>
  <c r="P688" i="2" s="1"/>
  <c r="O689" i="2"/>
  <c r="P689" i="2" s="1" a="1"/>
  <c r="P689" i="2" s="1"/>
  <c r="O690" i="2"/>
  <c r="P690" i="2" s="1" a="1"/>
  <c r="P690" i="2" s="1"/>
  <c r="O691" i="2"/>
  <c r="P691" i="2" s="1" a="1"/>
  <c r="P691" i="2" s="1"/>
  <c r="O692" i="2"/>
  <c r="P692" i="2" s="1" a="1"/>
  <c r="P692" i="2" s="1"/>
  <c r="O693" i="2"/>
  <c r="P693" i="2" s="1" a="1"/>
  <c r="P693" i="2" s="1"/>
  <c r="O694" i="2"/>
  <c r="P694" i="2" s="1" a="1"/>
  <c r="P694" i="2" s="1"/>
  <c r="O695" i="2"/>
  <c r="P695" i="2" s="1" a="1"/>
  <c r="P695" i="2" s="1"/>
  <c r="O696" i="2"/>
  <c r="P696" i="2" s="1" a="1"/>
  <c r="P696" i="2" s="1"/>
  <c r="O697" i="2"/>
  <c r="P697" i="2" s="1" a="1"/>
  <c r="P697" i="2" s="1"/>
  <c r="O698" i="2"/>
  <c r="P698" i="2" s="1" a="1"/>
  <c r="P698" i="2" s="1"/>
  <c r="O699" i="2"/>
  <c r="P699" i="2" s="1" a="1"/>
  <c r="P699" i="2" s="1"/>
  <c r="O700" i="2"/>
  <c r="P700" i="2" s="1" a="1"/>
  <c r="P700" i="2" s="1"/>
  <c r="O701" i="2"/>
  <c r="P701" i="2" s="1" a="1"/>
  <c r="P701" i="2" s="1"/>
  <c r="O702" i="2"/>
  <c r="P702" i="2" s="1" a="1"/>
  <c r="P702" i="2" s="1"/>
  <c r="O703" i="2"/>
  <c r="P703" i="2" s="1" a="1"/>
  <c r="P703" i="2" s="1"/>
  <c r="O704" i="2"/>
  <c r="P704" i="2" s="1" a="1"/>
  <c r="P704" i="2" s="1"/>
  <c r="O705" i="2"/>
  <c r="P705" i="2" s="1" a="1"/>
  <c r="P705" i="2" s="1"/>
  <c r="O706" i="2"/>
  <c r="P706" i="2" s="1" a="1"/>
  <c r="P706" i="2" s="1"/>
  <c r="O707" i="2"/>
  <c r="P707" i="2" s="1" a="1"/>
  <c r="P707" i="2" s="1"/>
  <c r="O708" i="2"/>
  <c r="P708" i="2" s="1" a="1"/>
  <c r="P708" i="2" s="1"/>
  <c r="O709" i="2"/>
  <c r="P709" i="2" s="1" a="1"/>
  <c r="P709" i="2" s="1"/>
  <c r="O710" i="2"/>
  <c r="P710" i="2" s="1" a="1"/>
  <c r="P710" i="2" s="1"/>
  <c r="O711" i="2"/>
  <c r="P711" i="2" s="1" a="1"/>
  <c r="P711" i="2" s="1"/>
  <c r="O712" i="2"/>
  <c r="P712" i="2" s="1" a="1"/>
  <c r="P712" i="2" s="1"/>
  <c r="O713" i="2"/>
  <c r="P713" i="2" s="1" a="1"/>
  <c r="P713" i="2" s="1"/>
  <c r="O714" i="2"/>
  <c r="P714" i="2" s="1" a="1"/>
  <c r="P714" i="2" s="1"/>
  <c r="O715" i="2"/>
  <c r="P715" i="2" s="1" a="1"/>
  <c r="P715" i="2" s="1"/>
  <c r="O716" i="2"/>
  <c r="P716" i="2" s="1" a="1"/>
  <c r="P716" i="2" s="1"/>
  <c r="O717" i="2"/>
  <c r="P717" i="2" s="1" a="1"/>
  <c r="P717" i="2" s="1"/>
  <c r="O718" i="2"/>
  <c r="P718" i="2" s="1" a="1"/>
  <c r="P718" i="2" s="1"/>
  <c r="O719" i="2"/>
  <c r="P719" i="2" s="1" a="1"/>
  <c r="P719" i="2" s="1"/>
  <c r="O720" i="2"/>
  <c r="P720" i="2" s="1" a="1"/>
  <c r="P720" i="2" s="1"/>
  <c r="O721" i="2"/>
  <c r="P721" i="2" s="1" a="1"/>
  <c r="P721" i="2" s="1"/>
  <c r="O722" i="2"/>
  <c r="P722" i="2" s="1" a="1"/>
  <c r="P722" i="2" s="1"/>
  <c r="O723" i="2"/>
  <c r="P723" i="2" s="1" a="1"/>
  <c r="P723" i="2" s="1"/>
  <c r="O724" i="2"/>
  <c r="P724" i="2" s="1" a="1"/>
  <c r="P724" i="2" s="1"/>
  <c r="O725" i="2"/>
  <c r="P725" i="2" s="1" a="1"/>
  <c r="P725" i="2" s="1"/>
  <c r="O726" i="2"/>
  <c r="P726" i="2" s="1" a="1"/>
  <c r="P726" i="2" s="1"/>
  <c r="O727" i="2"/>
  <c r="P727" i="2" s="1" a="1"/>
  <c r="P727" i="2" s="1"/>
  <c r="O728" i="2"/>
  <c r="P728" i="2" s="1" a="1"/>
  <c r="P728" i="2" s="1"/>
  <c r="O729" i="2"/>
  <c r="P729" i="2" s="1" a="1"/>
  <c r="P729" i="2" s="1"/>
  <c r="O730" i="2"/>
  <c r="P730" i="2" s="1" a="1"/>
  <c r="P730" i="2" s="1"/>
  <c r="O731" i="2"/>
  <c r="P731" i="2" s="1" a="1"/>
  <c r="P731" i="2" s="1"/>
  <c r="O732" i="2"/>
  <c r="P732" i="2" s="1" a="1"/>
  <c r="P732" i="2" s="1"/>
  <c r="O733" i="2"/>
  <c r="P733" i="2" s="1" a="1"/>
  <c r="P733" i="2" s="1"/>
  <c r="O734" i="2"/>
  <c r="P734" i="2" s="1" a="1"/>
  <c r="P734" i="2" s="1"/>
  <c r="O735" i="2"/>
  <c r="P735" i="2" s="1" a="1"/>
  <c r="P735" i="2" s="1"/>
  <c r="O736" i="2"/>
  <c r="P736" i="2" s="1" a="1"/>
  <c r="P736" i="2" s="1"/>
  <c r="O737" i="2"/>
  <c r="P737" i="2" s="1" a="1"/>
  <c r="P737" i="2" s="1"/>
  <c r="O738" i="2"/>
  <c r="P738" i="2" s="1" a="1"/>
  <c r="P738" i="2" s="1"/>
  <c r="O739" i="2"/>
  <c r="P739" i="2" s="1" a="1"/>
  <c r="P739" i="2" s="1"/>
  <c r="O740" i="2"/>
  <c r="P740" i="2" s="1" a="1"/>
  <c r="P740" i="2" s="1"/>
  <c r="O741" i="2"/>
  <c r="P741" i="2" s="1" a="1"/>
  <c r="P741" i="2" s="1"/>
  <c r="O742" i="2"/>
  <c r="P742" i="2" s="1" a="1"/>
  <c r="P742" i="2" s="1"/>
  <c r="O743" i="2"/>
  <c r="P743" i="2" s="1" a="1"/>
  <c r="P743" i="2" s="1"/>
  <c r="O744" i="2"/>
  <c r="P744" i="2" s="1" a="1"/>
  <c r="P744" i="2" s="1"/>
  <c r="O745" i="2"/>
  <c r="P745" i="2" s="1" a="1"/>
  <c r="P745" i="2" s="1"/>
  <c r="O746" i="2"/>
  <c r="P746" i="2" s="1" a="1"/>
  <c r="P746" i="2" s="1"/>
  <c r="O747" i="2"/>
  <c r="P747" i="2" s="1" a="1"/>
  <c r="P747" i="2" s="1"/>
  <c r="O748" i="2"/>
  <c r="P748" i="2" s="1" a="1"/>
  <c r="P748" i="2" s="1"/>
  <c r="O749" i="2"/>
  <c r="P749" i="2" s="1" a="1"/>
  <c r="P749" i="2" s="1"/>
  <c r="O750" i="2"/>
  <c r="P750" i="2" s="1" a="1"/>
  <c r="P750" i="2" s="1"/>
  <c r="O751" i="2"/>
  <c r="P751" i="2" s="1" a="1"/>
  <c r="P751" i="2" s="1"/>
  <c r="O752" i="2"/>
  <c r="P752" i="2" s="1" a="1"/>
  <c r="P752" i="2" s="1"/>
  <c r="O753" i="2"/>
  <c r="P753" i="2" s="1" a="1"/>
  <c r="P753" i="2" s="1"/>
  <c r="O754" i="2"/>
  <c r="P754" i="2" s="1" a="1"/>
  <c r="P754" i="2" s="1"/>
  <c r="O755" i="2"/>
  <c r="P755" i="2" s="1" a="1"/>
  <c r="P755" i="2" s="1"/>
  <c r="O756" i="2"/>
  <c r="P756" i="2" s="1" a="1"/>
  <c r="P756" i="2" s="1"/>
  <c r="O757" i="2"/>
  <c r="P757" i="2" s="1" a="1"/>
  <c r="P757" i="2" s="1"/>
  <c r="O758" i="2"/>
  <c r="P758" i="2" s="1" a="1"/>
  <c r="P758" i="2" s="1"/>
  <c r="O759" i="2"/>
  <c r="P759" i="2" s="1" a="1"/>
  <c r="P759" i="2" s="1"/>
  <c r="O760" i="2"/>
  <c r="P760" i="2" s="1" a="1"/>
  <c r="P760" i="2" s="1"/>
  <c r="O761" i="2"/>
  <c r="P761" i="2" s="1" a="1"/>
  <c r="P761" i="2" s="1"/>
  <c r="O762" i="2"/>
  <c r="P762" i="2" s="1" a="1"/>
  <c r="P762" i="2" s="1"/>
  <c r="O763" i="2"/>
  <c r="P763" i="2" s="1" a="1"/>
  <c r="P763" i="2" s="1"/>
  <c r="O764" i="2"/>
  <c r="P764" i="2" s="1" a="1"/>
  <c r="P764" i="2" s="1"/>
  <c r="O765" i="2"/>
  <c r="P765" i="2" s="1" a="1"/>
  <c r="P765" i="2" s="1"/>
  <c r="O766" i="2"/>
  <c r="P766" i="2" s="1" a="1"/>
  <c r="P766" i="2" s="1"/>
  <c r="O767" i="2"/>
  <c r="P767" i="2" s="1" a="1"/>
  <c r="P767" i="2" s="1"/>
  <c r="O768" i="2"/>
  <c r="P768" i="2" s="1" a="1"/>
  <c r="P768" i="2" s="1"/>
  <c r="O769" i="2"/>
  <c r="P769" i="2" s="1" a="1"/>
  <c r="P769" i="2" s="1"/>
  <c r="O770" i="2"/>
  <c r="P770" i="2" s="1" a="1"/>
  <c r="P770" i="2" s="1"/>
  <c r="O771" i="2"/>
  <c r="P771" i="2" s="1" a="1"/>
  <c r="P771" i="2" s="1"/>
  <c r="O772" i="2"/>
  <c r="P772" i="2" s="1" a="1"/>
  <c r="P772" i="2" s="1"/>
  <c r="O773" i="2"/>
  <c r="P773" i="2" s="1" a="1"/>
  <c r="P773" i="2" s="1"/>
  <c r="O774" i="2"/>
  <c r="P774" i="2" s="1" a="1"/>
  <c r="P774" i="2" s="1"/>
  <c r="O775" i="2"/>
  <c r="P775" i="2" s="1" a="1"/>
  <c r="P775" i="2" s="1"/>
  <c r="O776" i="2"/>
  <c r="P776" i="2" s="1" a="1"/>
  <c r="P776" i="2" s="1"/>
  <c r="O777" i="2"/>
  <c r="P777" i="2" s="1" a="1"/>
  <c r="P777" i="2" s="1"/>
  <c r="O778" i="2"/>
  <c r="P778" i="2" s="1" a="1"/>
  <c r="P778" i="2" s="1"/>
  <c r="O779" i="2"/>
  <c r="P779" i="2" s="1" a="1"/>
  <c r="P779" i="2" s="1"/>
  <c r="O780" i="2"/>
  <c r="P780" i="2" s="1" a="1"/>
  <c r="P780" i="2" s="1"/>
  <c r="O781" i="2"/>
  <c r="P781" i="2" s="1" a="1"/>
  <c r="P781" i="2" s="1"/>
  <c r="O782" i="2"/>
  <c r="P782" i="2" s="1" a="1"/>
  <c r="P782" i="2" s="1"/>
  <c r="O783" i="2"/>
  <c r="P783" i="2" s="1" a="1"/>
  <c r="P783" i="2" s="1"/>
  <c r="O784" i="2"/>
  <c r="P784" i="2" s="1" a="1"/>
  <c r="P784" i="2" s="1"/>
  <c r="O785" i="2"/>
  <c r="P785" i="2" s="1" a="1"/>
  <c r="P785" i="2" s="1"/>
  <c r="O786" i="2"/>
  <c r="P786" i="2" s="1" a="1"/>
  <c r="P786" i="2" s="1"/>
  <c r="O787" i="2"/>
  <c r="P787" i="2" s="1" a="1"/>
  <c r="P787" i="2" s="1"/>
  <c r="O788" i="2"/>
  <c r="P788" i="2" s="1" a="1"/>
  <c r="P788" i="2" s="1"/>
  <c r="O789" i="2"/>
  <c r="P789" i="2" s="1" a="1"/>
  <c r="P789" i="2" s="1"/>
  <c r="O790" i="2"/>
  <c r="P790" i="2" s="1" a="1"/>
  <c r="P790" i="2" s="1"/>
  <c r="O791" i="2"/>
  <c r="P791" i="2" s="1" a="1"/>
  <c r="P791" i="2" s="1"/>
  <c r="O792" i="2"/>
  <c r="P792" i="2" s="1" a="1"/>
  <c r="P792" i="2" s="1"/>
  <c r="O793" i="2"/>
  <c r="P793" i="2" s="1" a="1"/>
  <c r="P793" i="2" s="1"/>
  <c r="O794" i="2"/>
  <c r="P794" i="2" s="1" a="1"/>
  <c r="P794" i="2" s="1"/>
  <c r="O795" i="2"/>
  <c r="P795" i="2" s="1" a="1"/>
  <c r="P795" i="2" s="1"/>
  <c r="O796" i="2"/>
  <c r="P796" i="2" s="1" a="1"/>
  <c r="P796" i="2" s="1"/>
  <c r="O797" i="2"/>
  <c r="P797" i="2" s="1" a="1"/>
  <c r="P797" i="2" s="1"/>
  <c r="O798" i="2"/>
  <c r="P798" i="2" s="1" a="1"/>
  <c r="P798" i="2" s="1"/>
  <c r="O799" i="2"/>
  <c r="P799" i="2" s="1" a="1"/>
  <c r="P799" i="2" s="1"/>
  <c r="O800" i="2"/>
  <c r="P800" i="2" s="1" a="1"/>
  <c r="P800" i="2" s="1"/>
  <c r="O801" i="2"/>
  <c r="P801" i="2" s="1" a="1"/>
  <c r="P801" i="2" s="1"/>
  <c r="O802" i="2"/>
  <c r="P802" i="2" s="1" a="1"/>
  <c r="P802" i="2" s="1"/>
  <c r="O803" i="2"/>
  <c r="P803" i="2" s="1" a="1"/>
  <c r="P803" i="2" s="1"/>
  <c r="O804" i="2"/>
  <c r="P804" i="2" s="1" a="1"/>
  <c r="P804" i="2" s="1"/>
  <c r="O805" i="2"/>
  <c r="P805" i="2" s="1" a="1"/>
  <c r="P805" i="2" s="1"/>
  <c r="O806" i="2"/>
  <c r="P806" i="2" s="1" a="1"/>
  <c r="P806" i="2" s="1"/>
  <c r="O807" i="2"/>
  <c r="P807" i="2" s="1" a="1"/>
  <c r="P807" i="2" s="1"/>
  <c r="O808" i="2"/>
  <c r="P808" i="2" s="1" a="1"/>
  <c r="P808" i="2" s="1"/>
  <c r="O809" i="2"/>
  <c r="P809" i="2" s="1" a="1"/>
  <c r="P809" i="2" s="1"/>
  <c r="O810" i="2"/>
  <c r="P810" i="2" s="1" a="1"/>
  <c r="P810" i="2" s="1"/>
  <c r="O811" i="2"/>
  <c r="P811" i="2" s="1" a="1"/>
  <c r="P811" i="2" s="1"/>
  <c r="O812" i="2"/>
  <c r="P812" i="2" s="1" a="1"/>
  <c r="P812" i="2" s="1"/>
  <c r="O813" i="2"/>
  <c r="P813" i="2" s="1" a="1"/>
  <c r="P813" i="2" s="1"/>
  <c r="O814" i="2"/>
  <c r="P814" i="2" s="1" a="1"/>
  <c r="P814" i="2" s="1"/>
  <c r="O815" i="2"/>
  <c r="P815" i="2" s="1" a="1"/>
  <c r="P815" i="2" s="1"/>
  <c r="O816" i="2"/>
  <c r="P816" i="2" s="1" a="1"/>
  <c r="P816" i="2" s="1"/>
  <c r="O817" i="2"/>
  <c r="P817" i="2" s="1" a="1"/>
  <c r="P817" i="2" s="1"/>
  <c r="O818" i="2"/>
  <c r="P818" i="2" s="1" a="1"/>
  <c r="P818" i="2" s="1"/>
  <c r="O819" i="2"/>
  <c r="P819" i="2" s="1" a="1"/>
  <c r="P819" i="2" s="1"/>
  <c r="O820" i="2"/>
  <c r="P820" i="2" s="1" a="1"/>
  <c r="P820" i="2" s="1"/>
  <c r="O821" i="2"/>
  <c r="P821" i="2" s="1" a="1"/>
  <c r="P821" i="2" s="1"/>
  <c r="O822" i="2"/>
  <c r="P822" i="2" s="1" a="1"/>
  <c r="P822" i="2" s="1"/>
  <c r="O823" i="2"/>
  <c r="P823" i="2" s="1" a="1"/>
  <c r="P823" i="2" s="1"/>
  <c r="O824" i="2"/>
  <c r="P824" i="2" s="1" a="1"/>
  <c r="P824" i="2" s="1"/>
  <c r="O825" i="2"/>
  <c r="P825" i="2" s="1" a="1"/>
  <c r="P825" i="2" s="1"/>
  <c r="O826" i="2"/>
  <c r="P826" i="2" s="1" a="1"/>
  <c r="P826" i="2" s="1"/>
  <c r="O827" i="2"/>
  <c r="P827" i="2" s="1" a="1"/>
  <c r="P827" i="2" s="1"/>
  <c r="O828" i="2"/>
  <c r="P828" i="2" s="1" a="1"/>
  <c r="P828" i="2" s="1"/>
  <c r="O829" i="2"/>
  <c r="P829" i="2" s="1" a="1"/>
  <c r="P829" i="2" s="1"/>
  <c r="O830" i="2"/>
  <c r="P830" i="2" s="1" a="1"/>
  <c r="P830" i="2" s="1"/>
  <c r="O831" i="2"/>
  <c r="P831" i="2" s="1" a="1"/>
  <c r="P831" i="2" s="1"/>
  <c r="O832" i="2"/>
  <c r="P832" i="2" s="1" a="1"/>
  <c r="P832" i="2" s="1"/>
  <c r="O833" i="2"/>
  <c r="P833" i="2" s="1" a="1"/>
  <c r="P833" i="2" s="1"/>
  <c r="O834" i="2"/>
  <c r="P834" i="2" s="1" a="1"/>
  <c r="P834" i="2" s="1"/>
  <c r="O835" i="2"/>
  <c r="P835" i="2" s="1" a="1"/>
  <c r="P835" i="2" s="1"/>
  <c r="O836" i="2"/>
  <c r="P836" i="2" s="1" a="1"/>
  <c r="P836" i="2" s="1"/>
  <c r="O837" i="2"/>
  <c r="P837" i="2" s="1" a="1"/>
  <c r="P837" i="2" s="1"/>
  <c r="O838" i="2"/>
  <c r="P838" i="2" s="1" a="1"/>
  <c r="P838" i="2" s="1"/>
  <c r="O839" i="2"/>
  <c r="P839" i="2" s="1" a="1"/>
  <c r="P839" i="2" s="1"/>
  <c r="O840" i="2"/>
  <c r="P840" i="2" s="1" a="1"/>
  <c r="P840" i="2" s="1"/>
  <c r="O841" i="2"/>
  <c r="P841" i="2" s="1" a="1"/>
  <c r="P841" i="2" s="1"/>
  <c r="O842" i="2"/>
  <c r="P842" i="2" s="1" a="1"/>
  <c r="P842" i="2" s="1"/>
  <c r="O843" i="2"/>
  <c r="P843" i="2" s="1" a="1"/>
  <c r="P843" i="2" s="1"/>
  <c r="O844" i="2"/>
  <c r="P844" i="2" s="1" a="1"/>
  <c r="P844" i="2" s="1"/>
  <c r="O845" i="2"/>
  <c r="P845" i="2" s="1" a="1"/>
  <c r="P845" i="2" s="1"/>
  <c r="O846" i="2"/>
  <c r="P846" i="2" s="1" a="1"/>
  <c r="P846" i="2" s="1"/>
  <c r="O847" i="2"/>
  <c r="P847" i="2" s="1" a="1"/>
  <c r="P847" i="2" s="1"/>
  <c r="O848" i="2"/>
  <c r="P848" i="2" s="1" a="1"/>
  <c r="P848" i="2" s="1"/>
  <c r="O849" i="2"/>
  <c r="P849" i="2" s="1" a="1"/>
  <c r="P849" i="2" s="1"/>
  <c r="O850" i="2"/>
  <c r="P850" i="2" s="1" a="1"/>
  <c r="P850" i="2" s="1"/>
  <c r="O851" i="2"/>
  <c r="P851" i="2" s="1" a="1"/>
  <c r="P851" i="2" s="1"/>
  <c r="O852" i="2"/>
  <c r="P852" i="2" s="1" a="1"/>
  <c r="P852" i="2" s="1"/>
  <c r="O853" i="2"/>
  <c r="P853" i="2" s="1" a="1"/>
  <c r="P853" i="2" s="1"/>
  <c r="O854" i="2"/>
  <c r="P854" i="2" s="1" a="1"/>
  <c r="P854" i="2" s="1"/>
  <c r="O855" i="2"/>
  <c r="P855" i="2" s="1" a="1"/>
  <c r="P855" i="2" s="1"/>
  <c r="O856" i="2"/>
  <c r="P856" i="2" s="1" a="1"/>
  <c r="P856" i="2" s="1"/>
  <c r="O857" i="2"/>
  <c r="P857" i="2" s="1" a="1"/>
  <c r="P857" i="2" s="1"/>
  <c r="O858" i="2"/>
  <c r="P858" i="2" s="1" a="1"/>
  <c r="P858" i="2" s="1"/>
  <c r="O859" i="2"/>
  <c r="P859" i="2" s="1" a="1"/>
  <c r="P859" i="2" s="1"/>
  <c r="O860" i="2"/>
  <c r="P860" i="2" s="1" a="1"/>
  <c r="P860" i="2" s="1"/>
  <c r="O861" i="2"/>
  <c r="P861" i="2" s="1" a="1"/>
  <c r="P861" i="2" s="1"/>
  <c r="O862" i="2"/>
  <c r="P862" i="2" s="1" a="1"/>
  <c r="P862" i="2" s="1"/>
  <c r="O863" i="2"/>
  <c r="P863" i="2" s="1" a="1"/>
  <c r="P863" i="2" s="1"/>
  <c r="O864" i="2"/>
  <c r="P864" i="2" s="1" a="1"/>
  <c r="P864" i="2" s="1"/>
  <c r="O865" i="2"/>
  <c r="P865" i="2" s="1" a="1"/>
  <c r="P865" i="2" s="1"/>
  <c r="O866" i="2"/>
  <c r="P866" i="2" s="1" a="1"/>
  <c r="P866" i="2" s="1"/>
  <c r="O867" i="2"/>
  <c r="P867" i="2" s="1" a="1"/>
  <c r="P867" i="2" s="1"/>
  <c r="O868" i="2"/>
  <c r="P868" i="2" s="1" a="1"/>
  <c r="P868" i="2" s="1"/>
  <c r="O869" i="2"/>
  <c r="P869" i="2" s="1" a="1"/>
  <c r="P869" i="2" s="1"/>
  <c r="O870" i="2"/>
  <c r="P870" i="2" s="1" a="1"/>
  <c r="P870" i="2" s="1"/>
  <c r="O871" i="2"/>
  <c r="P871" i="2" s="1" a="1"/>
  <c r="P871" i="2" s="1"/>
  <c r="O872" i="2"/>
  <c r="P872" i="2" s="1" a="1"/>
  <c r="P872" i="2" s="1"/>
  <c r="O873" i="2"/>
  <c r="P873" i="2" s="1" a="1"/>
  <c r="P873" i="2" s="1"/>
  <c r="O874" i="2"/>
  <c r="P874" i="2" s="1" a="1"/>
  <c r="P874" i="2" s="1"/>
  <c r="O875" i="2"/>
  <c r="P875" i="2" s="1" a="1"/>
  <c r="P875" i="2" s="1"/>
  <c r="O876" i="2"/>
  <c r="P876" i="2" s="1" a="1"/>
  <c r="P876" i="2" s="1"/>
  <c r="O877" i="2"/>
  <c r="P877" i="2" s="1" a="1"/>
  <c r="P877" i="2" s="1"/>
  <c r="O878" i="2"/>
  <c r="P878" i="2" s="1" a="1"/>
  <c r="P878" i="2" s="1"/>
  <c r="O879" i="2"/>
  <c r="P879" i="2" s="1" a="1"/>
  <c r="P879" i="2" s="1"/>
  <c r="O880" i="2"/>
  <c r="P880" i="2" s="1" a="1"/>
  <c r="P880" i="2" s="1"/>
  <c r="O881" i="2"/>
  <c r="P881" i="2" s="1" a="1"/>
  <c r="P881" i="2" s="1"/>
  <c r="O882" i="2"/>
  <c r="P882" i="2" s="1" a="1"/>
  <c r="P882" i="2" s="1"/>
  <c r="O883" i="2"/>
  <c r="P883" i="2" s="1" a="1"/>
  <c r="P883" i="2" s="1"/>
  <c r="O884" i="2"/>
  <c r="P884" i="2" s="1" a="1"/>
  <c r="P884" i="2" s="1"/>
  <c r="O885" i="2"/>
  <c r="P885" i="2" s="1" a="1"/>
  <c r="P885" i="2" s="1"/>
  <c r="O886" i="2"/>
  <c r="P886" i="2" s="1" a="1"/>
  <c r="P886" i="2" s="1"/>
  <c r="O887" i="2"/>
  <c r="P887" i="2" s="1" a="1"/>
  <c r="P887" i="2" s="1"/>
  <c r="O888" i="2"/>
  <c r="P888" i="2" s="1" a="1"/>
  <c r="P888" i="2" s="1"/>
  <c r="O889" i="2"/>
  <c r="P889" i="2" s="1" a="1"/>
  <c r="P889" i="2" s="1"/>
  <c r="O890" i="2"/>
  <c r="P890" i="2" s="1" a="1"/>
  <c r="P890" i="2" s="1"/>
  <c r="O891" i="2"/>
  <c r="P891" i="2" s="1" a="1"/>
  <c r="P891" i="2" s="1"/>
  <c r="O892" i="2"/>
  <c r="P892" i="2" s="1" a="1"/>
  <c r="P892" i="2" s="1"/>
  <c r="O893" i="2"/>
  <c r="P893" i="2" s="1" a="1"/>
  <c r="P893" i="2" s="1"/>
  <c r="O894" i="2"/>
  <c r="P894" i="2" s="1" a="1"/>
  <c r="P894" i="2" s="1"/>
  <c r="O895" i="2"/>
  <c r="P895" i="2" s="1" a="1"/>
  <c r="P895" i="2" s="1"/>
  <c r="O896" i="2"/>
  <c r="P896" i="2" s="1" a="1"/>
  <c r="P896" i="2" s="1"/>
  <c r="O897" i="2"/>
  <c r="P897" i="2" s="1" a="1"/>
  <c r="P897" i="2" s="1"/>
  <c r="O898" i="2"/>
  <c r="P898" i="2" s="1" a="1"/>
  <c r="P898" i="2" s="1"/>
  <c r="O899" i="2"/>
  <c r="P899" i="2" s="1" a="1"/>
  <c r="P899" i="2" s="1"/>
  <c r="O900" i="2"/>
  <c r="P900" i="2" s="1" a="1"/>
  <c r="P900" i="2" s="1"/>
  <c r="O901" i="2"/>
  <c r="P901" i="2" s="1" a="1"/>
  <c r="P901" i="2" s="1"/>
  <c r="O902" i="2"/>
  <c r="P902" i="2" s="1" a="1"/>
  <c r="P902" i="2" s="1"/>
  <c r="O903" i="2"/>
  <c r="P903" i="2" s="1" a="1"/>
  <c r="P903" i="2" s="1"/>
  <c r="O904" i="2"/>
  <c r="P904" i="2" s="1" a="1"/>
  <c r="P904" i="2" s="1"/>
  <c r="O905" i="2"/>
  <c r="P905" i="2" s="1" a="1"/>
  <c r="P905" i="2" s="1"/>
  <c r="O906" i="2"/>
  <c r="P906" i="2" s="1" a="1"/>
  <c r="P906" i="2" s="1"/>
  <c r="O907" i="2"/>
  <c r="P907" i="2" s="1" a="1"/>
  <c r="P907" i="2" s="1"/>
  <c r="O908" i="2"/>
  <c r="P908" i="2" s="1" a="1"/>
  <c r="P908" i="2" s="1"/>
  <c r="O909" i="2"/>
  <c r="P909" i="2" s="1" a="1"/>
  <c r="P909" i="2" s="1"/>
  <c r="O910" i="2"/>
  <c r="P910" i="2" s="1" a="1"/>
  <c r="P910" i="2" s="1"/>
  <c r="O911" i="2"/>
  <c r="P911" i="2" s="1" a="1"/>
  <c r="P911" i="2" s="1"/>
  <c r="O912" i="2"/>
  <c r="P912" i="2" s="1" a="1"/>
  <c r="P912" i="2" s="1"/>
  <c r="O913" i="2"/>
  <c r="P913" i="2" s="1" a="1"/>
  <c r="P913" i="2" s="1"/>
  <c r="O914" i="2"/>
  <c r="P914" i="2" s="1" a="1"/>
  <c r="P914" i="2" s="1"/>
  <c r="O915" i="2"/>
  <c r="P915" i="2" s="1" a="1"/>
  <c r="P915" i="2" s="1"/>
  <c r="O916" i="2"/>
  <c r="P916" i="2" s="1" a="1"/>
  <c r="P916" i="2" s="1"/>
  <c r="O917" i="2"/>
  <c r="P917" i="2" s="1" a="1"/>
  <c r="P917" i="2" s="1"/>
  <c r="O918" i="2"/>
  <c r="P918" i="2" s="1" a="1"/>
  <c r="P918" i="2" s="1"/>
  <c r="O919" i="2"/>
  <c r="P919" i="2" s="1" a="1"/>
  <c r="P919" i="2" s="1"/>
  <c r="O920" i="2"/>
  <c r="P920" i="2" s="1" a="1"/>
  <c r="P920" i="2" s="1"/>
  <c r="O921" i="2"/>
  <c r="P921" i="2" s="1" a="1"/>
  <c r="P921" i="2" s="1"/>
  <c r="O922" i="2"/>
  <c r="P922" i="2" s="1" a="1"/>
  <c r="P922" i="2" s="1"/>
  <c r="O923" i="2"/>
  <c r="P923" i="2" s="1" a="1"/>
  <c r="P923" i="2" s="1"/>
  <c r="O924" i="2"/>
  <c r="P924" i="2" s="1" a="1"/>
  <c r="P924" i="2" s="1"/>
  <c r="O925" i="2"/>
  <c r="P925" i="2" s="1" a="1"/>
  <c r="P925" i="2" s="1"/>
  <c r="O926" i="2"/>
  <c r="P926" i="2" s="1" a="1"/>
  <c r="P926" i="2" s="1"/>
  <c r="O927" i="2"/>
  <c r="P927" i="2" s="1" a="1"/>
  <c r="P927" i="2" s="1"/>
  <c r="O928" i="2"/>
  <c r="P928" i="2" s="1" a="1"/>
  <c r="P928" i="2" s="1"/>
  <c r="O929" i="2"/>
  <c r="P929" i="2" s="1" a="1"/>
  <c r="P929" i="2" s="1"/>
  <c r="O930" i="2"/>
  <c r="P930" i="2" s="1" a="1"/>
  <c r="P930" i="2" s="1"/>
  <c r="O931" i="2"/>
  <c r="P931" i="2" s="1" a="1"/>
  <c r="P931" i="2" s="1"/>
  <c r="O932" i="2"/>
  <c r="P932" i="2" s="1" a="1"/>
  <c r="P932" i="2" s="1"/>
  <c r="O933" i="2"/>
  <c r="P933" i="2" s="1" a="1"/>
  <c r="P933" i="2" s="1"/>
  <c r="O934" i="2"/>
  <c r="P934" i="2" s="1" a="1"/>
  <c r="P934" i="2" s="1"/>
  <c r="O935" i="2"/>
  <c r="P935" i="2" s="1" a="1"/>
  <c r="P935" i="2" s="1"/>
  <c r="O936" i="2"/>
  <c r="P936" i="2" s="1" a="1"/>
  <c r="P936" i="2" s="1"/>
  <c r="O937" i="2"/>
  <c r="P937" i="2" s="1" a="1"/>
  <c r="P937" i="2" s="1"/>
  <c r="O938" i="2"/>
  <c r="P938" i="2" s="1" a="1"/>
  <c r="P938" i="2" s="1"/>
  <c r="O939" i="2"/>
  <c r="P939" i="2" s="1" a="1"/>
  <c r="P939" i="2" s="1"/>
  <c r="O940" i="2"/>
  <c r="P940" i="2" s="1" a="1"/>
  <c r="P940" i="2" s="1"/>
  <c r="O941" i="2"/>
  <c r="P941" i="2" s="1" a="1"/>
  <c r="P941" i="2" s="1"/>
  <c r="O942" i="2"/>
  <c r="P942" i="2" s="1" a="1"/>
  <c r="P942" i="2" s="1"/>
  <c r="O943" i="2"/>
  <c r="P943" i="2" s="1" a="1"/>
  <c r="P943" i="2" s="1"/>
  <c r="O944" i="2"/>
  <c r="P944" i="2" s="1" a="1"/>
  <c r="P944" i="2" s="1"/>
  <c r="O945" i="2"/>
  <c r="P945" i="2" s="1" a="1"/>
  <c r="P945" i="2" s="1"/>
  <c r="O946" i="2"/>
  <c r="P946" i="2" s="1" a="1"/>
  <c r="P946" i="2" s="1"/>
  <c r="O947" i="2"/>
  <c r="P947" i="2" s="1" a="1"/>
  <c r="P947" i="2" s="1"/>
  <c r="O948" i="2"/>
  <c r="P948" i="2" s="1" a="1"/>
  <c r="P948" i="2" s="1"/>
  <c r="O949" i="2"/>
  <c r="P949" i="2" s="1" a="1"/>
  <c r="P949" i="2" s="1"/>
  <c r="O950" i="2"/>
  <c r="P950" i="2" s="1" a="1"/>
  <c r="P950" i="2" s="1"/>
  <c r="O951" i="2"/>
  <c r="P951" i="2" s="1" a="1"/>
  <c r="P951" i="2" s="1"/>
  <c r="O952" i="2"/>
  <c r="P952" i="2" s="1" a="1"/>
  <c r="P952" i="2" s="1"/>
  <c r="O953" i="2"/>
  <c r="P953" i="2" s="1" a="1"/>
  <c r="P953" i="2" s="1"/>
  <c r="O954" i="2"/>
  <c r="P954" i="2" s="1" a="1"/>
  <c r="P954" i="2" s="1"/>
  <c r="O955" i="2"/>
  <c r="P955" i="2" s="1" a="1"/>
  <c r="P955" i="2" s="1"/>
  <c r="O956" i="2"/>
  <c r="P956" i="2" s="1" a="1"/>
  <c r="P956" i="2" s="1"/>
  <c r="O957" i="2"/>
  <c r="P957" i="2" s="1" a="1"/>
  <c r="P957" i="2" s="1"/>
  <c r="O958" i="2"/>
  <c r="P958" i="2" s="1" a="1"/>
  <c r="P958" i="2" s="1"/>
  <c r="O959" i="2"/>
  <c r="P959" i="2" s="1" a="1"/>
  <c r="P959" i="2" s="1"/>
  <c r="O960" i="2"/>
  <c r="P960" i="2" s="1" a="1"/>
  <c r="P960" i="2" s="1"/>
  <c r="O961" i="2"/>
  <c r="P961" i="2" s="1" a="1"/>
  <c r="P961" i="2" s="1"/>
  <c r="O962" i="2"/>
  <c r="P962" i="2" s="1" a="1"/>
  <c r="P962" i="2" s="1"/>
  <c r="O963" i="2"/>
  <c r="P963" i="2" s="1" a="1"/>
  <c r="P963" i="2" s="1"/>
  <c r="O964" i="2"/>
  <c r="P964" i="2" s="1" a="1"/>
  <c r="P964" i="2" s="1"/>
  <c r="O965" i="2"/>
  <c r="P965" i="2" s="1" a="1"/>
  <c r="P965" i="2" s="1"/>
  <c r="O966" i="2"/>
  <c r="P966" i="2" s="1" a="1"/>
  <c r="P966" i="2" s="1"/>
  <c r="O967" i="2"/>
  <c r="P967" i="2" s="1" a="1"/>
  <c r="P967" i="2" s="1"/>
  <c r="O968" i="2"/>
  <c r="P968" i="2" s="1" a="1"/>
  <c r="P968" i="2" s="1"/>
  <c r="O969" i="2"/>
  <c r="P969" i="2" s="1" a="1"/>
  <c r="P969" i="2" s="1"/>
  <c r="O970" i="2"/>
  <c r="P970" i="2" s="1" a="1"/>
  <c r="P970" i="2" s="1"/>
  <c r="O971" i="2"/>
  <c r="P971" i="2" s="1" a="1"/>
  <c r="P971" i="2" s="1"/>
  <c r="O972" i="2"/>
  <c r="P972" i="2" s="1" a="1"/>
  <c r="P972" i="2" s="1"/>
  <c r="O973" i="2"/>
  <c r="P973" i="2" s="1" a="1"/>
  <c r="P973" i="2" s="1"/>
  <c r="O974" i="2"/>
  <c r="P974" i="2" s="1" a="1"/>
  <c r="P974" i="2" s="1"/>
  <c r="O975" i="2"/>
  <c r="P975" i="2" s="1" a="1"/>
  <c r="P975" i="2" s="1"/>
  <c r="O976" i="2"/>
  <c r="P976" i="2" s="1" a="1"/>
  <c r="P976" i="2" s="1"/>
  <c r="O977" i="2"/>
  <c r="P977" i="2" s="1" a="1"/>
  <c r="P977" i="2" s="1"/>
  <c r="O978" i="2"/>
  <c r="P978" i="2" s="1" a="1"/>
  <c r="P978" i="2" s="1"/>
  <c r="O979" i="2"/>
  <c r="P979" i="2" s="1" a="1"/>
  <c r="P979" i="2" s="1"/>
  <c r="O980" i="2"/>
  <c r="P980" i="2" s="1" a="1"/>
  <c r="P980" i="2" s="1"/>
  <c r="O981" i="2"/>
  <c r="P981" i="2" s="1" a="1"/>
  <c r="P981" i="2" s="1"/>
  <c r="O982" i="2"/>
  <c r="P982" i="2" s="1" a="1"/>
  <c r="P982" i="2" s="1"/>
  <c r="O983" i="2"/>
  <c r="P983" i="2" s="1" a="1"/>
  <c r="P983" i="2" s="1"/>
  <c r="O984" i="2"/>
  <c r="P984" i="2" s="1" a="1"/>
  <c r="P984" i="2" s="1"/>
  <c r="O985" i="2"/>
  <c r="P985" i="2" s="1" a="1"/>
  <c r="P985" i="2" s="1"/>
  <c r="O986" i="2"/>
  <c r="P986" i="2" s="1" a="1"/>
  <c r="P986" i="2" s="1"/>
  <c r="O987" i="2"/>
  <c r="P987" i="2" s="1" a="1"/>
  <c r="P987" i="2" s="1"/>
  <c r="O988" i="2"/>
  <c r="P988" i="2" s="1" a="1"/>
  <c r="P988" i="2" s="1"/>
  <c r="O989" i="2"/>
  <c r="P989" i="2" s="1" a="1"/>
  <c r="P989" i="2" s="1"/>
  <c r="O990" i="2"/>
  <c r="P990" i="2" s="1" a="1"/>
  <c r="P990" i="2" s="1"/>
  <c r="O991" i="2"/>
  <c r="P991" i="2" s="1" a="1"/>
  <c r="P991" i="2" s="1"/>
  <c r="O992" i="2"/>
  <c r="P992" i="2" s="1" a="1"/>
  <c r="P992" i="2" s="1"/>
  <c r="O993" i="2"/>
  <c r="P993" i="2" s="1" a="1"/>
  <c r="P993" i="2" s="1"/>
  <c r="O994" i="2"/>
  <c r="P994" i="2" s="1" a="1"/>
  <c r="P994" i="2" s="1"/>
  <c r="O995" i="2"/>
  <c r="P995" i="2" s="1" a="1"/>
  <c r="P995" i="2" s="1"/>
  <c r="O996" i="2"/>
  <c r="P996" i="2" s="1" a="1"/>
  <c r="P996" i="2" s="1"/>
  <c r="O997" i="2"/>
  <c r="P997" i="2" s="1" a="1"/>
  <c r="P997" i="2" s="1"/>
  <c r="O998" i="2"/>
  <c r="P998" i="2" s="1" a="1"/>
  <c r="P998" i="2" s="1"/>
  <c r="O999" i="2"/>
  <c r="P999" i="2" s="1" a="1"/>
  <c r="P999" i="2" s="1"/>
  <c r="O1000" i="2"/>
  <c r="P1000" i="2" s="1" a="1"/>
  <c r="P1000" i="2" s="1"/>
  <c r="O1001" i="2"/>
  <c r="P1001" i="2" s="1" a="1"/>
  <c r="P1001" i="2" s="1"/>
  <c r="O2" i="2"/>
  <c r="P2" i="2" s="1" a="1"/>
  <c r="P2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2" i="2"/>
  <c r="N516" i="4" l="1"/>
  <c r="N204" i="4"/>
  <c r="O204" i="4" s="1"/>
  <c r="P204" i="4" s="1" a="1"/>
  <c r="P204" i="4" s="1"/>
  <c r="N359" i="4"/>
  <c r="O359" i="4" s="1"/>
  <c r="P359" i="4" s="1" a="1"/>
  <c r="P359" i="4" s="1"/>
  <c r="N279" i="4"/>
  <c r="O279" i="4" s="1"/>
  <c r="P279" i="4" s="1" a="1"/>
  <c r="P279" i="4" s="1"/>
  <c r="N25" i="4"/>
  <c r="O25" i="4" s="1"/>
  <c r="P25" i="4" s="1" a="1"/>
  <c r="P25" i="4" s="1"/>
  <c r="N596" i="4"/>
  <c r="O596" i="4" s="1"/>
  <c r="P596" i="4" s="1" a="1"/>
  <c r="P596" i="4" s="1"/>
  <c r="N756" i="4"/>
  <c r="O756" i="4" s="1"/>
  <c r="P756" i="4" s="1" a="1"/>
  <c r="P756" i="4" s="1"/>
  <c r="N944" i="4"/>
  <c r="O944" i="4" s="1"/>
  <c r="P944" i="4" s="1" a="1"/>
  <c r="P944" i="4" s="1"/>
  <c r="N423" i="4"/>
  <c r="O423" i="4" s="1"/>
  <c r="P423" i="4" s="1" a="1"/>
  <c r="P423" i="4" s="1"/>
  <c r="N144" i="4"/>
  <c r="O144" i="4" s="1"/>
  <c r="P144" i="4" s="1" a="1"/>
  <c r="P144" i="4" s="1"/>
  <c r="N77" i="4"/>
  <c r="O77" i="4" s="1"/>
  <c r="P77" i="4" s="1" a="1"/>
  <c r="P77" i="4" s="1"/>
  <c r="N870" i="4"/>
  <c r="O870" i="4" s="1"/>
  <c r="P870" i="4" s="1" a="1"/>
  <c r="P870" i="4" s="1"/>
  <c r="N757" i="4"/>
  <c r="O757" i="4" s="1"/>
  <c r="P757" i="4" s="1" a="1"/>
  <c r="P757" i="4" s="1"/>
  <c r="N696" i="4"/>
  <c r="O696" i="4" s="1"/>
  <c r="P696" i="4" s="1" a="1"/>
  <c r="P696" i="4" s="1"/>
  <c r="N943" i="4"/>
  <c r="O943" i="4" s="1"/>
  <c r="P943" i="4" s="1" a="1"/>
  <c r="P943" i="4" s="1"/>
  <c r="N179" i="4"/>
  <c r="O179" i="4" s="1"/>
  <c r="P179" i="4" s="1" a="1"/>
  <c r="P179" i="4" s="1"/>
  <c r="N57" i="4"/>
  <c r="O57" i="4" s="1"/>
  <c r="P57" i="4" s="1" a="1"/>
  <c r="P57" i="4" s="1"/>
  <c r="N425" i="4"/>
  <c r="O425" i="4" s="1"/>
  <c r="P425" i="4" s="1" a="1"/>
  <c r="P425" i="4" s="1"/>
  <c r="N102" i="4"/>
  <c r="O102" i="4" s="1"/>
  <c r="P102" i="4" s="1" a="1"/>
  <c r="P102" i="4" s="1"/>
  <c r="N329" i="4"/>
  <c r="O329" i="4" s="1"/>
  <c r="P329" i="4" s="1" a="1"/>
  <c r="P329" i="4" s="1"/>
  <c r="N775" i="4"/>
  <c r="O775" i="4" s="1"/>
  <c r="P775" i="4" s="1" a="1"/>
  <c r="P775" i="4" s="1"/>
  <c r="N804" i="4"/>
  <c r="O804" i="4" s="1"/>
  <c r="P804" i="4" s="1" a="1"/>
  <c r="P804" i="4" s="1"/>
  <c r="N467" i="4"/>
  <c r="O467" i="4" s="1"/>
  <c r="P467" i="4" s="1" a="1"/>
  <c r="P467" i="4" s="1"/>
  <c r="N783" i="4"/>
  <c r="O783" i="4" s="1"/>
  <c r="P783" i="4" s="1" a="1"/>
  <c r="P783" i="4" s="1"/>
  <c r="N229" i="4"/>
  <c r="O229" i="4" s="1"/>
  <c r="P229" i="4" s="1" a="1"/>
  <c r="P229" i="4" s="1"/>
  <c r="N178" i="4"/>
  <c r="N169" i="4"/>
  <c r="N858" i="4"/>
  <c r="O858" i="4" s="1"/>
  <c r="P858" i="4" s="1" a="1"/>
  <c r="P858" i="4" s="1"/>
  <c r="N768" i="4"/>
  <c r="O768" i="4" s="1"/>
  <c r="P768" i="4" s="1" a="1"/>
  <c r="P768" i="4" s="1"/>
  <c r="N281" i="4"/>
  <c r="O281" i="4" s="1"/>
  <c r="P281" i="4" s="1" a="1"/>
  <c r="P281" i="4" s="1"/>
  <c r="N767" i="4"/>
  <c r="O767" i="4" s="1"/>
  <c r="P767" i="4" s="1" a="1"/>
  <c r="P767" i="4" s="1"/>
  <c r="N202" i="4"/>
  <c r="O202" i="4" s="1"/>
  <c r="P202" i="4" s="1" a="1"/>
  <c r="P202" i="4" s="1"/>
  <c r="N227" i="4"/>
  <c r="O227" i="4" s="1"/>
  <c r="P227" i="4" s="1" a="1"/>
  <c r="P227" i="4" s="1"/>
  <c r="N436" i="4"/>
  <c r="O436" i="4" s="1"/>
  <c r="P436" i="4" s="1" a="1"/>
  <c r="P436" i="4" s="1"/>
  <c r="N357" i="4"/>
  <c r="O357" i="4" s="1"/>
  <c r="P357" i="4" s="1" a="1"/>
  <c r="P357" i="4" s="1"/>
  <c r="N477" i="4"/>
  <c r="O477" i="4" s="1"/>
  <c r="P477" i="4" s="1" a="1"/>
  <c r="P477" i="4" s="1"/>
  <c r="N154" i="4"/>
  <c r="O154" i="4" s="1"/>
  <c r="P154" i="4" s="1" a="1"/>
  <c r="P154" i="4" s="1"/>
  <c r="N228" i="4"/>
  <c r="O228" i="4" s="1"/>
  <c r="P228" i="4" s="1" a="1"/>
  <c r="P228" i="4" s="1"/>
  <c r="N671" i="4"/>
  <c r="O671" i="4" s="1"/>
  <c r="P671" i="4" s="1" a="1"/>
  <c r="P671" i="4" s="1"/>
  <c r="N672" i="4"/>
  <c r="O672" i="4" s="1"/>
  <c r="P672" i="4" s="1" a="1"/>
  <c r="P672" i="4" s="1"/>
  <c r="N898" i="4"/>
  <c r="O898" i="4" s="1"/>
  <c r="P898" i="4" s="1" a="1"/>
  <c r="P898" i="4" s="1"/>
  <c r="N247" i="4"/>
  <c r="O247" i="4" s="1"/>
  <c r="P247" i="4" s="1" a="1"/>
  <c r="P247" i="4" s="1"/>
  <c r="N358" i="4"/>
  <c r="O358" i="4" s="1"/>
  <c r="P358" i="4" s="1" a="1"/>
  <c r="P358" i="4" s="1"/>
  <c r="N257" i="4"/>
  <c r="O257" i="4" s="1"/>
  <c r="P257" i="4" s="1" a="1"/>
  <c r="P257" i="4" s="1"/>
  <c r="N26" i="4"/>
  <c r="O26" i="4" s="1"/>
  <c r="P26" i="4" s="1" a="1"/>
  <c r="P26" i="4" s="1"/>
  <c r="N803" i="4"/>
  <c r="O803" i="4" s="1"/>
  <c r="P803" i="4" s="1" a="1"/>
  <c r="P803" i="4" s="1"/>
  <c r="N773" i="4"/>
  <c r="O773" i="4" s="1"/>
  <c r="P773" i="4" s="1" a="1"/>
  <c r="P773" i="4" s="1"/>
  <c r="N905" i="4"/>
  <c r="O905" i="4" s="1"/>
  <c r="P905" i="4" s="1" a="1"/>
  <c r="P905" i="4" s="1"/>
  <c r="N833" i="4"/>
  <c r="O833" i="4" s="1"/>
  <c r="P833" i="4" s="1" a="1"/>
  <c r="P833" i="4" s="1"/>
  <c r="N732" i="4"/>
  <c r="O732" i="4" s="1"/>
  <c r="P732" i="4" s="1" a="1"/>
  <c r="P732" i="4" s="1"/>
  <c r="N395" i="4"/>
  <c r="O395" i="4" s="1"/>
  <c r="P395" i="4" s="1" a="1"/>
  <c r="P395" i="4" s="1"/>
  <c r="N801" i="4"/>
  <c r="O801" i="4" s="1"/>
  <c r="P801" i="4" s="1" a="1"/>
  <c r="P801" i="4" s="1"/>
  <c r="N829" i="4"/>
  <c r="O829" i="4" s="1"/>
  <c r="P829" i="4" s="1" a="1"/>
  <c r="P829" i="4" s="1"/>
  <c r="N446" i="4"/>
  <c r="O446" i="4" s="1"/>
  <c r="P446" i="4" s="1" a="1"/>
  <c r="P446" i="4" s="1"/>
  <c r="N928" i="4"/>
  <c r="O928" i="4" s="1"/>
  <c r="P928" i="4" s="1" a="1"/>
  <c r="P928" i="4" s="1"/>
  <c r="N687" i="4"/>
  <c r="O687" i="4" s="1"/>
  <c r="P687" i="4" s="1" a="1"/>
  <c r="P687" i="4" s="1"/>
  <c r="N961" i="4"/>
  <c r="O961" i="4" s="1"/>
  <c r="P961" i="4" s="1" a="1"/>
  <c r="P961" i="4" s="1"/>
  <c r="N941" i="4"/>
  <c r="O941" i="4" s="1"/>
  <c r="P941" i="4" s="1" a="1"/>
  <c r="P941" i="4" s="1"/>
  <c r="N851" i="4"/>
  <c r="O851" i="4" s="1"/>
  <c r="P851" i="4" s="1" a="1"/>
  <c r="P851" i="4" s="1"/>
  <c r="N313" i="4"/>
  <c r="O313" i="4" s="1"/>
  <c r="P313" i="4" s="1" a="1"/>
  <c r="P313" i="4" s="1"/>
  <c r="N448" i="4"/>
  <c r="O448" i="4" s="1"/>
  <c r="P448" i="4" s="1" a="1"/>
  <c r="P448" i="4" s="1"/>
  <c r="N40" i="4"/>
  <c r="O40" i="4" s="1"/>
  <c r="P40" i="4" s="1" a="1"/>
  <c r="P40" i="4" s="1"/>
  <c r="N503" i="4"/>
  <c r="O503" i="4" s="1"/>
  <c r="P503" i="4" s="1" a="1"/>
  <c r="P503" i="4" s="1"/>
  <c r="N460" i="4"/>
  <c r="O460" i="4" s="1"/>
  <c r="P460" i="4" s="1" a="1"/>
  <c r="P460" i="4" s="1"/>
  <c r="N1001" i="4"/>
  <c r="O1001" i="4" s="1"/>
  <c r="P1001" i="4" s="1" a="1"/>
  <c r="P1001" i="4" s="1"/>
  <c r="N841" i="4"/>
  <c r="O841" i="4" s="1"/>
  <c r="P841" i="4" s="1" a="1"/>
  <c r="P841" i="4" s="1"/>
  <c r="N708" i="4"/>
  <c r="O708" i="4" s="1"/>
  <c r="P708" i="4" s="1" a="1"/>
  <c r="P708" i="4" s="1"/>
  <c r="N933" i="4"/>
  <c r="O933" i="4" s="1"/>
  <c r="P933" i="4" s="1" a="1"/>
  <c r="P933" i="4" s="1"/>
  <c r="N515" i="4"/>
  <c r="O515" i="4" s="1"/>
  <c r="P515" i="4" s="1" a="1"/>
  <c r="P515" i="4" s="1"/>
  <c r="N792" i="4"/>
  <c r="N345" i="4"/>
  <c r="O345" i="4" s="1"/>
  <c r="P345" i="4" s="1" a="1"/>
  <c r="P345" i="4" s="1"/>
  <c r="N208" i="4"/>
  <c r="O208" i="4" s="1"/>
  <c r="P208" i="4" s="1" a="1"/>
  <c r="P208" i="4" s="1"/>
  <c r="N461" i="4"/>
  <c r="O461" i="4" s="1"/>
  <c r="P461" i="4" s="1" a="1"/>
  <c r="P461" i="4" s="1"/>
  <c r="N548" i="4"/>
  <c r="O548" i="4" s="1"/>
  <c r="P548" i="4" s="1" a="1"/>
  <c r="P548" i="4" s="1"/>
  <c r="N207" i="4"/>
  <c r="O207" i="4" s="1"/>
  <c r="P207" i="4" s="1" a="1"/>
  <c r="P207" i="4" s="1"/>
  <c r="N999" i="4"/>
  <c r="O999" i="4" s="1"/>
  <c r="P999" i="4" s="1" a="1"/>
  <c r="P999" i="4" s="1"/>
  <c r="N950" i="4"/>
  <c r="O950" i="4" s="1"/>
  <c r="P950" i="4" s="1" a="1"/>
  <c r="P950" i="4" s="1"/>
  <c r="N2" i="4"/>
  <c r="O2" i="4" s="1"/>
  <c r="P2" i="4" s="1" a="1"/>
  <c r="P2" i="4" s="1"/>
  <c r="N998" i="4"/>
  <c r="O998" i="4" s="1"/>
  <c r="P998" i="4" s="1" a="1"/>
  <c r="P998" i="4" s="1"/>
  <c r="N137" i="4"/>
  <c r="O137" i="4" s="1"/>
  <c r="P137" i="4" s="1" a="1"/>
  <c r="P137" i="4" s="1"/>
  <c r="N5" i="4"/>
  <c r="O5" i="4" s="1"/>
  <c r="P5" i="4" s="1" a="1"/>
  <c r="P5" i="4" s="1"/>
  <c r="N38" i="4"/>
  <c r="O38" i="4" s="1"/>
  <c r="P38" i="4" s="1" a="1"/>
  <c r="P38" i="4" s="1"/>
  <c r="N20" i="4"/>
  <c r="O20" i="4" s="1"/>
  <c r="P20" i="4" s="1" a="1"/>
  <c r="P20" i="4" s="1"/>
  <c r="N959" i="4"/>
  <c r="O959" i="4" s="1"/>
  <c r="P959" i="4" s="1" a="1"/>
  <c r="P959" i="4" s="1"/>
  <c r="N562" i="4"/>
  <c r="O562" i="4" s="1"/>
  <c r="P562" i="4" s="1" a="1"/>
  <c r="P562" i="4" s="1"/>
  <c r="N551" i="4"/>
  <c r="O551" i="4" s="1"/>
  <c r="P551" i="4" s="1" a="1"/>
  <c r="P551" i="4" s="1"/>
  <c r="N502" i="4"/>
  <c r="O502" i="4" s="1"/>
  <c r="P502" i="4" s="1" a="1"/>
  <c r="P502" i="4" s="1"/>
  <c r="N409" i="4"/>
  <c r="O409" i="4" s="1"/>
  <c r="P409" i="4" s="1" a="1"/>
  <c r="P409" i="4" s="1"/>
  <c r="N360" i="4"/>
  <c r="O360" i="4" s="1"/>
  <c r="P360" i="4" s="1" a="1"/>
  <c r="P360" i="4" s="1"/>
  <c r="N155" i="4"/>
  <c r="O155" i="4" s="1"/>
  <c r="P155" i="4" s="1" a="1"/>
  <c r="P155" i="4" s="1"/>
  <c r="N136" i="4"/>
  <c r="O136" i="4" s="1"/>
  <c r="P136" i="4" s="1" a="1"/>
  <c r="P136" i="4" s="1"/>
  <c r="N280" i="4"/>
  <c r="O280" i="4" s="1"/>
  <c r="P280" i="4" s="1" a="1"/>
  <c r="P280" i="4" s="1"/>
  <c r="N625" i="4"/>
  <c r="O625" i="4" s="1"/>
  <c r="P625" i="4" s="1" a="1"/>
  <c r="P625" i="4" s="1"/>
  <c r="N56" i="4"/>
  <c r="O56" i="4" s="1"/>
  <c r="P56" i="4" s="1" a="1"/>
  <c r="P56" i="4" s="1"/>
  <c r="N284" i="4"/>
  <c r="O284" i="4" s="1"/>
  <c r="P284" i="4" s="1" a="1"/>
  <c r="P284" i="4" s="1"/>
  <c r="N457" i="4"/>
  <c r="O457" i="4" s="1"/>
  <c r="P457" i="4" s="1" a="1"/>
  <c r="P457" i="4" s="1"/>
  <c r="N262" i="4"/>
  <c r="O262" i="4" s="1"/>
  <c r="P262" i="4" s="1" a="1"/>
  <c r="P262" i="4" s="1"/>
  <c r="N188" i="4"/>
  <c r="O188" i="4" s="1"/>
  <c r="P188" i="4" s="1" a="1"/>
  <c r="P188" i="4" s="1"/>
  <c r="N107" i="4"/>
  <c r="O107" i="4" s="1"/>
  <c r="P107" i="4" s="1" a="1"/>
  <c r="P107" i="4" s="1"/>
  <c r="N97" i="4"/>
  <c r="O97" i="4" s="1"/>
  <c r="P97" i="4" s="1" a="1"/>
  <c r="P97" i="4" s="1"/>
  <c r="N79" i="4"/>
  <c r="O79" i="4" s="1"/>
  <c r="P79" i="4" s="1" a="1"/>
  <c r="P79" i="4" s="1"/>
  <c r="N35" i="4"/>
  <c r="O35" i="4" s="1"/>
  <c r="P35" i="4" s="1" a="1"/>
  <c r="P35" i="4" s="1"/>
  <c r="N958" i="4"/>
  <c r="O958" i="4" s="1"/>
  <c r="P958" i="4" s="1" a="1"/>
  <c r="P958" i="4" s="1"/>
  <c r="N861" i="4"/>
  <c r="O861" i="4" s="1"/>
  <c r="P861" i="4" s="1" a="1"/>
  <c r="P861" i="4" s="1"/>
  <c r="N660" i="4"/>
  <c r="N589" i="4"/>
  <c r="O589" i="4" s="1"/>
  <c r="P589" i="4" s="1" a="1"/>
  <c r="P589" i="4" s="1"/>
  <c r="N579" i="4"/>
  <c r="O579" i="4" s="1"/>
  <c r="P579" i="4" s="1" a="1"/>
  <c r="P579" i="4" s="1"/>
  <c r="N458" i="4"/>
  <c r="O458" i="4" s="1"/>
  <c r="P458" i="4" s="1" a="1"/>
  <c r="P458" i="4" s="1"/>
  <c r="N659" i="4"/>
  <c r="O659" i="4" s="1"/>
  <c r="P659" i="4" s="1" a="1"/>
  <c r="P659" i="4" s="1"/>
  <c r="N588" i="4"/>
  <c r="O588" i="4" s="1"/>
  <c r="P588" i="4" s="1" a="1"/>
  <c r="P588" i="4" s="1"/>
  <c r="N352" i="4"/>
  <c r="O352" i="4" s="1"/>
  <c r="P352" i="4" s="1" a="1"/>
  <c r="P352" i="4" s="1"/>
  <c r="N978" i="4"/>
  <c r="O978" i="4" s="1"/>
  <c r="P978" i="4" s="1" a="1"/>
  <c r="P978" i="4" s="1"/>
  <c r="N240" i="4"/>
  <c r="O240" i="4" s="1"/>
  <c r="P240" i="4" s="1" a="1"/>
  <c r="P240" i="4" s="1"/>
  <c r="N36" i="4"/>
  <c r="O36" i="4" s="1"/>
  <c r="P36" i="4" s="1" a="1"/>
  <c r="P36" i="4" s="1"/>
  <c r="N468" i="4"/>
  <c r="O468" i="4" s="1"/>
  <c r="P468" i="4" s="1" a="1"/>
  <c r="P468" i="4" s="1"/>
  <c r="N158" i="4"/>
  <c r="O158" i="4" s="1"/>
  <c r="P158" i="4" s="1" a="1"/>
  <c r="P158" i="4" s="1"/>
  <c r="N712" i="4"/>
  <c r="O712" i="4" s="1"/>
  <c r="P712" i="4" s="1" a="1"/>
  <c r="P712" i="4" s="1"/>
  <c r="N364" i="4"/>
  <c r="O364" i="4" s="1"/>
  <c r="P364" i="4" s="1" a="1"/>
  <c r="P364" i="4" s="1"/>
  <c r="N70" i="4"/>
  <c r="O70" i="4" s="1"/>
  <c r="P70" i="4" s="1" a="1"/>
  <c r="P70" i="4" s="1"/>
  <c r="N976" i="4"/>
  <c r="O976" i="4" s="1"/>
  <c r="P976" i="4" s="1" a="1"/>
  <c r="P976" i="4" s="1"/>
  <c r="N843" i="4"/>
  <c r="O843" i="4" s="1"/>
  <c r="P843" i="4" s="1" a="1"/>
  <c r="P843" i="4" s="1"/>
  <c r="N720" i="4"/>
  <c r="O720" i="4" s="1"/>
  <c r="P720" i="4" s="1" a="1"/>
  <c r="P720" i="4" s="1"/>
  <c r="N711" i="4"/>
  <c r="O711" i="4" s="1"/>
  <c r="P711" i="4" s="1" a="1"/>
  <c r="P711" i="4" s="1"/>
  <c r="N323" i="4"/>
  <c r="O323" i="4" s="1"/>
  <c r="P323" i="4" s="1" a="1"/>
  <c r="P323" i="4" s="1"/>
  <c r="N433" i="4"/>
  <c r="O433" i="4" s="1"/>
  <c r="P433" i="4" s="1" a="1"/>
  <c r="P433" i="4" s="1"/>
  <c r="N28" i="4"/>
  <c r="O28" i="4" s="1"/>
  <c r="P28" i="4" s="1" a="1"/>
  <c r="P28" i="4" s="1"/>
  <c r="N53" i="4"/>
  <c r="O53" i="4" s="1"/>
  <c r="P53" i="4" s="1" a="1"/>
  <c r="P53" i="4" s="1"/>
  <c r="N823" i="4"/>
  <c r="O823" i="4" s="1"/>
  <c r="P823" i="4" s="1" a="1"/>
  <c r="P823" i="4" s="1"/>
  <c r="N794" i="4"/>
  <c r="O794" i="4" s="1"/>
  <c r="P794" i="4" s="1" a="1"/>
  <c r="P794" i="4" s="1"/>
  <c r="N729" i="4"/>
  <c r="O729" i="4" s="1"/>
  <c r="P729" i="4" s="1" a="1"/>
  <c r="P729" i="4" s="1"/>
  <c r="N525" i="4"/>
  <c r="O525" i="4" s="1"/>
  <c r="P525" i="4" s="1" a="1"/>
  <c r="P525" i="4" s="1"/>
  <c r="N418" i="4"/>
  <c r="O418" i="4" s="1"/>
  <c r="P418" i="4" s="1" a="1"/>
  <c r="P418" i="4" s="1"/>
  <c r="N312" i="4"/>
  <c r="O312" i="4" s="1"/>
  <c r="P312" i="4" s="1" a="1"/>
  <c r="P312" i="4" s="1"/>
  <c r="N285" i="4"/>
  <c r="O285" i="4" s="1"/>
  <c r="P285" i="4" s="1" a="1"/>
  <c r="P285" i="4" s="1"/>
  <c r="N255" i="4"/>
  <c r="O255" i="4" s="1"/>
  <c r="P255" i="4" s="1" a="1"/>
  <c r="P255" i="4" s="1"/>
  <c r="N167" i="4"/>
  <c r="O167" i="4" s="1"/>
  <c r="P167" i="4" s="1" a="1"/>
  <c r="P167" i="4" s="1"/>
  <c r="N927" i="4"/>
  <c r="O927" i="4" s="1"/>
  <c r="P927" i="4" s="1" a="1"/>
  <c r="P927" i="4" s="1"/>
  <c r="N777" i="4"/>
  <c r="O777" i="4" s="1"/>
  <c r="P777" i="4" s="1" a="1"/>
  <c r="P777" i="4" s="1"/>
  <c r="N578" i="4"/>
  <c r="O578" i="4" s="1"/>
  <c r="P578" i="4" s="1" a="1"/>
  <c r="P578" i="4" s="1"/>
  <c r="N267" i="4"/>
  <c r="O267" i="4" s="1"/>
  <c r="P267" i="4" s="1" a="1"/>
  <c r="P267" i="4" s="1"/>
  <c r="N862" i="4"/>
  <c r="O862" i="4" s="1"/>
  <c r="P862" i="4" s="1" a="1"/>
  <c r="P862" i="4" s="1"/>
  <c r="N265" i="4"/>
  <c r="O265" i="4" s="1"/>
  <c r="P265" i="4" s="1" a="1"/>
  <c r="P265" i="4" s="1"/>
  <c r="N78" i="4"/>
  <c r="O78" i="4" s="1"/>
  <c r="P78" i="4" s="1" a="1"/>
  <c r="P78" i="4" s="1"/>
  <c r="N624" i="4"/>
  <c r="O624" i="4" s="1"/>
  <c r="P624" i="4" s="1" a="1"/>
  <c r="P624" i="4" s="1"/>
  <c r="N507" i="4"/>
  <c r="O507" i="4" s="1"/>
  <c r="P507" i="4" s="1" a="1"/>
  <c r="P507" i="4" s="1"/>
  <c r="N989" i="4"/>
  <c r="O989" i="4" s="1"/>
  <c r="P989" i="4" s="1" a="1"/>
  <c r="P989" i="4" s="1"/>
  <c r="N658" i="4"/>
  <c r="O658" i="4" s="1"/>
  <c r="P658" i="4" s="1" a="1"/>
  <c r="P658" i="4" s="1"/>
  <c r="N705" i="4"/>
  <c r="O705" i="4" s="1"/>
  <c r="P705" i="4" s="1" a="1"/>
  <c r="P705" i="4" s="1"/>
  <c r="N46" i="4"/>
  <c r="O46" i="4" s="1"/>
  <c r="P46" i="4" s="1" a="1"/>
  <c r="P46" i="4" s="1"/>
  <c r="N27" i="4"/>
  <c r="N940" i="4"/>
  <c r="O940" i="4" s="1"/>
  <c r="P940" i="4" s="1" a="1"/>
  <c r="P940" i="4" s="1"/>
  <c r="N694" i="4"/>
  <c r="O694" i="4" s="1"/>
  <c r="P694" i="4" s="1" a="1"/>
  <c r="P694" i="4" s="1"/>
  <c r="N737" i="4"/>
  <c r="O737" i="4" s="1"/>
  <c r="P737" i="4" s="1" a="1"/>
  <c r="P737" i="4" s="1"/>
  <c r="N663" i="4"/>
  <c r="O663" i="4" s="1"/>
  <c r="P663" i="4" s="1" a="1"/>
  <c r="P663" i="4" s="1"/>
  <c r="N815" i="4"/>
  <c r="O815" i="4" s="1"/>
  <c r="P815" i="4" s="1" a="1"/>
  <c r="P815" i="4" s="1"/>
  <c r="N547" i="4"/>
  <c r="O547" i="4" s="1"/>
  <c r="P547" i="4" s="1" a="1"/>
  <c r="P547" i="4" s="1"/>
  <c r="N99" i="4"/>
  <c r="O99" i="4" s="1"/>
  <c r="P99" i="4" s="1" a="1"/>
  <c r="P99" i="4" s="1"/>
  <c r="N546" i="4"/>
  <c r="O546" i="4" s="1"/>
  <c r="P546" i="4" s="1" a="1"/>
  <c r="P546" i="4" s="1"/>
  <c r="N967" i="4"/>
  <c r="O967" i="4" s="1"/>
  <c r="P967" i="4" s="1" a="1"/>
  <c r="P967" i="4" s="1"/>
  <c r="N948" i="4"/>
  <c r="O948" i="4" s="1"/>
  <c r="P948" i="4" s="1" a="1"/>
  <c r="P948" i="4" s="1"/>
  <c r="N522" i="4"/>
  <c r="O522" i="4" s="1"/>
  <c r="P522" i="4" s="1" a="1"/>
  <c r="P522" i="4" s="1"/>
  <c r="N582" i="4"/>
  <c r="O582" i="4" s="1"/>
  <c r="P582" i="4" s="1" a="1"/>
  <c r="P582" i="4" s="1"/>
  <c r="N926" i="4"/>
  <c r="O926" i="4" s="1"/>
  <c r="P926" i="4" s="1" a="1"/>
  <c r="P926" i="4" s="1"/>
  <c r="N917" i="4"/>
  <c r="O917" i="4" s="1"/>
  <c r="P917" i="4" s="1" a="1"/>
  <c r="P917" i="4" s="1"/>
  <c r="N907" i="4"/>
  <c r="O907" i="4" s="1"/>
  <c r="P907" i="4" s="1" a="1"/>
  <c r="P907" i="4" s="1"/>
  <c r="N879" i="4"/>
  <c r="O879" i="4" s="1"/>
  <c r="P879" i="4" s="1" a="1"/>
  <c r="P879" i="4" s="1"/>
  <c r="N840" i="4"/>
  <c r="O840" i="4" s="1"/>
  <c r="P840" i="4" s="1" a="1"/>
  <c r="P840" i="4" s="1"/>
  <c r="O792" i="4"/>
  <c r="P792" i="4" s="1" a="1"/>
  <c r="P792" i="4" s="1"/>
  <c r="N573" i="4"/>
  <c r="O573" i="4" s="1"/>
  <c r="P573" i="4" s="1" a="1"/>
  <c r="P573" i="4" s="1"/>
  <c r="N406" i="4"/>
  <c r="O406" i="4" s="1"/>
  <c r="P406" i="4" s="1" a="1"/>
  <c r="P406" i="4" s="1"/>
  <c r="N341" i="4"/>
  <c r="O341" i="4" s="1"/>
  <c r="P341" i="4" s="1" a="1"/>
  <c r="P341" i="4" s="1"/>
  <c r="N311" i="4"/>
  <c r="O311" i="4" s="1"/>
  <c r="P311" i="4" s="1" a="1"/>
  <c r="P311" i="4" s="1"/>
  <c r="N302" i="4"/>
  <c r="O302" i="4" s="1"/>
  <c r="P302" i="4" s="1" a="1"/>
  <c r="P302" i="4" s="1"/>
  <c r="N120" i="4"/>
  <c r="O120" i="4" s="1"/>
  <c r="P120" i="4" s="1" a="1"/>
  <c r="P120" i="4" s="1"/>
  <c r="N112" i="4"/>
  <c r="O112" i="4" s="1"/>
  <c r="P112" i="4" s="1" a="1"/>
  <c r="P112" i="4" s="1"/>
  <c r="N691" i="4"/>
  <c r="O691" i="4" s="1"/>
  <c r="P691" i="4" s="1" a="1"/>
  <c r="P691" i="4" s="1"/>
  <c r="N233" i="4"/>
  <c r="O233" i="4" s="1"/>
  <c r="P233" i="4" s="1" a="1"/>
  <c r="P233" i="4" s="1"/>
  <c r="N223" i="4"/>
  <c r="O223" i="4" s="1"/>
  <c r="P223" i="4" s="1" a="1"/>
  <c r="P223" i="4" s="1"/>
  <c r="N43" i="4"/>
  <c r="O43" i="4" s="1"/>
  <c r="P43" i="4" s="1" a="1"/>
  <c r="P43" i="4" s="1"/>
  <c r="N403" i="4"/>
  <c r="O403" i="4" s="1"/>
  <c r="P403" i="4" s="1" a="1"/>
  <c r="P403" i="4" s="1"/>
  <c r="N572" i="4"/>
  <c r="O572" i="4" s="1"/>
  <c r="P572" i="4" s="1" a="1"/>
  <c r="P572" i="4" s="1"/>
  <c r="N340" i="4"/>
  <c r="O340" i="4" s="1"/>
  <c r="P340" i="4" s="1" a="1"/>
  <c r="P340" i="4" s="1"/>
  <c r="N214" i="4"/>
  <c r="O214" i="4" s="1"/>
  <c r="P214" i="4" s="1" a="1"/>
  <c r="P214" i="4" s="1"/>
  <c r="N85" i="4"/>
  <c r="O85" i="4" s="1"/>
  <c r="P85" i="4" s="1" a="1"/>
  <c r="P85" i="4" s="1"/>
  <c r="N472" i="4"/>
  <c r="O472" i="4" s="1"/>
  <c r="P472" i="4" s="1" a="1"/>
  <c r="P472" i="4" s="1"/>
  <c r="N924" i="4"/>
  <c r="O924" i="4" s="1"/>
  <c r="P924" i="4" s="1" a="1"/>
  <c r="P924" i="4" s="1"/>
  <c r="N725" i="4"/>
  <c r="O725" i="4" s="1"/>
  <c r="P725" i="4" s="1" a="1"/>
  <c r="P725" i="4" s="1"/>
  <c r="O660" i="4"/>
  <c r="P660" i="4" s="1" a="1"/>
  <c r="P660" i="4" s="1"/>
  <c r="N616" i="4"/>
  <c r="O616" i="4" s="1"/>
  <c r="P616" i="4" s="1" a="1"/>
  <c r="P616" i="4" s="1"/>
  <c r="N442" i="4"/>
  <c r="O442" i="4" s="1"/>
  <c r="P442" i="4" s="1" a="1"/>
  <c r="P442" i="4" s="1"/>
  <c r="N147" i="4"/>
  <c r="O147" i="4" s="1"/>
  <c r="P147" i="4" s="1" a="1"/>
  <c r="P147" i="4" s="1"/>
  <c r="N119" i="4"/>
  <c r="O119" i="4" s="1"/>
  <c r="P119" i="4" s="1" a="1"/>
  <c r="P119" i="4" s="1"/>
  <c r="N728" i="4"/>
  <c r="O728" i="4" s="1"/>
  <c r="P728" i="4" s="1" a="1"/>
  <c r="P728" i="4" s="1"/>
  <c r="N587" i="4"/>
  <c r="N383" i="4"/>
  <c r="O383" i="4" s="1"/>
  <c r="P383" i="4" s="1" a="1"/>
  <c r="P383" i="4" s="1"/>
  <c r="N245" i="4"/>
  <c r="O245" i="4" s="1"/>
  <c r="P245" i="4" s="1" a="1"/>
  <c r="P245" i="4" s="1"/>
  <c r="N209" i="4"/>
  <c r="O209" i="4" s="1"/>
  <c r="P209" i="4" s="1" a="1"/>
  <c r="P209" i="4" s="1"/>
  <c r="N344" i="4"/>
  <c r="O344" i="4" s="1"/>
  <c r="P344" i="4" s="1" a="1"/>
  <c r="P344" i="4" s="1"/>
  <c r="N14" i="4"/>
  <c r="O14" i="4" s="1"/>
  <c r="P14" i="4" s="1" a="1"/>
  <c r="P14" i="4" s="1"/>
  <c r="N939" i="4"/>
  <c r="O939" i="4" s="1"/>
  <c r="P939" i="4" s="1" a="1"/>
  <c r="P939" i="4" s="1"/>
  <c r="N912" i="4"/>
  <c r="O912" i="4" s="1"/>
  <c r="P912" i="4" s="1" a="1"/>
  <c r="P912" i="4" s="1"/>
  <c r="N903" i="4"/>
  <c r="O903" i="4" s="1"/>
  <c r="P903" i="4" s="1" a="1"/>
  <c r="P903" i="4" s="1"/>
  <c r="N709" i="4"/>
  <c r="O709" i="4" s="1"/>
  <c r="P709" i="4" s="1" a="1"/>
  <c r="P709" i="4" s="1"/>
  <c r="N456" i="4"/>
  <c r="O456" i="4" s="1"/>
  <c r="P456" i="4" s="1" a="1"/>
  <c r="P456" i="4" s="1"/>
  <c r="N373" i="4"/>
  <c r="O373" i="4" s="1"/>
  <c r="P373" i="4" s="1" a="1"/>
  <c r="P373" i="4" s="1"/>
  <c r="N134" i="4"/>
  <c r="O134" i="4" s="1"/>
  <c r="P134" i="4" s="1" a="1"/>
  <c r="P134" i="4" s="1"/>
  <c r="N45" i="4"/>
  <c r="O45" i="4" s="1"/>
  <c r="P45" i="4" s="1" a="1"/>
  <c r="P45" i="4" s="1"/>
  <c r="N6" i="4"/>
  <c r="O6" i="4" s="1"/>
  <c r="P6" i="4" s="1" a="1"/>
  <c r="P6" i="4" s="1"/>
  <c r="N984" i="4"/>
  <c r="O984" i="4" s="1"/>
  <c r="P984" i="4" s="1" a="1"/>
  <c r="P984" i="4" s="1"/>
  <c r="N911" i="4"/>
  <c r="O911" i="4" s="1"/>
  <c r="P911" i="4" s="1" a="1"/>
  <c r="P911" i="4" s="1"/>
  <c r="N866" i="4"/>
  <c r="O866" i="4" s="1"/>
  <c r="P866" i="4" s="1" a="1"/>
  <c r="P866" i="4" s="1"/>
  <c r="N800" i="4"/>
  <c r="O800" i="4" s="1"/>
  <c r="P800" i="4" s="1" a="1"/>
  <c r="P800" i="4" s="1"/>
  <c r="N718" i="4"/>
  <c r="O718" i="4" s="1"/>
  <c r="P718" i="4" s="1" a="1"/>
  <c r="P718" i="4" s="1"/>
  <c r="N586" i="4"/>
  <c r="O586" i="4" s="1"/>
  <c r="P586" i="4" s="1" a="1"/>
  <c r="P586" i="4" s="1"/>
  <c r="N484" i="4"/>
  <c r="O484" i="4" s="1"/>
  <c r="P484" i="4" s="1" a="1"/>
  <c r="P484" i="4" s="1"/>
  <c r="N391" i="4"/>
  <c r="O391" i="4" s="1"/>
  <c r="P391" i="4" s="1" a="1"/>
  <c r="P391" i="4" s="1"/>
  <c r="N372" i="4"/>
  <c r="O372" i="4" s="1"/>
  <c r="P372" i="4" s="1" a="1"/>
  <c r="P372" i="4" s="1"/>
  <c r="N299" i="4"/>
  <c r="O299" i="4" s="1"/>
  <c r="P299" i="4" s="1" a="1"/>
  <c r="P299" i="4" s="1"/>
  <c r="N215" i="4"/>
  <c r="O215" i="4" s="1"/>
  <c r="P215" i="4" s="1" a="1"/>
  <c r="P215" i="4" s="1"/>
  <c r="N191" i="4"/>
  <c r="O191" i="4" s="1"/>
  <c r="P191" i="4" s="1" a="1"/>
  <c r="P191" i="4" s="1"/>
  <c r="N183" i="4"/>
  <c r="O183" i="4" s="1"/>
  <c r="P183" i="4" s="1" a="1"/>
  <c r="P183" i="4" s="1"/>
  <c r="N150" i="4"/>
  <c r="O150" i="4" s="1"/>
  <c r="P150" i="4" s="1" a="1"/>
  <c r="P150" i="4" s="1"/>
  <c r="N133" i="4"/>
  <c r="O133" i="4" s="1"/>
  <c r="P133" i="4" s="1" a="1"/>
  <c r="P133" i="4" s="1"/>
  <c r="N116" i="4"/>
  <c r="O116" i="4" s="1"/>
  <c r="P116" i="4" s="1" a="1"/>
  <c r="P116" i="4" s="1"/>
  <c r="N100" i="4"/>
  <c r="O100" i="4" s="1"/>
  <c r="P100" i="4" s="1" a="1"/>
  <c r="P100" i="4" s="1"/>
  <c r="N74" i="4"/>
  <c r="O74" i="4" s="1"/>
  <c r="P74" i="4" s="1" a="1"/>
  <c r="P74" i="4" s="1"/>
  <c r="N58" i="4"/>
  <c r="O58" i="4" s="1"/>
  <c r="P58" i="4" s="1" a="1"/>
  <c r="P58" i="4" s="1"/>
  <c r="N835" i="4"/>
  <c r="O835" i="4" s="1"/>
  <c r="P835" i="4" s="1" a="1"/>
  <c r="P835" i="4" s="1"/>
  <c r="N764" i="4"/>
  <c r="O764" i="4" s="1"/>
  <c r="P764" i="4" s="1" a="1"/>
  <c r="P764" i="4" s="1"/>
  <c r="N692" i="4"/>
  <c r="O692" i="4" s="1"/>
  <c r="P692" i="4" s="1" a="1"/>
  <c r="P692" i="4" s="1"/>
  <c r="N444" i="4"/>
  <c r="O444" i="4" s="1"/>
  <c r="P444" i="4" s="1" a="1"/>
  <c r="P444" i="4" s="1"/>
  <c r="N128" i="4"/>
  <c r="O128" i="4" s="1"/>
  <c r="P128" i="4" s="1" a="1"/>
  <c r="P128" i="4" s="1"/>
  <c r="N992" i="4"/>
  <c r="O992" i="4" s="1"/>
  <c r="P992" i="4" s="1" a="1"/>
  <c r="P992" i="4" s="1"/>
  <c r="N399" i="4"/>
  <c r="O399" i="4" s="1"/>
  <c r="P399" i="4" s="1" a="1"/>
  <c r="P399" i="4" s="1"/>
  <c r="N315" i="4"/>
  <c r="O315" i="4" s="1"/>
  <c r="P315" i="4" s="1" a="1"/>
  <c r="P315" i="4" s="1"/>
  <c r="N13" i="4"/>
  <c r="O13" i="4" s="1"/>
  <c r="P13" i="4" s="1" a="1"/>
  <c r="P13" i="4" s="1"/>
  <c r="N974" i="4"/>
  <c r="O974" i="4" s="1"/>
  <c r="P974" i="4" s="1" a="1"/>
  <c r="P974" i="4" s="1"/>
  <c r="N956" i="4"/>
  <c r="O956" i="4" s="1"/>
  <c r="P956" i="4" s="1" a="1"/>
  <c r="P956" i="4" s="1"/>
  <c r="N865" i="4"/>
  <c r="O865" i="4" s="1"/>
  <c r="P865" i="4" s="1" a="1"/>
  <c r="P865" i="4" s="1"/>
  <c r="N819" i="4"/>
  <c r="O819" i="4" s="1"/>
  <c r="P819" i="4" s="1" a="1"/>
  <c r="P819" i="4" s="1"/>
  <c r="N734" i="4"/>
  <c r="O734" i="4" s="1"/>
  <c r="P734" i="4" s="1" a="1"/>
  <c r="P734" i="4" s="1"/>
  <c r="N612" i="4"/>
  <c r="O612" i="4" s="1"/>
  <c r="P612" i="4" s="1" a="1"/>
  <c r="P612" i="4" s="1"/>
  <c r="N594" i="4"/>
  <c r="O594" i="4" s="1"/>
  <c r="P594" i="4" s="1" a="1"/>
  <c r="P594" i="4" s="1"/>
  <c r="N427" i="4"/>
  <c r="O427" i="4" s="1"/>
  <c r="P427" i="4" s="1" a="1"/>
  <c r="P427" i="4" s="1"/>
  <c r="N401" i="4"/>
  <c r="O401" i="4" s="1"/>
  <c r="P401" i="4" s="1" a="1"/>
  <c r="P401" i="4" s="1"/>
  <c r="N307" i="4"/>
  <c r="O307" i="4" s="1"/>
  <c r="P307" i="4" s="1" a="1"/>
  <c r="P307" i="4" s="1"/>
  <c r="N222" i="4"/>
  <c r="O222" i="4" s="1"/>
  <c r="P222" i="4" s="1" a="1"/>
  <c r="P222" i="4" s="1"/>
  <c r="N149" i="4"/>
  <c r="O149" i="4" s="1"/>
  <c r="P149" i="4" s="1" a="1"/>
  <c r="P149" i="4" s="1"/>
  <c r="N65" i="4"/>
  <c r="O65" i="4" s="1"/>
  <c r="P65" i="4" s="1" a="1"/>
  <c r="P65" i="4" s="1"/>
  <c r="N763" i="4"/>
  <c r="O763" i="4" s="1"/>
  <c r="P763" i="4" s="1" a="1"/>
  <c r="P763" i="4" s="1"/>
  <c r="N109" i="4"/>
  <c r="O109" i="4" s="1"/>
  <c r="P109" i="4" s="1" a="1"/>
  <c r="P109" i="4" s="1"/>
  <c r="N650" i="4"/>
  <c r="O650" i="4" s="1"/>
  <c r="P650" i="4" s="1" a="1"/>
  <c r="P650" i="4" s="1"/>
  <c r="N599" i="4"/>
  <c r="O599" i="4" s="1"/>
  <c r="P599" i="4" s="1" a="1"/>
  <c r="P599" i="4" s="1"/>
  <c r="N719" i="4"/>
  <c r="O719" i="4" s="1"/>
  <c r="P719" i="4" s="1" a="1"/>
  <c r="P719" i="4" s="1"/>
  <c r="N622" i="4"/>
  <c r="O622" i="4" s="1"/>
  <c r="P622" i="4" s="1" a="1"/>
  <c r="P622" i="4" s="1"/>
  <c r="N559" i="4"/>
  <c r="O559" i="4" s="1"/>
  <c r="P559" i="4" s="1" a="1"/>
  <c r="P559" i="4" s="1"/>
  <c r="N374" i="4"/>
  <c r="O374" i="4" s="1"/>
  <c r="P374" i="4" s="1" a="1"/>
  <c r="P374" i="4" s="1"/>
  <c r="N264" i="4"/>
  <c r="O264" i="4" s="1"/>
  <c r="P264" i="4" s="1" a="1"/>
  <c r="P264" i="4" s="1"/>
  <c r="N143" i="4"/>
  <c r="O143" i="4" s="1"/>
  <c r="P143" i="4" s="1" a="1"/>
  <c r="P143" i="4" s="1"/>
  <c r="N84" i="4"/>
  <c r="O84" i="4" s="1"/>
  <c r="P84" i="4" s="1" a="1"/>
  <c r="P84" i="4" s="1"/>
  <c r="N560" i="4"/>
  <c r="O560" i="4" s="1"/>
  <c r="P560" i="4" s="1" a="1"/>
  <c r="P560" i="4" s="1"/>
  <c r="N545" i="4"/>
  <c r="O545" i="4" s="1"/>
  <c r="P545" i="4" s="1" a="1"/>
  <c r="P545" i="4" s="1"/>
  <c r="N396" i="4"/>
  <c r="O396" i="4" s="1"/>
  <c r="P396" i="4" s="1" a="1"/>
  <c r="P396" i="4" s="1"/>
  <c r="N268" i="4"/>
  <c r="O268" i="4" s="1"/>
  <c r="P268" i="4" s="1" a="1"/>
  <c r="P268" i="4" s="1"/>
  <c r="N50" i="4"/>
  <c r="O50" i="4" s="1"/>
  <c r="P50" i="4" s="1" a="1"/>
  <c r="P50" i="4" s="1"/>
  <c r="N975" i="4"/>
  <c r="O975" i="4" s="1"/>
  <c r="P975" i="4" s="1" a="1"/>
  <c r="P975" i="4" s="1"/>
  <c r="N966" i="4"/>
  <c r="O966" i="4" s="1"/>
  <c r="P966" i="4" s="1" a="1"/>
  <c r="P966" i="4" s="1"/>
  <c r="N957" i="4"/>
  <c r="O957" i="4" s="1"/>
  <c r="P957" i="4" s="1" a="1"/>
  <c r="P957" i="4" s="1"/>
  <c r="N930" i="4"/>
  <c r="O930" i="4" s="1"/>
  <c r="P930" i="4" s="1" a="1"/>
  <c r="P930" i="4" s="1"/>
  <c r="N857" i="4"/>
  <c r="O857" i="4" s="1"/>
  <c r="P857" i="4" s="1" a="1"/>
  <c r="P857" i="4" s="1"/>
  <c r="N673" i="4"/>
  <c r="O673" i="4" s="1"/>
  <c r="P673" i="4" s="1" a="1"/>
  <c r="P673" i="4" s="1"/>
  <c r="N605" i="4"/>
  <c r="O605" i="4" s="1"/>
  <c r="P605" i="4" s="1" a="1"/>
  <c r="P605" i="4" s="1"/>
  <c r="N494" i="4"/>
  <c r="O494" i="4" s="1"/>
  <c r="P494" i="4" s="1" a="1"/>
  <c r="P494" i="4" s="1"/>
  <c r="N291" i="4"/>
  <c r="O291" i="4" s="1"/>
  <c r="P291" i="4" s="1" a="1"/>
  <c r="P291" i="4" s="1"/>
  <c r="N274" i="4"/>
  <c r="O274" i="4" s="1"/>
  <c r="P274" i="4" s="1" a="1"/>
  <c r="P274" i="4" s="1"/>
  <c r="N142" i="4"/>
  <c r="O142" i="4" s="1"/>
  <c r="P142" i="4" s="1" a="1"/>
  <c r="P142" i="4" s="1"/>
  <c r="N125" i="4"/>
  <c r="O125" i="4" s="1"/>
  <c r="P125" i="4" s="1" a="1"/>
  <c r="P125" i="4" s="1"/>
  <c r="N92" i="4"/>
  <c r="O92" i="4" s="1"/>
  <c r="P92" i="4" s="1" a="1"/>
  <c r="P92" i="4" s="1"/>
  <c r="N66" i="4"/>
  <c r="O66" i="4" s="1"/>
  <c r="P66" i="4" s="1" a="1"/>
  <c r="P66" i="4" s="1"/>
  <c r="N59" i="4"/>
  <c r="O59" i="4" s="1"/>
  <c r="P59" i="4" s="1" a="1"/>
  <c r="P59" i="4" s="1"/>
  <c r="N876" i="4"/>
  <c r="O876" i="4" s="1"/>
  <c r="P876" i="4" s="1" a="1"/>
  <c r="P876" i="4" s="1"/>
  <c r="N828" i="4"/>
  <c r="O828" i="4" s="1"/>
  <c r="P828" i="4" s="1" a="1"/>
  <c r="P828" i="4" s="1"/>
  <c r="N521" i="4"/>
  <c r="O521" i="4" s="1"/>
  <c r="P521" i="4" s="1" a="1"/>
  <c r="P521" i="4" s="1"/>
  <c r="N623" i="4"/>
  <c r="O623" i="4" s="1"/>
  <c r="P623" i="4" s="1" a="1"/>
  <c r="P623" i="4" s="1"/>
  <c r="N982" i="4"/>
  <c r="N891" i="4"/>
  <c r="O891" i="4" s="1"/>
  <c r="P891" i="4" s="1" a="1"/>
  <c r="P891" i="4" s="1"/>
  <c r="N854" i="4"/>
  <c r="O854" i="4" s="1"/>
  <c r="P854" i="4" s="1" a="1"/>
  <c r="P854" i="4" s="1"/>
  <c r="N743" i="4"/>
  <c r="O743" i="4" s="1"/>
  <c r="P743" i="4" s="1" a="1"/>
  <c r="P743" i="4" s="1"/>
  <c r="N627" i="4"/>
  <c r="O627" i="4" s="1"/>
  <c r="P627" i="4" s="1" a="1"/>
  <c r="P627" i="4" s="1"/>
  <c r="N619" i="4"/>
  <c r="O619" i="4" s="1"/>
  <c r="P619" i="4" s="1" a="1"/>
  <c r="P619" i="4" s="1"/>
  <c r="N611" i="4"/>
  <c r="O611" i="4" s="1"/>
  <c r="P611" i="4" s="1" a="1"/>
  <c r="P611" i="4" s="1"/>
  <c r="N555" i="4"/>
  <c r="O555" i="4" s="1"/>
  <c r="P555" i="4" s="1" a="1"/>
  <c r="P555" i="4" s="1"/>
  <c r="N390" i="4"/>
  <c r="O390" i="4" s="1"/>
  <c r="P390" i="4" s="1" a="1"/>
  <c r="P390" i="4" s="1"/>
  <c r="N371" i="4"/>
  <c r="O371" i="4" s="1"/>
  <c r="P371" i="4" s="1" a="1"/>
  <c r="P371" i="4" s="1"/>
  <c r="N242" i="4"/>
  <c r="O242" i="4" s="1"/>
  <c r="P242" i="4" s="1" a="1"/>
  <c r="P242" i="4" s="1"/>
  <c r="N221" i="4"/>
  <c r="O221" i="4" s="1"/>
  <c r="P221" i="4" s="1" a="1"/>
  <c r="P221" i="4" s="1"/>
  <c r="N64" i="4"/>
  <c r="O64" i="4" s="1"/>
  <c r="P64" i="4" s="1" a="1"/>
  <c r="P64" i="4" s="1"/>
  <c r="N896" i="4"/>
  <c r="O896" i="4" s="1"/>
  <c r="P896" i="4" s="1" a="1"/>
  <c r="P896" i="4" s="1"/>
  <c r="N397" i="4"/>
  <c r="O397" i="4" s="1"/>
  <c r="P397" i="4" s="1" a="1"/>
  <c r="P397" i="4" s="1"/>
  <c r="N11" i="4"/>
  <c r="O11" i="4" s="1"/>
  <c r="P11" i="4" s="1" a="1"/>
  <c r="P11" i="4" s="1"/>
  <c r="N22" i="4"/>
  <c r="O22" i="4" s="1"/>
  <c r="P22" i="4" s="1" a="1"/>
  <c r="P22" i="4" s="1"/>
  <c r="N990" i="4"/>
  <c r="O990" i="4" s="1"/>
  <c r="P990" i="4" s="1" a="1"/>
  <c r="P990" i="4" s="1"/>
  <c r="N900" i="4"/>
  <c r="O900" i="4" s="1"/>
  <c r="P900" i="4" s="1" a="1"/>
  <c r="P900" i="4" s="1"/>
  <c r="N807" i="4"/>
  <c r="O807" i="4" s="1"/>
  <c r="P807" i="4" s="1" a="1"/>
  <c r="P807" i="4" s="1"/>
  <c r="N797" i="4"/>
  <c r="O797" i="4" s="1"/>
  <c r="P797" i="4" s="1" a="1"/>
  <c r="P797" i="4" s="1"/>
  <c r="N761" i="4"/>
  <c r="O761" i="4" s="1"/>
  <c r="P761" i="4" s="1" a="1"/>
  <c r="P761" i="4" s="1"/>
  <c r="N652" i="4"/>
  <c r="O652" i="4" s="1"/>
  <c r="P652" i="4" s="1" a="1"/>
  <c r="P652" i="4" s="1"/>
  <c r="N635" i="4"/>
  <c r="O635" i="4" s="1"/>
  <c r="P635" i="4" s="1" a="1"/>
  <c r="P635" i="4" s="1"/>
  <c r="N601" i="4"/>
  <c r="O601" i="4" s="1"/>
  <c r="P601" i="4" s="1" a="1"/>
  <c r="P601" i="4" s="1"/>
  <c r="N527" i="4"/>
  <c r="O527" i="4" s="1"/>
  <c r="P527" i="4" s="1" a="1"/>
  <c r="P527" i="4" s="1"/>
  <c r="N509" i="4"/>
  <c r="O509" i="4" s="1"/>
  <c r="P509" i="4" s="1" a="1"/>
  <c r="P509" i="4" s="1"/>
  <c r="N482" i="4"/>
  <c r="O482" i="4" s="1"/>
  <c r="P482" i="4" s="1" a="1"/>
  <c r="P482" i="4" s="1"/>
  <c r="N435" i="4"/>
  <c r="O435" i="4" s="1"/>
  <c r="P435" i="4" s="1" a="1"/>
  <c r="P435" i="4" s="1"/>
  <c r="N408" i="4"/>
  <c r="O408" i="4" s="1"/>
  <c r="P408" i="4" s="1" a="1"/>
  <c r="P408" i="4" s="1"/>
  <c r="N389" i="4"/>
  <c r="O389" i="4" s="1"/>
  <c r="P389" i="4" s="1" a="1"/>
  <c r="P389" i="4" s="1"/>
  <c r="N205" i="4"/>
  <c r="O205" i="4" s="1"/>
  <c r="P205" i="4" s="1" a="1"/>
  <c r="P205" i="4" s="1"/>
  <c r="N197" i="4"/>
  <c r="O197" i="4" s="1"/>
  <c r="P197" i="4" s="1" a="1"/>
  <c r="P197" i="4" s="1"/>
  <c r="N156" i="4"/>
  <c r="O156" i="4" s="1"/>
  <c r="P156" i="4" s="1" a="1"/>
  <c r="P156" i="4" s="1"/>
  <c r="N148" i="4"/>
  <c r="O148" i="4" s="1"/>
  <c r="P148" i="4" s="1" a="1"/>
  <c r="P148" i="4" s="1"/>
  <c r="N131" i="4"/>
  <c r="O131" i="4" s="1"/>
  <c r="P131" i="4" s="1" a="1"/>
  <c r="P131" i="4" s="1"/>
  <c r="N113" i="4"/>
  <c r="O113" i="4" s="1"/>
  <c r="P113" i="4" s="1" a="1"/>
  <c r="P113" i="4" s="1"/>
  <c r="N106" i="4"/>
  <c r="O106" i="4" s="1"/>
  <c r="P106" i="4" s="1" a="1"/>
  <c r="P106" i="4" s="1"/>
  <c r="N98" i="4"/>
  <c r="O98" i="4" s="1"/>
  <c r="P98" i="4" s="1" a="1"/>
  <c r="P98" i="4" s="1"/>
  <c r="N72" i="4"/>
  <c r="O72" i="4" s="1"/>
  <c r="P72" i="4" s="1" a="1"/>
  <c r="P72" i="4" s="1"/>
  <c r="N980" i="4"/>
  <c r="O980" i="4" s="1"/>
  <c r="P980" i="4" s="1" a="1"/>
  <c r="P980" i="4" s="1"/>
  <c r="N962" i="4"/>
  <c r="O962" i="4" s="1"/>
  <c r="P962" i="4" s="1" a="1"/>
  <c r="P962" i="4" s="1"/>
  <c r="N410" i="4"/>
  <c r="O410" i="4" s="1"/>
  <c r="P410" i="4" s="1" a="1"/>
  <c r="P410" i="4" s="1"/>
  <c r="N1000" i="4"/>
  <c r="O1000" i="4" s="1"/>
  <c r="P1000" i="4" s="1" a="1"/>
  <c r="P1000" i="4" s="1"/>
  <c r="N908" i="4"/>
  <c r="O908" i="4" s="1"/>
  <c r="P908" i="4" s="1" a="1"/>
  <c r="P908" i="4" s="1"/>
  <c r="N899" i="4"/>
  <c r="O899" i="4" s="1"/>
  <c r="P899" i="4" s="1" a="1"/>
  <c r="P899" i="4" s="1"/>
  <c r="N826" i="4"/>
  <c r="O826" i="4" s="1"/>
  <c r="P826" i="4" s="1" a="1"/>
  <c r="P826" i="4" s="1"/>
  <c r="N751" i="4"/>
  <c r="O751" i="4" s="1"/>
  <c r="P751" i="4" s="1" a="1"/>
  <c r="P751" i="4" s="1"/>
  <c r="N716" i="4"/>
  <c r="O716" i="4" s="1"/>
  <c r="P716" i="4" s="1" a="1"/>
  <c r="P716" i="4" s="1"/>
  <c r="N706" i="4"/>
  <c r="O706" i="4" s="1"/>
  <c r="P706" i="4" s="1" a="1"/>
  <c r="P706" i="4" s="1"/>
  <c r="N651" i="4"/>
  <c r="O651" i="4" s="1"/>
  <c r="P651" i="4" s="1" a="1"/>
  <c r="P651" i="4" s="1"/>
  <c r="N443" i="4"/>
  <c r="O443" i="4" s="1"/>
  <c r="P443" i="4" s="1" a="1"/>
  <c r="P443" i="4" s="1"/>
  <c r="N407" i="4"/>
  <c r="O407" i="4" s="1"/>
  <c r="P407" i="4" s="1" a="1"/>
  <c r="P407" i="4" s="1"/>
  <c r="N343" i="4"/>
  <c r="O343" i="4" s="1"/>
  <c r="P343" i="4" s="1" a="1"/>
  <c r="P343" i="4" s="1"/>
  <c r="N334" i="4"/>
  <c r="O334" i="4" s="1"/>
  <c r="P334" i="4" s="1" a="1"/>
  <c r="P334" i="4" s="1"/>
  <c r="N196" i="4"/>
  <c r="O196" i="4" s="1"/>
  <c r="P196" i="4" s="1" a="1"/>
  <c r="P196" i="4" s="1"/>
  <c r="N164" i="4"/>
  <c r="O164" i="4" s="1"/>
  <c r="P164" i="4" s="1" a="1"/>
  <c r="P164" i="4" s="1"/>
  <c r="N130" i="4"/>
  <c r="O130" i="4" s="1"/>
  <c r="P130" i="4" s="1" a="1"/>
  <c r="P130" i="4" s="1"/>
  <c r="N121" i="4"/>
  <c r="O121" i="4" s="1"/>
  <c r="P121" i="4" s="1" a="1"/>
  <c r="P121" i="4" s="1"/>
  <c r="N89" i="4"/>
  <c r="O89" i="4" s="1"/>
  <c r="P89" i="4" s="1" a="1"/>
  <c r="P89" i="4" s="1"/>
  <c r="N30" i="4"/>
  <c r="O30" i="4" s="1"/>
  <c r="P30" i="4" s="1" a="1"/>
  <c r="P30" i="4" s="1"/>
  <c r="N47" i="4"/>
  <c r="O47" i="4" s="1"/>
  <c r="P47" i="4" s="1" a="1"/>
  <c r="P47" i="4" s="1"/>
  <c r="N23" i="4"/>
  <c r="O23" i="4" s="1"/>
  <c r="P23" i="4" s="1" a="1"/>
  <c r="P23" i="4" s="1"/>
  <c r="N983" i="4"/>
  <c r="O983" i="4" s="1"/>
  <c r="P983" i="4" s="1" a="1"/>
  <c r="P983" i="4" s="1"/>
  <c r="N895" i="4"/>
  <c r="O895" i="4" s="1"/>
  <c r="P895" i="4" s="1" a="1"/>
  <c r="P895" i="4" s="1"/>
  <c r="N860" i="4"/>
  <c r="O860" i="4" s="1"/>
  <c r="P860" i="4" s="1" a="1"/>
  <c r="P860" i="4" s="1"/>
  <c r="N850" i="4"/>
  <c r="O850" i="4" s="1"/>
  <c r="P850" i="4" s="1" a="1"/>
  <c r="P850" i="4" s="1"/>
  <c r="N695" i="4"/>
  <c r="O695" i="4" s="1"/>
  <c r="P695" i="4" s="1" a="1"/>
  <c r="P695" i="4" s="1"/>
  <c r="N566" i="4"/>
  <c r="O566" i="4" s="1"/>
  <c r="P566" i="4" s="1" a="1"/>
  <c r="P566" i="4" s="1"/>
  <c r="N540" i="4"/>
  <c r="O540" i="4" s="1"/>
  <c r="P540" i="4" s="1" a="1"/>
  <c r="P540" i="4" s="1"/>
  <c r="N487" i="4"/>
  <c r="O487" i="4" s="1"/>
  <c r="P487" i="4" s="1" a="1"/>
  <c r="P487" i="4" s="1"/>
  <c r="N459" i="4"/>
  <c r="O459" i="4" s="1"/>
  <c r="P459" i="4" s="1" a="1"/>
  <c r="P459" i="4" s="1"/>
  <c r="N318" i="4"/>
  <c r="O318" i="4" s="1"/>
  <c r="P318" i="4" s="1" a="1"/>
  <c r="P318" i="4" s="1"/>
  <c r="N309" i="4"/>
  <c r="O309" i="4" s="1"/>
  <c r="P309" i="4" s="1" a="1"/>
  <c r="P309" i="4" s="1"/>
  <c r="N239" i="4"/>
  <c r="O239" i="4" s="1"/>
  <c r="P239" i="4" s="1" a="1"/>
  <c r="P239" i="4" s="1"/>
  <c r="N220" i="4"/>
  <c r="O220" i="4" s="1"/>
  <c r="P220" i="4" s="1" a="1"/>
  <c r="P220" i="4" s="1"/>
  <c r="N151" i="4"/>
  <c r="O151" i="4" s="1"/>
  <c r="P151" i="4" s="1" a="1"/>
  <c r="P151" i="4" s="1"/>
  <c r="N71" i="4"/>
  <c r="O71" i="4" s="1"/>
  <c r="P71" i="4" s="1" a="1"/>
  <c r="P71" i="4" s="1"/>
  <c r="N844" i="4"/>
  <c r="O844" i="4" s="1"/>
  <c r="P844" i="4" s="1" a="1"/>
  <c r="P844" i="4" s="1"/>
  <c r="N770" i="4"/>
  <c r="O770" i="4" s="1"/>
  <c r="P770" i="4" s="1" a="1"/>
  <c r="P770" i="4" s="1"/>
  <c r="N689" i="4"/>
  <c r="O689" i="4" s="1"/>
  <c r="P689" i="4" s="1" a="1"/>
  <c r="P689" i="4" s="1"/>
  <c r="N688" i="4"/>
  <c r="O688" i="4" s="1"/>
  <c r="P688" i="4" s="1" a="1"/>
  <c r="P688" i="4" s="1"/>
  <c r="N904" i="4"/>
  <c r="O904" i="4" s="1"/>
  <c r="P904" i="4" s="1" a="1"/>
  <c r="P904" i="4" s="1"/>
  <c r="N37" i="4"/>
  <c r="O37" i="4" s="1"/>
  <c r="P37" i="4" s="1" a="1"/>
  <c r="P37" i="4" s="1"/>
  <c r="N867" i="4"/>
  <c r="O867" i="4" s="1"/>
  <c r="P867" i="4" s="1" a="1"/>
  <c r="P867" i="4" s="1"/>
  <c r="N787" i="4"/>
  <c r="O787" i="4" s="1"/>
  <c r="P787" i="4" s="1" a="1"/>
  <c r="P787" i="4" s="1"/>
  <c r="N744" i="4"/>
  <c r="O744" i="4" s="1"/>
  <c r="P744" i="4" s="1" a="1"/>
  <c r="P744" i="4" s="1"/>
  <c r="N710" i="4"/>
  <c r="N657" i="4"/>
  <c r="O657" i="4" s="1"/>
  <c r="P657" i="4" s="1" a="1"/>
  <c r="P657" i="4" s="1"/>
  <c r="N617" i="4"/>
  <c r="O617" i="4" s="1"/>
  <c r="P617" i="4" s="1" a="1"/>
  <c r="P617" i="4" s="1"/>
  <c r="N493" i="4"/>
  <c r="O493" i="4" s="1"/>
  <c r="P493" i="4" s="1" a="1"/>
  <c r="P493" i="4" s="1"/>
  <c r="N476" i="4"/>
  <c r="O476" i="4" s="1"/>
  <c r="P476" i="4" s="1" a="1"/>
  <c r="P476" i="4" s="1"/>
  <c r="N325" i="4"/>
  <c r="O325" i="4" s="1"/>
  <c r="P325" i="4" s="1" a="1"/>
  <c r="P325" i="4" s="1"/>
  <c r="N298" i="4"/>
  <c r="O298" i="4" s="1"/>
  <c r="P298" i="4" s="1" a="1"/>
  <c r="P298" i="4" s="1"/>
  <c r="N290" i="4"/>
  <c r="O290" i="4" s="1"/>
  <c r="P290" i="4" s="1" a="1"/>
  <c r="P290" i="4" s="1"/>
  <c r="N172" i="4"/>
  <c r="O172" i="4" s="1"/>
  <c r="P172" i="4" s="1" a="1"/>
  <c r="P172" i="4" s="1"/>
  <c r="N157" i="4"/>
  <c r="O157" i="4" s="1"/>
  <c r="P157" i="4" s="1" a="1"/>
  <c r="P157" i="4" s="1"/>
  <c r="N94" i="4"/>
  <c r="O94" i="4" s="1"/>
  <c r="P94" i="4" s="1" a="1"/>
  <c r="P94" i="4" s="1"/>
  <c r="N842" i="4"/>
  <c r="O842" i="4" s="1"/>
  <c r="P842" i="4" s="1" a="1"/>
  <c r="P842" i="4" s="1"/>
  <c r="N194" i="4"/>
  <c r="O194" i="4" s="1"/>
  <c r="P194" i="4" s="1" a="1"/>
  <c r="P194" i="4" s="1"/>
  <c r="N554" i="4"/>
  <c r="O554" i="4" s="1"/>
  <c r="P554" i="4" s="1" a="1"/>
  <c r="P554" i="4" s="1"/>
  <c r="N488" i="4"/>
  <c r="O488" i="4" s="1"/>
  <c r="P488" i="4" s="1" a="1"/>
  <c r="P488" i="4" s="1"/>
  <c r="N266" i="4"/>
  <c r="O266" i="4" s="1"/>
  <c r="P266" i="4" s="1" a="1"/>
  <c r="P266" i="4" s="1"/>
  <c r="N806" i="4"/>
  <c r="O806" i="4" s="1"/>
  <c r="P806" i="4" s="1" a="1"/>
  <c r="P806" i="4" s="1"/>
  <c r="N724" i="4"/>
  <c r="O724" i="4" s="1"/>
  <c r="P724" i="4" s="1" a="1"/>
  <c r="P724" i="4" s="1"/>
  <c r="N475" i="4"/>
  <c r="O475" i="4" s="1"/>
  <c r="P475" i="4" s="1" a="1"/>
  <c r="P475" i="4" s="1"/>
  <c r="N224" i="4"/>
  <c r="O224" i="4" s="1"/>
  <c r="P224" i="4" s="1" a="1"/>
  <c r="P224" i="4" s="1"/>
  <c r="N33" i="4"/>
  <c r="O33" i="4" s="1"/>
  <c r="P33" i="4" s="1" a="1"/>
  <c r="P33" i="4" s="1"/>
  <c r="N129" i="4"/>
  <c r="O129" i="4" s="1"/>
  <c r="P129" i="4" s="1" a="1"/>
  <c r="P129" i="4" s="1"/>
  <c r="N713" i="4"/>
  <c r="O713" i="4" s="1"/>
  <c r="P713" i="4" s="1" a="1"/>
  <c r="P713" i="4" s="1"/>
  <c r="N793" i="4"/>
  <c r="O793" i="4" s="1"/>
  <c r="P793" i="4" s="1" a="1"/>
  <c r="P793" i="4" s="1"/>
  <c r="N964" i="4"/>
  <c r="O964" i="4" s="1"/>
  <c r="P964" i="4" s="1" a="1"/>
  <c r="P964" i="4" s="1"/>
  <c r="N685" i="4"/>
  <c r="O685" i="4" s="1"/>
  <c r="P685" i="4" s="1" a="1"/>
  <c r="P685" i="4" s="1"/>
  <c r="N189" i="4"/>
  <c r="O189" i="4" s="1"/>
  <c r="P189" i="4" s="1" a="1"/>
  <c r="P189" i="4" s="1"/>
  <c r="N591" i="4"/>
  <c r="O591" i="4" s="1"/>
  <c r="P591" i="4" s="1" a="1"/>
  <c r="P591" i="4" s="1"/>
  <c r="N813" i="4"/>
  <c r="O813" i="4" s="1"/>
  <c r="P813" i="4" s="1" a="1"/>
  <c r="P813" i="4" s="1"/>
  <c r="N563" i="4"/>
  <c r="O563" i="4" s="1"/>
  <c r="P563" i="4" s="1" a="1"/>
  <c r="P563" i="4" s="1"/>
  <c r="N701" i="4"/>
  <c r="O701" i="4" s="1"/>
  <c r="P701" i="4" s="1" a="1"/>
  <c r="P701" i="4" s="1"/>
  <c r="N561" i="4"/>
  <c r="O561" i="4" s="1"/>
  <c r="P561" i="4" s="1" a="1"/>
  <c r="P561" i="4" s="1"/>
  <c r="N881" i="4"/>
  <c r="O881" i="4" s="1"/>
  <c r="P881" i="4" s="1" a="1"/>
  <c r="P881" i="4" s="1"/>
  <c r="N581" i="4"/>
  <c r="O581" i="4" s="1"/>
  <c r="P581" i="4" s="1" a="1"/>
  <c r="P581" i="4" s="1"/>
  <c r="N305" i="4"/>
  <c r="O305" i="4" s="1"/>
  <c r="P305" i="4" s="1" a="1"/>
  <c r="P305" i="4" s="1"/>
  <c r="N163" i="4"/>
  <c r="O163" i="4" s="1"/>
  <c r="P163" i="4" s="1" a="1"/>
  <c r="P163" i="4" s="1"/>
  <c r="N124" i="4"/>
  <c r="O124" i="4" s="1"/>
  <c r="P124" i="4" s="1" a="1"/>
  <c r="P124" i="4" s="1"/>
  <c r="N76" i="4"/>
  <c r="O76" i="4" s="1"/>
  <c r="P76" i="4" s="1" a="1"/>
  <c r="P76" i="4" s="1"/>
  <c r="N354" i="4"/>
  <c r="O354" i="4" s="1"/>
  <c r="P354" i="4" s="1" a="1"/>
  <c r="P354" i="4" s="1"/>
  <c r="N234" i="4"/>
  <c r="O234" i="4" s="1"/>
  <c r="P234" i="4" s="1" a="1"/>
  <c r="P234" i="4" s="1"/>
  <c r="N505" i="4"/>
  <c r="O505" i="4" s="1"/>
  <c r="P505" i="4" s="1" a="1"/>
  <c r="P505" i="4" s="1"/>
  <c r="N736" i="4"/>
  <c r="O736" i="4" s="1"/>
  <c r="P736" i="4" s="1" a="1"/>
  <c r="P736" i="4" s="1"/>
  <c r="N316" i="4"/>
  <c r="O316" i="4" s="1"/>
  <c r="P316" i="4" s="1" a="1"/>
  <c r="P316" i="4" s="1"/>
  <c r="N735" i="4"/>
  <c r="O735" i="4" s="1"/>
  <c r="P735" i="4" s="1" a="1"/>
  <c r="P735" i="4" s="1"/>
  <c r="N429" i="4"/>
  <c r="O429" i="4" s="1"/>
  <c r="P429" i="4" s="1" a="1"/>
  <c r="P429" i="4" s="1"/>
  <c r="N942" i="4"/>
  <c r="O942" i="4" s="1"/>
  <c r="P942" i="4" s="1" a="1"/>
  <c r="P942" i="4" s="1"/>
  <c r="N193" i="4"/>
  <c r="O193" i="4" s="1"/>
  <c r="P193" i="4" s="1" a="1"/>
  <c r="P193" i="4" s="1"/>
  <c r="N83" i="4"/>
  <c r="O83" i="4" s="1"/>
  <c r="P83" i="4" s="1" a="1"/>
  <c r="P83" i="4" s="1"/>
  <c r="N465" i="4"/>
  <c r="O465" i="4" s="1"/>
  <c r="P465" i="4" s="1" a="1"/>
  <c r="P465" i="4" s="1"/>
  <c r="N604" i="4"/>
  <c r="O604" i="4" s="1"/>
  <c r="P604" i="4" s="1" a="1"/>
  <c r="P604" i="4" s="1"/>
  <c r="N595" i="4"/>
  <c r="O595" i="4" s="1"/>
  <c r="P595" i="4" s="1" a="1"/>
  <c r="P595" i="4" s="1"/>
  <c r="N520" i="4"/>
  <c r="O520" i="4" s="1"/>
  <c r="P520" i="4" s="1" a="1"/>
  <c r="P520" i="4" s="1"/>
  <c r="N384" i="4"/>
  <c r="O384" i="4" s="1"/>
  <c r="P384" i="4" s="1" a="1"/>
  <c r="P384" i="4" s="1"/>
  <c r="N342" i="4"/>
  <c r="O342" i="4" s="1"/>
  <c r="P342" i="4" s="1" a="1"/>
  <c r="P342" i="4" s="1"/>
  <c r="N186" i="4"/>
  <c r="O186" i="4" s="1"/>
  <c r="P186" i="4" s="1" a="1"/>
  <c r="P186" i="4" s="1"/>
  <c r="N171" i="4"/>
  <c r="O171" i="4" s="1"/>
  <c r="P171" i="4" s="1" a="1"/>
  <c r="P171" i="4" s="1"/>
  <c r="N52" i="4"/>
  <c r="O52" i="4" s="1"/>
  <c r="P52" i="4" s="1" a="1"/>
  <c r="P52" i="4" s="1"/>
  <c r="O982" i="4"/>
  <c r="P982" i="4" s="1" a="1"/>
  <c r="P982" i="4" s="1"/>
  <c r="N849" i="4"/>
  <c r="O849" i="4" s="1"/>
  <c r="P849" i="4" s="1" a="1"/>
  <c r="P849" i="4" s="1"/>
  <c r="N799" i="4"/>
  <c r="O799" i="4" s="1"/>
  <c r="P799" i="4" s="1" a="1"/>
  <c r="P799" i="4" s="1"/>
  <c r="N791" i="4"/>
  <c r="O791" i="4" s="1"/>
  <c r="P791" i="4" s="1" a="1"/>
  <c r="P791" i="4" s="1"/>
  <c r="N759" i="4"/>
  <c r="O759" i="4" s="1"/>
  <c r="P759" i="4" s="1" a="1"/>
  <c r="P759" i="4" s="1"/>
  <c r="N742" i="4"/>
  <c r="O742" i="4" s="1"/>
  <c r="P742" i="4" s="1" a="1"/>
  <c r="P742" i="4" s="1"/>
  <c r="N727" i="4"/>
  <c r="O727" i="4" s="1"/>
  <c r="P727" i="4" s="1" a="1"/>
  <c r="P727" i="4" s="1"/>
  <c r="N678" i="4"/>
  <c r="O678" i="4" s="1"/>
  <c r="P678" i="4" s="1" a="1"/>
  <c r="P678" i="4" s="1"/>
  <c r="N634" i="4"/>
  <c r="O634" i="4" s="1"/>
  <c r="P634" i="4" s="1" a="1"/>
  <c r="P634" i="4" s="1"/>
  <c r="N603" i="4"/>
  <c r="O603" i="4" s="1"/>
  <c r="P603" i="4" s="1" a="1"/>
  <c r="P603" i="4" s="1"/>
  <c r="O587" i="4"/>
  <c r="P587" i="4" s="1" a="1"/>
  <c r="P587" i="4" s="1"/>
  <c r="N511" i="4"/>
  <c r="O511" i="4" s="1"/>
  <c r="P511" i="4" s="1" a="1"/>
  <c r="P511" i="4" s="1"/>
  <c r="N450" i="4"/>
  <c r="O450" i="4" s="1"/>
  <c r="P450" i="4" s="1" a="1"/>
  <c r="P450" i="4" s="1"/>
  <c r="N324" i="4"/>
  <c r="O324" i="4" s="1"/>
  <c r="P324" i="4" s="1" a="1"/>
  <c r="P324" i="4" s="1"/>
  <c r="N185" i="4"/>
  <c r="O185" i="4" s="1"/>
  <c r="P185" i="4" s="1" a="1"/>
  <c r="P185" i="4" s="1"/>
  <c r="N114" i="4"/>
  <c r="O114" i="4" s="1"/>
  <c r="P114" i="4" s="1" a="1"/>
  <c r="P114" i="4" s="1"/>
  <c r="N375" i="4"/>
  <c r="O375" i="4" s="1"/>
  <c r="P375" i="4" s="1" a="1"/>
  <c r="P375" i="4" s="1"/>
  <c r="N906" i="4"/>
  <c r="O906" i="4" s="1"/>
  <c r="P906" i="4" s="1" a="1"/>
  <c r="P906" i="4" s="1"/>
  <c r="N816" i="4"/>
  <c r="O816" i="4" s="1"/>
  <c r="P816" i="4" s="1" a="1"/>
  <c r="P816" i="4" s="1"/>
  <c r="N782" i="4"/>
  <c r="O782" i="4" s="1"/>
  <c r="P782" i="4" s="1" a="1"/>
  <c r="P782" i="4" s="1"/>
  <c r="N766" i="4"/>
  <c r="O766" i="4" s="1"/>
  <c r="P766" i="4" s="1" a="1"/>
  <c r="P766" i="4" s="1"/>
  <c r="N677" i="4"/>
  <c r="O677" i="4" s="1"/>
  <c r="P677" i="4" s="1" a="1"/>
  <c r="P677" i="4" s="1"/>
  <c r="N667" i="4"/>
  <c r="O667" i="4" s="1"/>
  <c r="P667" i="4" s="1" a="1"/>
  <c r="P667" i="4" s="1"/>
  <c r="N641" i="4"/>
  <c r="O641" i="4" s="1"/>
  <c r="P641" i="4" s="1" a="1"/>
  <c r="P641" i="4" s="1"/>
  <c r="N618" i="4"/>
  <c r="O618" i="4" s="1"/>
  <c r="P618" i="4" s="1" a="1"/>
  <c r="P618" i="4" s="1"/>
  <c r="N570" i="4"/>
  <c r="O570" i="4" s="1"/>
  <c r="P570" i="4" s="1" a="1"/>
  <c r="P570" i="4" s="1"/>
  <c r="N518" i="4"/>
  <c r="O518" i="4" s="1"/>
  <c r="P518" i="4" s="1" a="1"/>
  <c r="P518" i="4" s="1"/>
  <c r="N492" i="4"/>
  <c r="O492" i="4" s="1"/>
  <c r="P492" i="4" s="1" a="1"/>
  <c r="P492" i="4" s="1"/>
  <c r="N400" i="4"/>
  <c r="O400" i="4" s="1"/>
  <c r="P400" i="4" s="1" a="1"/>
  <c r="P400" i="4" s="1"/>
  <c r="N366" i="4"/>
  <c r="O366" i="4" s="1"/>
  <c r="P366" i="4" s="1" a="1"/>
  <c r="P366" i="4" s="1"/>
  <c r="N350" i="4"/>
  <c r="O350" i="4" s="1"/>
  <c r="P350" i="4" s="1" a="1"/>
  <c r="P350" i="4" s="1"/>
  <c r="N289" i="4"/>
  <c r="O289" i="4" s="1"/>
  <c r="P289" i="4" s="1" a="1"/>
  <c r="P289" i="4" s="1"/>
  <c r="N192" i="4"/>
  <c r="O192" i="4" s="1"/>
  <c r="P192" i="4" s="1" a="1"/>
  <c r="P192" i="4" s="1"/>
  <c r="N91" i="4"/>
  <c r="O91" i="4" s="1"/>
  <c r="P91" i="4" s="1" a="1"/>
  <c r="P91" i="4" s="1"/>
  <c r="N986" i="4"/>
  <c r="O986" i="4" s="1"/>
  <c r="P986" i="4" s="1" a="1"/>
  <c r="P986" i="4" s="1"/>
  <c r="N981" i="4"/>
  <c r="O981" i="4" s="1"/>
  <c r="P981" i="4" s="1" a="1"/>
  <c r="P981" i="4" s="1"/>
  <c r="N973" i="4"/>
  <c r="O973" i="4" s="1"/>
  <c r="P973" i="4" s="1" a="1"/>
  <c r="P973" i="4" s="1"/>
  <c r="N923" i="4"/>
  <c r="O923" i="4" s="1"/>
  <c r="P923" i="4" s="1" a="1"/>
  <c r="P923" i="4" s="1"/>
  <c r="N856" i="4"/>
  <c r="O856" i="4" s="1"/>
  <c r="P856" i="4" s="1" a="1"/>
  <c r="P856" i="4" s="1"/>
  <c r="N758" i="4"/>
  <c r="O758" i="4" s="1"/>
  <c r="P758" i="4" s="1" a="1"/>
  <c r="P758" i="4" s="1"/>
  <c r="N741" i="4"/>
  <c r="O741" i="4" s="1"/>
  <c r="P741" i="4" s="1" a="1"/>
  <c r="P741" i="4" s="1"/>
  <c r="N648" i="4"/>
  <c r="O648" i="4" s="1"/>
  <c r="P648" i="4" s="1" a="1"/>
  <c r="P648" i="4" s="1"/>
  <c r="N633" i="4"/>
  <c r="O633" i="4" s="1"/>
  <c r="P633" i="4" s="1" a="1"/>
  <c r="P633" i="4" s="1"/>
  <c r="N535" i="4"/>
  <c r="O535" i="4" s="1"/>
  <c r="P535" i="4" s="1" a="1"/>
  <c r="P535" i="4" s="1"/>
  <c r="N517" i="4"/>
  <c r="O517" i="4" s="1"/>
  <c r="P517" i="4" s="1" a="1"/>
  <c r="P517" i="4" s="1"/>
  <c r="N483" i="4"/>
  <c r="O483" i="4" s="1"/>
  <c r="P483" i="4" s="1" a="1"/>
  <c r="P483" i="4" s="1"/>
  <c r="N466" i="4"/>
  <c r="O466" i="4" s="1"/>
  <c r="P466" i="4" s="1" a="1"/>
  <c r="P466" i="4" s="1"/>
  <c r="N449" i="4"/>
  <c r="O449" i="4" s="1"/>
  <c r="P449" i="4" s="1" a="1"/>
  <c r="P449" i="4" s="1"/>
  <c r="N332" i="4"/>
  <c r="O332" i="4" s="1"/>
  <c r="P332" i="4" s="1" a="1"/>
  <c r="P332" i="4" s="1"/>
  <c r="N272" i="4"/>
  <c r="O272" i="4" s="1"/>
  <c r="P272" i="4" s="1" a="1"/>
  <c r="P272" i="4" s="1"/>
  <c r="N253" i="4"/>
  <c r="O253" i="4" s="1"/>
  <c r="P253" i="4" s="1" a="1"/>
  <c r="P253" i="4" s="1"/>
  <c r="O169" i="4"/>
  <c r="P169" i="4" s="1" a="1"/>
  <c r="P169" i="4" s="1"/>
  <c r="N985" i="4"/>
  <c r="O985" i="4" s="1"/>
  <c r="P985" i="4" s="1" a="1"/>
  <c r="P985" i="4" s="1"/>
  <c r="O516" i="4"/>
  <c r="P516" i="4" s="1" a="1"/>
  <c r="P516" i="4" s="1"/>
  <c r="N938" i="4"/>
  <c r="O938" i="4" s="1"/>
  <c r="P938" i="4" s="1" a="1"/>
  <c r="P938" i="4" s="1"/>
  <c r="N855" i="4"/>
  <c r="O855" i="4" s="1"/>
  <c r="P855" i="4" s="1" a="1"/>
  <c r="P855" i="4" s="1"/>
  <c r="N831" i="4"/>
  <c r="O831" i="4" s="1"/>
  <c r="P831" i="4" s="1" a="1"/>
  <c r="P831" i="4" s="1"/>
  <c r="N789" i="4"/>
  <c r="O789" i="4" s="1"/>
  <c r="P789" i="4" s="1" a="1"/>
  <c r="P789" i="4" s="1"/>
  <c r="N772" i="4"/>
  <c r="O772" i="4" s="1"/>
  <c r="P772" i="4" s="1" a="1"/>
  <c r="P772" i="4" s="1"/>
  <c r="N765" i="4"/>
  <c r="O765" i="4" s="1"/>
  <c r="P765" i="4" s="1" a="1"/>
  <c r="P765" i="4" s="1"/>
  <c r="N693" i="4"/>
  <c r="O693" i="4" s="1"/>
  <c r="P693" i="4" s="1" a="1"/>
  <c r="P693" i="4" s="1"/>
  <c r="N684" i="4"/>
  <c r="O684" i="4" s="1"/>
  <c r="P684" i="4" s="1" a="1"/>
  <c r="P684" i="4" s="1"/>
  <c r="N666" i="4"/>
  <c r="O666" i="4" s="1"/>
  <c r="P666" i="4" s="1" a="1"/>
  <c r="P666" i="4" s="1"/>
  <c r="N640" i="4"/>
  <c r="O640" i="4" s="1"/>
  <c r="P640" i="4" s="1" a="1"/>
  <c r="P640" i="4" s="1"/>
  <c r="N543" i="4"/>
  <c r="O543" i="4" s="1"/>
  <c r="P543" i="4" s="1" a="1"/>
  <c r="P543" i="4" s="1"/>
  <c r="N365" i="4"/>
  <c r="O365" i="4" s="1"/>
  <c r="P365" i="4" s="1" a="1"/>
  <c r="P365" i="4" s="1"/>
  <c r="N304" i="4"/>
  <c r="O304" i="4" s="1"/>
  <c r="P304" i="4" s="1" a="1"/>
  <c r="P304" i="4" s="1"/>
  <c r="N236" i="4"/>
  <c r="O236" i="4" s="1"/>
  <c r="P236" i="4" s="1" a="1"/>
  <c r="P236" i="4" s="1"/>
  <c r="N198" i="4"/>
  <c r="O198" i="4" s="1"/>
  <c r="P198" i="4" s="1" a="1"/>
  <c r="P198" i="4" s="1"/>
  <c r="N127" i="4"/>
  <c r="O127" i="4" s="1"/>
  <c r="P127" i="4" s="1" a="1"/>
  <c r="P127" i="4" s="1"/>
  <c r="N105" i="4"/>
  <c r="O105" i="4" s="1"/>
  <c r="P105" i="4" s="1" a="1"/>
  <c r="P105" i="4" s="1"/>
  <c r="N55" i="4"/>
  <c r="O55" i="4" s="1"/>
  <c r="P55" i="4" s="1" a="1"/>
  <c r="P55" i="4" s="1"/>
  <c r="N15" i="4"/>
  <c r="O15" i="4" s="1"/>
  <c r="P15" i="4" s="1" a="1"/>
  <c r="P15" i="4" s="1"/>
  <c r="N524" i="4"/>
  <c r="O524" i="4" s="1"/>
  <c r="P524" i="4" s="1" a="1"/>
  <c r="P524" i="4" s="1"/>
  <c r="N945" i="4"/>
  <c r="O945" i="4" s="1"/>
  <c r="P945" i="4" s="1" a="1"/>
  <c r="P945" i="4" s="1"/>
  <c r="N922" i="4"/>
  <c r="O922" i="4" s="1"/>
  <c r="P922" i="4" s="1" a="1"/>
  <c r="P922" i="4" s="1"/>
  <c r="N838" i="4"/>
  <c r="O838" i="4" s="1"/>
  <c r="P838" i="4" s="1" a="1"/>
  <c r="P838" i="4" s="1"/>
  <c r="N822" i="4"/>
  <c r="O822" i="4" s="1"/>
  <c r="P822" i="4" s="1" a="1"/>
  <c r="P822" i="4" s="1"/>
  <c r="N796" i="4"/>
  <c r="O796" i="4" s="1"/>
  <c r="P796" i="4" s="1" a="1"/>
  <c r="P796" i="4" s="1"/>
  <c r="N656" i="4"/>
  <c r="O656" i="4" s="1"/>
  <c r="P656" i="4" s="1" a="1"/>
  <c r="P656" i="4" s="1"/>
  <c r="N600" i="4"/>
  <c r="O600" i="4" s="1"/>
  <c r="P600" i="4" s="1" a="1"/>
  <c r="P600" i="4" s="1"/>
  <c r="N585" i="4"/>
  <c r="O585" i="4" s="1"/>
  <c r="P585" i="4" s="1" a="1"/>
  <c r="P585" i="4" s="1"/>
  <c r="N568" i="4"/>
  <c r="O568" i="4" s="1"/>
  <c r="P568" i="4" s="1" a="1"/>
  <c r="P568" i="4" s="1"/>
  <c r="N500" i="4"/>
  <c r="O500" i="4" s="1"/>
  <c r="P500" i="4" s="1" a="1"/>
  <c r="P500" i="4" s="1"/>
  <c r="N490" i="4"/>
  <c r="O490" i="4" s="1"/>
  <c r="P490" i="4" s="1" a="1"/>
  <c r="P490" i="4" s="1"/>
  <c r="N464" i="4"/>
  <c r="O464" i="4" s="1"/>
  <c r="P464" i="4" s="1" a="1"/>
  <c r="P464" i="4" s="1"/>
  <c r="N432" i="4"/>
  <c r="O432" i="4" s="1"/>
  <c r="P432" i="4" s="1" a="1"/>
  <c r="P432" i="4" s="1"/>
  <c r="N414" i="4"/>
  <c r="O414" i="4" s="1"/>
  <c r="P414" i="4" s="1" a="1"/>
  <c r="P414" i="4" s="1"/>
  <c r="N380" i="4"/>
  <c r="O380" i="4" s="1"/>
  <c r="P380" i="4" s="1" a="1"/>
  <c r="P380" i="4" s="1"/>
  <c r="N295" i="4"/>
  <c r="O295" i="4" s="1"/>
  <c r="P295" i="4" s="1" a="1"/>
  <c r="P295" i="4" s="1"/>
  <c r="N287" i="4"/>
  <c r="O287" i="4" s="1"/>
  <c r="P287" i="4" s="1" a="1"/>
  <c r="P287" i="4" s="1"/>
  <c r="N218" i="4"/>
  <c r="O218" i="4" s="1"/>
  <c r="P218" i="4" s="1" a="1"/>
  <c r="P218" i="4" s="1"/>
  <c r="N211" i="4"/>
  <c r="O211" i="4" s="1"/>
  <c r="P211" i="4" s="1" a="1"/>
  <c r="P211" i="4" s="1"/>
  <c r="N176" i="4"/>
  <c r="O176" i="4" s="1"/>
  <c r="P176" i="4" s="1" a="1"/>
  <c r="P176" i="4" s="1"/>
  <c r="N140" i="4"/>
  <c r="O140" i="4" s="1"/>
  <c r="P140" i="4" s="1" a="1"/>
  <c r="P140" i="4" s="1"/>
  <c r="N126" i="4"/>
  <c r="O126" i="4" s="1"/>
  <c r="P126" i="4" s="1" a="1"/>
  <c r="P126" i="4" s="1"/>
  <c r="N68" i="4"/>
  <c r="O68" i="4" s="1"/>
  <c r="P68" i="4" s="1" a="1"/>
  <c r="P68" i="4" s="1"/>
  <c r="N61" i="4"/>
  <c r="O61" i="4" s="1"/>
  <c r="P61" i="4" s="1" a="1"/>
  <c r="P61" i="4" s="1"/>
  <c r="N674" i="4"/>
  <c r="O674" i="4" s="1"/>
  <c r="P674" i="4" s="1" a="1"/>
  <c r="P674" i="4" s="1"/>
  <c r="N530" i="4"/>
  <c r="O530" i="4" s="1"/>
  <c r="P530" i="4" s="1" a="1"/>
  <c r="P530" i="4" s="1"/>
  <c r="N32" i="4"/>
  <c r="O32" i="4" s="1"/>
  <c r="P32" i="4" s="1" a="1"/>
  <c r="P32" i="4" s="1"/>
  <c r="N953" i="4"/>
  <c r="O953" i="4" s="1"/>
  <c r="P953" i="4" s="1" a="1"/>
  <c r="P953" i="4" s="1"/>
  <c r="N929" i="4"/>
  <c r="O929" i="4" s="1"/>
  <c r="P929" i="4" s="1" a="1"/>
  <c r="P929" i="4" s="1"/>
  <c r="N830" i="4"/>
  <c r="O830" i="4" s="1"/>
  <c r="P830" i="4" s="1" a="1"/>
  <c r="P830" i="4" s="1"/>
  <c r="N788" i="4"/>
  <c r="O788" i="4" s="1"/>
  <c r="P788" i="4" s="1" a="1"/>
  <c r="P788" i="4" s="1"/>
  <c r="N615" i="4"/>
  <c r="O615" i="4" s="1"/>
  <c r="P615" i="4" s="1" a="1"/>
  <c r="P615" i="4" s="1"/>
  <c r="N558" i="4"/>
  <c r="O558" i="4" s="1"/>
  <c r="P558" i="4" s="1" a="1"/>
  <c r="P558" i="4" s="1"/>
  <c r="N533" i="4"/>
  <c r="O533" i="4" s="1"/>
  <c r="P533" i="4" s="1" a="1"/>
  <c r="P533" i="4" s="1"/>
  <c r="N499" i="4"/>
  <c r="O499" i="4" s="1"/>
  <c r="P499" i="4" s="1" a="1"/>
  <c r="P499" i="4" s="1"/>
  <c r="N438" i="4"/>
  <c r="O438" i="4" s="1"/>
  <c r="P438" i="4" s="1" a="1"/>
  <c r="P438" i="4" s="1"/>
  <c r="N320" i="4"/>
  <c r="O320" i="4" s="1"/>
  <c r="P320" i="4" s="1" a="1"/>
  <c r="P320" i="4" s="1"/>
  <c r="N261" i="4"/>
  <c r="O261" i="4" s="1"/>
  <c r="P261" i="4" s="1" a="1"/>
  <c r="P261" i="4" s="1"/>
  <c r="N225" i="4"/>
  <c r="O225" i="4" s="1"/>
  <c r="P225" i="4" s="1" a="1"/>
  <c r="P225" i="4" s="1"/>
  <c r="N190" i="4"/>
  <c r="O190" i="4" s="1"/>
  <c r="P190" i="4" s="1" a="1"/>
  <c r="P190" i="4" s="1"/>
  <c r="N153" i="4"/>
  <c r="O153" i="4" s="1"/>
  <c r="P153" i="4" s="1" a="1"/>
  <c r="P153" i="4" s="1"/>
  <c r="N104" i="4"/>
  <c r="O104" i="4" s="1"/>
  <c r="P104" i="4" s="1" a="1"/>
  <c r="P104" i="4" s="1"/>
  <c r="N21" i="4"/>
  <c r="O21" i="4" s="1"/>
  <c r="P21" i="4" s="1" a="1"/>
  <c r="P21" i="4" s="1"/>
  <c r="N889" i="4"/>
  <c r="O889" i="4" s="1"/>
  <c r="P889" i="4" s="1" a="1"/>
  <c r="P889" i="4" s="1"/>
  <c r="N48" i="4"/>
  <c r="O48" i="4" s="1"/>
  <c r="P48" i="4" s="1" a="1"/>
  <c r="P48" i="4" s="1"/>
  <c r="N24" i="4"/>
  <c r="O24" i="4" s="1"/>
  <c r="P24" i="4" s="1" a="1"/>
  <c r="P24" i="4" s="1"/>
  <c r="N17" i="4"/>
  <c r="O17" i="4" s="1"/>
  <c r="P17" i="4" s="1" a="1"/>
  <c r="P17" i="4" s="1"/>
  <c r="N970" i="4"/>
  <c r="O970" i="4" s="1"/>
  <c r="P970" i="4" s="1" a="1"/>
  <c r="P970" i="4" s="1"/>
  <c r="N952" i="4"/>
  <c r="O952" i="4" s="1"/>
  <c r="P952" i="4" s="1" a="1"/>
  <c r="P952" i="4" s="1"/>
  <c r="N886" i="4"/>
  <c r="O886" i="4" s="1"/>
  <c r="P886" i="4" s="1" a="1"/>
  <c r="P886" i="4" s="1"/>
  <c r="N852" i="4"/>
  <c r="O852" i="4" s="1"/>
  <c r="P852" i="4" s="1" a="1"/>
  <c r="P852" i="4" s="1"/>
  <c r="N795" i="4"/>
  <c r="O795" i="4" s="1"/>
  <c r="P795" i="4" s="1" a="1"/>
  <c r="P795" i="4" s="1"/>
  <c r="N664" i="4"/>
  <c r="O664" i="4" s="1"/>
  <c r="P664" i="4" s="1" a="1"/>
  <c r="P664" i="4" s="1"/>
  <c r="N646" i="4"/>
  <c r="O646" i="4" s="1"/>
  <c r="P646" i="4" s="1" a="1"/>
  <c r="P646" i="4" s="1"/>
  <c r="N607" i="4"/>
  <c r="O607" i="4" s="1"/>
  <c r="P607" i="4" s="1" a="1"/>
  <c r="P607" i="4" s="1"/>
  <c r="N575" i="4"/>
  <c r="O575" i="4" s="1"/>
  <c r="P575" i="4" s="1" a="1"/>
  <c r="P575" i="4" s="1"/>
  <c r="N557" i="4"/>
  <c r="O557" i="4" s="1"/>
  <c r="P557" i="4" s="1" a="1"/>
  <c r="P557" i="4" s="1"/>
  <c r="N489" i="4"/>
  <c r="O489" i="4" s="1"/>
  <c r="P489" i="4" s="1" a="1"/>
  <c r="P489" i="4" s="1"/>
  <c r="N430" i="4"/>
  <c r="O430" i="4" s="1"/>
  <c r="P430" i="4" s="1" a="1"/>
  <c r="P430" i="4" s="1"/>
  <c r="N413" i="4"/>
  <c r="O413" i="4" s="1"/>
  <c r="P413" i="4" s="1" a="1"/>
  <c r="P413" i="4" s="1"/>
  <c r="N355" i="4"/>
  <c r="O355" i="4" s="1"/>
  <c r="P355" i="4" s="1" a="1"/>
  <c r="P355" i="4" s="1"/>
  <c r="N328" i="4"/>
  <c r="O328" i="4" s="1"/>
  <c r="P328" i="4" s="1" a="1"/>
  <c r="P328" i="4" s="1"/>
  <c r="N294" i="4"/>
  <c r="O294" i="4" s="1"/>
  <c r="P294" i="4" s="1" a="1"/>
  <c r="P294" i="4" s="1"/>
  <c r="N286" i="4"/>
  <c r="O286" i="4" s="1"/>
  <c r="P286" i="4" s="1" a="1"/>
  <c r="P286" i="4" s="1"/>
  <c r="N269" i="4"/>
  <c r="O269" i="4" s="1"/>
  <c r="P269" i="4" s="1" a="1"/>
  <c r="P269" i="4" s="1"/>
  <c r="N251" i="4"/>
  <c r="O251" i="4" s="1"/>
  <c r="P251" i="4" s="1" a="1"/>
  <c r="P251" i="4" s="1"/>
  <c r="N210" i="4"/>
  <c r="O210" i="4" s="1"/>
  <c r="P210" i="4" s="1" a="1"/>
  <c r="P210" i="4" s="1"/>
  <c r="N160" i="4"/>
  <c r="O160" i="4" s="1"/>
  <c r="P160" i="4" s="1" a="1"/>
  <c r="P160" i="4" s="1"/>
  <c r="N145" i="4"/>
  <c r="O145" i="4" s="1"/>
  <c r="P145" i="4" s="1" a="1"/>
  <c r="P145" i="4" s="1"/>
  <c r="N88" i="4"/>
  <c r="O88" i="4" s="1"/>
  <c r="P88" i="4" s="1" a="1"/>
  <c r="P88" i="4" s="1"/>
  <c r="N60" i="4"/>
  <c r="O60" i="4" s="1"/>
  <c r="P60" i="4" s="1" a="1"/>
  <c r="P60" i="4" s="1"/>
  <c r="N10" i="4"/>
  <c r="O10" i="4" s="1"/>
  <c r="P10" i="4" s="1" a="1"/>
  <c r="P10" i="4" s="1"/>
  <c r="N3" i="4"/>
  <c r="O3" i="4" s="1"/>
  <c r="P3" i="4" s="1" a="1"/>
  <c r="P3" i="4" s="1"/>
  <c r="N31" i="4"/>
  <c r="O31" i="4" s="1"/>
  <c r="P31" i="4" s="1" a="1"/>
  <c r="P31" i="4" s="1"/>
  <c r="N977" i="4"/>
  <c r="O977" i="4" s="1"/>
  <c r="P977" i="4" s="1" a="1"/>
  <c r="P977" i="4" s="1"/>
  <c r="N920" i="4"/>
  <c r="O920" i="4" s="1"/>
  <c r="P920" i="4" s="1" a="1"/>
  <c r="P920" i="4" s="1"/>
  <c r="N885" i="4"/>
  <c r="O885" i="4" s="1"/>
  <c r="P885" i="4" s="1" a="1"/>
  <c r="P885" i="4" s="1"/>
  <c r="N812" i="4"/>
  <c r="O812" i="4" s="1"/>
  <c r="P812" i="4" s="1" a="1"/>
  <c r="P812" i="4" s="1"/>
  <c r="N754" i="4"/>
  <c r="O754" i="4" s="1"/>
  <c r="P754" i="4" s="1" a="1"/>
  <c r="P754" i="4" s="1"/>
  <c r="N715" i="4"/>
  <c r="O715" i="4" s="1"/>
  <c r="P715" i="4" s="1" a="1"/>
  <c r="P715" i="4" s="1"/>
  <c r="N565" i="4"/>
  <c r="O565" i="4" s="1"/>
  <c r="P565" i="4" s="1" a="1"/>
  <c r="P565" i="4" s="1"/>
  <c r="N514" i="4"/>
  <c r="O514" i="4" s="1"/>
  <c r="P514" i="4" s="1" a="1"/>
  <c r="P514" i="4" s="1"/>
  <c r="N497" i="4"/>
  <c r="O497" i="4" s="1"/>
  <c r="P497" i="4" s="1" a="1"/>
  <c r="P497" i="4" s="1"/>
  <c r="N471" i="4"/>
  <c r="O471" i="4" s="1"/>
  <c r="P471" i="4" s="1" a="1"/>
  <c r="P471" i="4" s="1"/>
  <c r="N445" i="4"/>
  <c r="O445" i="4" s="1"/>
  <c r="P445" i="4" s="1" a="1"/>
  <c r="P445" i="4" s="1"/>
  <c r="N437" i="4"/>
  <c r="O437" i="4" s="1"/>
  <c r="P437" i="4" s="1" a="1"/>
  <c r="P437" i="4" s="1"/>
  <c r="N387" i="4"/>
  <c r="O387" i="4" s="1"/>
  <c r="P387" i="4" s="1" a="1"/>
  <c r="P387" i="4" s="1"/>
  <c r="N259" i="4"/>
  <c r="O259" i="4" s="1"/>
  <c r="P259" i="4" s="1" a="1"/>
  <c r="P259" i="4" s="1"/>
  <c r="N232" i="4"/>
  <c r="O232" i="4" s="1"/>
  <c r="P232" i="4" s="1" a="1"/>
  <c r="P232" i="4" s="1"/>
  <c r="N174" i="4"/>
  <c r="O174" i="4" s="1"/>
  <c r="P174" i="4" s="1" a="1"/>
  <c r="P174" i="4" s="1"/>
  <c r="N152" i="4"/>
  <c r="O152" i="4" s="1"/>
  <c r="P152" i="4" s="1" a="1"/>
  <c r="P152" i="4" s="1"/>
  <c r="N138" i="4"/>
  <c r="O138" i="4" s="1"/>
  <c r="P138" i="4" s="1" a="1"/>
  <c r="P138" i="4" s="1"/>
  <c r="N110" i="4"/>
  <c r="O110" i="4" s="1"/>
  <c r="P110" i="4" s="1" a="1"/>
  <c r="P110" i="4" s="1"/>
  <c r="N80" i="4"/>
  <c r="O80" i="4" s="1"/>
  <c r="P80" i="4" s="1" a="1"/>
  <c r="P80" i="4" s="1"/>
  <c r="N853" i="4"/>
  <c r="O853" i="4" s="1"/>
  <c r="P853" i="4" s="1" a="1"/>
  <c r="P853" i="4" s="1"/>
  <c r="N717" i="4"/>
  <c r="O717" i="4" s="1"/>
  <c r="P717" i="4" s="1" a="1"/>
  <c r="P717" i="4" s="1"/>
  <c r="N486" i="4"/>
  <c r="O486" i="4" s="1"/>
  <c r="P486" i="4" s="1" a="1"/>
  <c r="P486" i="4" s="1"/>
  <c r="N54" i="4"/>
  <c r="O54" i="4" s="1"/>
  <c r="P54" i="4" s="1" a="1"/>
  <c r="P54" i="4" s="1"/>
  <c r="N39" i="4"/>
  <c r="O39" i="4" s="1"/>
  <c r="P39" i="4" s="1" a="1"/>
  <c r="P39" i="4" s="1"/>
  <c r="N993" i="4"/>
  <c r="O993" i="4" s="1"/>
  <c r="P993" i="4" s="1" a="1"/>
  <c r="P993" i="4" s="1"/>
  <c r="N951" i="4"/>
  <c r="O951" i="4" s="1"/>
  <c r="P951" i="4" s="1" a="1"/>
  <c r="P951" i="4" s="1"/>
  <c r="N919" i="4"/>
  <c r="O919" i="4" s="1"/>
  <c r="P919" i="4" s="1" a="1"/>
  <c r="P919" i="4" s="1"/>
  <c r="N893" i="4"/>
  <c r="O893" i="4" s="1"/>
  <c r="P893" i="4" s="1" a="1"/>
  <c r="P893" i="4" s="1"/>
  <c r="N884" i="4"/>
  <c r="O884" i="4" s="1"/>
  <c r="P884" i="4" s="1" a="1"/>
  <c r="P884" i="4" s="1"/>
  <c r="N868" i="4"/>
  <c r="O868" i="4" s="1"/>
  <c r="P868" i="4" s="1" a="1"/>
  <c r="P868" i="4" s="1"/>
  <c r="N836" i="4"/>
  <c r="O836" i="4" s="1"/>
  <c r="P836" i="4" s="1" a="1"/>
  <c r="P836" i="4" s="1"/>
  <c r="N820" i="4"/>
  <c r="O820" i="4" s="1"/>
  <c r="P820" i="4" s="1" a="1"/>
  <c r="P820" i="4" s="1"/>
  <c r="N811" i="4"/>
  <c r="O811" i="4" s="1"/>
  <c r="P811" i="4" s="1" a="1"/>
  <c r="P811" i="4" s="1"/>
  <c r="N753" i="4"/>
  <c r="O753" i="4" s="1"/>
  <c r="P753" i="4" s="1" a="1"/>
  <c r="P753" i="4" s="1"/>
  <c r="N722" i="4"/>
  <c r="O722" i="4" s="1"/>
  <c r="P722" i="4" s="1" a="1"/>
  <c r="P722" i="4" s="1"/>
  <c r="N714" i="4"/>
  <c r="O714" i="4" s="1"/>
  <c r="P714" i="4" s="1" a="1"/>
  <c r="P714" i="4" s="1"/>
  <c r="N698" i="4"/>
  <c r="O698" i="4" s="1"/>
  <c r="P698" i="4" s="1" a="1"/>
  <c r="P698" i="4" s="1"/>
  <c r="N681" i="4"/>
  <c r="O681" i="4" s="1"/>
  <c r="P681" i="4" s="1" a="1"/>
  <c r="P681" i="4" s="1"/>
  <c r="N662" i="4"/>
  <c r="O662" i="4" s="1"/>
  <c r="P662" i="4" s="1" a="1"/>
  <c r="P662" i="4" s="1"/>
  <c r="N653" i="4"/>
  <c r="O653" i="4" s="1"/>
  <c r="P653" i="4" s="1" a="1"/>
  <c r="P653" i="4" s="1"/>
  <c r="N645" i="4"/>
  <c r="O645" i="4" s="1"/>
  <c r="P645" i="4" s="1" a="1"/>
  <c r="P645" i="4" s="1"/>
  <c r="N531" i="4"/>
  <c r="O531" i="4" s="1"/>
  <c r="P531" i="4" s="1" a="1"/>
  <c r="P531" i="4" s="1"/>
  <c r="N506" i="4"/>
  <c r="O506" i="4" s="1"/>
  <c r="P506" i="4" s="1" a="1"/>
  <c r="P506" i="4" s="1"/>
  <c r="N453" i="4"/>
  <c r="O453" i="4" s="1"/>
  <c r="P453" i="4" s="1" a="1"/>
  <c r="P453" i="4" s="1"/>
  <c r="N386" i="4"/>
  <c r="O386" i="4" s="1"/>
  <c r="P386" i="4" s="1" a="1"/>
  <c r="P386" i="4" s="1"/>
  <c r="N362" i="4"/>
  <c r="O362" i="4" s="1"/>
  <c r="P362" i="4" s="1" a="1"/>
  <c r="P362" i="4" s="1"/>
  <c r="N310" i="4"/>
  <c r="O310" i="4" s="1"/>
  <c r="P310" i="4" s="1" a="1"/>
  <c r="P310" i="4" s="1"/>
  <c r="N293" i="4"/>
  <c r="O293" i="4" s="1"/>
  <c r="P293" i="4" s="1" a="1"/>
  <c r="P293" i="4" s="1"/>
  <c r="N258" i="4"/>
  <c r="O258" i="4" s="1"/>
  <c r="P258" i="4" s="1" a="1"/>
  <c r="P258" i="4" s="1"/>
  <c r="N249" i="4"/>
  <c r="O249" i="4" s="1"/>
  <c r="P249" i="4" s="1" a="1"/>
  <c r="P249" i="4" s="1"/>
  <c r="N241" i="4"/>
  <c r="O241" i="4" s="1"/>
  <c r="P241" i="4" s="1" a="1"/>
  <c r="P241" i="4" s="1"/>
  <c r="N231" i="4"/>
  <c r="O231" i="4" s="1"/>
  <c r="P231" i="4" s="1" a="1"/>
  <c r="P231" i="4" s="1"/>
  <c r="N173" i="4"/>
  <c r="O173" i="4" s="1"/>
  <c r="P173" i="4" s="1" a="1"/>
  <c r="P173" i="4" s="1"/>
  <c r="N117" i="4"/>
  <c r="O117" i="4" s="1"/>
  <c r="P117" i="4" s="1" a="1"/>
  <c r="P117" i="4" s="1"/>
  <c r="N686" i="4"/>
  <c r="O686" i="4" s="1"/>
  <c r="P686" i="4" s="1" a="1"/>
  <c r="P686" i="4" s="1"/>
  <c r="N614" i="4"/>
  <c r="O614" i="4" s="1"/>
  <c r="P614" i="4" s="1" a="1"/>
  <c r="P614" i="4" s="1"/>
  <c r="N485" i="4"/>
  <c r="O485" i="4" s="1"/>
  <c r="P485" i="4" s="1" a="1"/>
  <c r="P485" i="4" s="1"/>
  <c r="N470" i="4"/>
  <c r="O470" i="4" s="1"/>
  <c r="P470" i="4" s="1" a="1"/>
  <c r="P470" i="4" s="1"/>
  <c r="N254" i="4"/>
  <c r="O254" i="4" s="1"/>
  <c r="P254" i="4" s="1" a="1"/>
  <c r="P254" i="4" s="1"/>
  <c r="N949" i="4"/>
  <c r="O949" i="4" s="1"/>
  <c r="P949" i="4" s="1" a="1"/>
  <c r="P949" i="4" s="1"/>
  <c r="N874" i="4"/>
  <c r="O874" i="4" s="1"/>
  <c r="P874" i="4" s="1" a="1"/>
  <c r="P874" i="4" s="1"/>
  <c r="N818" i="4"/>
  <c r="O818" i="4" s="1"/>
  <c r="P818" i="4" s="1" a="1"/>
  <c r="P818" i="4" s="1"/>
  <c r="N809" i="4"/>
  <c r="O809" i="4" s="1"/>
  <c r="P809" i="4" s="1" a="1"/>
  <c r="P809" i="4" s="1"/>
  <c r="N774" i="4"/>
  <c r="O774" i="4" s="1"/>
  <c r="P774" i="4" s="1" a="1"/>
  <c r="P774" i="4" s="1"/>
  <c r="N580" i="4"/>
  <c r="O580" i="4" s="1"/>
  <c r="P580" i="4" s="1" a="1"/>
  <c r="P580" i="4" s="1"/>
  <c r="N393" i="4"/>
  <c r="O393" i="4" s="1"/>
  <c r="P393" i="4" s="1" a="1"/>
  <c r="P393" i="4" s="1"/>
  <c r="N351" i="4"/>
  <c r="O351" i="4" s="1"/>
  <c r="P351" i="4" s="1" a="1"/>
  <c r="P351" i="4" s="1"/>
  <c r="N201" i="4"/>
  <c r="O201" i="4" s="1"/>
  <c r="P201" i="4" s="1" a="1"/>
  <c r="P201" i="4" s="1"/>
  <c r="N115" i="4"/>
  <c r="O115" i="4" s="1"/>
  <c r="P115" i="4" s="1" a="1"/>
  <c r="P115" i="4" s="1"/>
  <c r="N7" i="4"/>
  <c r="O7" i="4" s="1"/>
  <c r="P7" i="4" s="1" a="1"/>
  <c r="P7" i="4" s="1"/>
  <c r="N916" i="4"/>
  <c r="O916" i="4" s="1"/>
  <c r="P916" i="4" s="1" a="1"/>
  <c r="P916" i="4" s="1"/>
  <c r="N890" i="4"/>
  <c r="O890" i="4" s="1"/>
  <c r="P890" i="4" s="1" a="1"/>
  <c r="P890" i="4" s="1"/>
  <c r="N808" i="4"/>
  <c r="O808" i="4" s="1"/>
  <c r="P808" i="4" s="1" a="1"/>
  <c r="P808" i="4" s="1"/>
  <c r="N750" i="4"/>
  <c r="O750" i="4" s="1"/>
  <c r="P750" i="4" s="1" a="1"/>
  <c r="P750" i="4" s="1"/>
  <c r="N642" i="4"/>
  <c r="O642" i="4" s="1"/>
  <c r="P642" i="4" s="1" a="1"/>
  <c r="P642" i="4" s="1"/>
  <c r="N571" i="4"/>
  <c r="O571" i="4" s="1"/>
  <c r="P571" i="4" s="1" a="1"/>
  <c r="P571" i="4" s="1"/>
  <c r="N519" i="4"/>
  <c r="O519" i="4" s="1"/>
  <c r="P519" i="4" s="1" a="1"/>
  <c r="P519" i="4" s="1"/>
  <c r="N426" i="4"/>
  <c r="O426" i="4" s="1"/>
  <c r="P426" i="4" s="1" a="1"/>
  <c r="P426" i="4" s="1"/>
  <c r="N392" i="4"/>
  <c r="O392" i="4" s="1"/>
  <c r="P392" i="4" s="1" a="1"/>
  <c r="P392" i="4" s="1"/>
  <c r="N333" i="4"/>
  <c r="O333" i="4" s="1"/>
  <c r="P333" i="4" s="1" a="1"/>
  <c r="P333" i="4" s="1"/>
  <c r="N282" i="4"/>
  <c r="O282" i="4" s="1"/>
  <c r="P282" i="4" s="1" a="1"/>
  <c r="P282" i="4" s="1"/>
  <c r="N273" i="4"/>
  <c r="O273" i="4" s="1"/>
  <c r="P273" i="4" s="1" a="1"/>
  <c r="P273" i="4" s="1"/>
  <c r="N238" i="4"/>
  <c r="O238" i="4" s="1"/>
  <c r="P238" i="4" s="1" a="1"/>
  <c r="P238" i="4" s="1"/>
  <c r="O178" i="4"/>
  <c r="P178" i="4" s="1" a="1"/>
  <c r="P178" i="4" s="1"/>
  <c r="N577" i="4"/>
  <c r="O577" i="4" s="1"/>
  <c r="P577" i="4" s="1" a="1"/>
  <c r="P577" i="4" s="1"/>
  <c r="O27" i="4"/>
  <c r="P27" i="4" s="1" a="1"/>
  <c r="P27" i="4" s="1"/>
  <c r="N965" i="4"/>
  <c r="O965" i="4" s="1"/>
  <c r="P965" i="4" s="1" a="1"/>
  <c r="P965" i="4" s="1"/>
  <c r="N915" i="4"/>
  <c r="O915" i="4" s="1"/>
  <c r="P915" i="4" s="1" a="1"/>
  <c r="P915" i="4" s="1"/>
  <c r="N873" i="4"/>
  <c r="O873" i="4" s="1"/>
  <c r="P873" i="4" s="1" a="1"/>
  <c r="P873" i="4" s="1"/>
  <c r="N798" i="4"/>
  <c r="O798" i="4" s="1"/>
  <c r="P798" i="4" s="1" a="1"/>
  <c r="P798" i="4" s="1"/>
  <c r="N790" i="4"/>
  <c r="O790" i="4" s="1"/>
  <c r="P790" i="4" s="1" a="1"/>
  <c r="P790" i="4" s="1"/>
  <c r="N726" i="4"/>
  <c r="O726" i="4" s="1"/>
  <c r="P726" i="4" s="1" a="1"/>
  <c r="P726" i="4" s="1"/>
  <c r="N703" i="4"/>
  <c r="O703" i="4" s="1"/>
  <c r="P703" i="4" s="1" a="1"/>
  <c r="P703" i="4" s="1"/>
  <c r="N649" i="4"/>
  <c r="O649" i="4" s="1"/>
  <c r="P649" i="4" s="1" a="1"/>
  <c r="P649" i="4" s="1"/>
  <c r="N626" i="4"/>
  <c r="O626" i="4" s="1"/>
  <c r="P626" i="4" s="1" a="1"/>
  <c r="P626" i="4" s="1"/>
  <c r="N602" i="4"/>
  <c r="O602" i="4" s="1"/>
  <c r="P602" i="4" s="1" a="1"/>
  <c r="P602" i="4" s="1"/>
  <c r="N510" i="4"/>
  <c r="O510" i="4" s="1"/>
  <c r="P510" i="4" s="1" a="1"/>
  <c r="P510" i="4" s="1"/>
  <c r="N297" i="4"/>
  <c r="O297" i="4" s="1"/>
  <c r="P297" i="4" s="1" a="1"/>
  <c r="P297" i="4" s="1"/>
  <c r="N246" i="4"/>
  <c r="O246" i="4" s="1"/>
  <c r="P246" i="4" s="1" a="1"/>
  <c r="P246" i="4" s="1"/>
  <c r="N170" i="4"/>
  <c r="O170" i="4" s="1"/>
  <c r="P170" i="4" s="1" a="1"/>
  <c r="P170" i="4" s="1"/>
  <c r="N532" i="4"/>
  <c r="O532" i="4" s="1"/>
  <c r="P532" i="4" s="1" a="1"/>
  <c r="P532" i="4" s="1"/>
  <c r="N42" i="4"/>
  <c r="O42" i="4" s="1"/>
  <c r="P42" i="4" s="1" a="1"/>
  <c r="P42" i="4" s="1"/>
  <c r="N19" i="4"/>
  <c r="O19" i="4" s="1"/>
  <c r="P19" i="4" s="1" a="1"/>
  <c r="P19" i="4" s="1"/>
  <c r="N888" i="4"/>
  <c r="O888" i="4" s="1"/>
  <c r="P888" i="4" s="1" a="1"/>
  <c r="P888" i="4" s="1"/>
  <c r="N880" i="4"/>
  <c r="O880" i="4" s="1"/>
  <c r="P880" i="4" s="1" a="1"/>
  <c r="P880" i="4" s="1"/>
  <c r="N864" i="4"/>
  <c r="O864" i="4" s="1"/>
  <c r="P864" i="4" s="1" a="1"/>
  <c r="P864" i="4" s="1"/>
  <c r="N847" i="4"/>
  <c r="O847" i="4" s="1"/>
  <c r="P847" i="4" s="1" a="1"/>
  <c r="P847" i="4" s="1"/>
  <c r="N749" i="4"/>
  <c r="O749" i="4" s="1"/>
  <c r="P749" i="4" s="1" a="1"/>
  <c r="P749" i="4" s="1"/>
  <c r="O710" i="4"/>
  <c r="P710" i="4" s="1" a="1"/>
  <c r="P710" i="4" s="1"/>
  <c r="N676" i="4"/>
  <c r="O676" i="4" s="1"/>
  <c r="P676" i="4" s="1" a="1"/>
  <c r="P676" i="4" s="1"/>
  <c r="N610" i="4"/>
  <c r="O610" i="4" s="1"/>
  <c r="P610" i="4" s="1" a="1"/>
  <c r="P610" i="4" s="1"/>
  <c r="N569" i="4"/>
  <c r="O569" i="4" s="1"/>
  <c r="P569" i="4" s="1" a="1"/>
  <c r="P569" i="4" s="1"/>
  <c r="N552" i="4"/>
  <c r="O552" i="4" s="1"/>
  <c r="P552" i="4" s="1" a="1"/>
  <c r="P552" i="4" s="1"/>
  <c r="N526" i="4"/>
  <c r="O526" i="4" s="1"/>
  <c r="P526" i="4" s="1" a="1"/>
  <c r="P526" i="4" s="1"/>
  <c r="N491" i="4"/>
  <c r="O491" i="4" s="1"/>
  <c r="P491" i="4" s="1" a="1"/>
  <c r="P491" i="4" s="1"/>
  <c r="N441" i="4"/>
  <c r="O441" i="4" s="1"/>
  <c r="P441" i="4" s="1" a="1"/>
  <c r="P441" i="4" s="1"/>
  <c r="N382" i="4"/>
  <c r="O382" i="4" s="1"/>
  <c r="P382" i="4" s="1" a="1"/>
  <c r="P382" i="4" s="1"/>
  <c r="N349" i="4"/>
  <c r="O349" i="4" s="1"/>
  <c r="P349" i="4" s="1" a="1"/>
  <c r="P349" i="4" s="1"/>
  <c r="N288" i="4"/>
  <c r="O288" i="4" s="1"/>
  <c r="P288" i="4" s="1" a="1"/>
  <c r="P288" i="4" s="1"/>
  <c r="N237" i="4"/>
  <c r="O237" i="4" s="1"/>
  <c r="P237" i="4" s="1" a="1"/>
  <c r="P237" i="4" s="1"/>
  <c r="N199" i="4"/>
  <c r="O199" i="4" s="1"/>
  <c r="P199" i="4" s="1" a="1"/>
  <c r="P199" i="4" s="1"/>
  <c r="N184" i="4"/>
  <c r="O184" i="4" s="1"/>
  <c r="P184" i="4" s="1" a="1"/>
  <c r="P184" i="4" s="1"/>
  <c r="N177" i="4"/>
  <c r="O177" i="4" s="1"/>
  <c r="P177" i="4" s="1" a="1"/>
  <c r="P177" i="4" s="1"/>
  <c r="N34" i="4"/>
  <c r="O34" i="4" s="1"/>
  <c r="P34" i="4" s="1" a="1"/>
  <c r="P34" i="4" s="1"/>
  <c r="N997" i="4"/>
  <c r="O997" i="4" s="1"/>
  <c r="P997" i="4" s="1" a="1"/>
  <c r="P997" i="4" s="1"/>
  <c r="N946" i="4"/>
  <c r="O946" i="4" s="1"/>
  <c r="P946" i="4" s="1" a="1"/>
  <c r="P946" i="4" s="1"/>
  <c r="N914" i="4"/>
  <c r="O914" i="4" s="1"/>
  <c r="P914" i="4" s="1" a="1"/>
  <c r="P914" i="4" s="1"/>
  <c r="N897" i="4"/>
  <c r="O897" i="4" s="1"/>
  <c r="P897" i="4" s="1" a="1"/>
  <c r="P897" i="4" s="1"/>
  <c r="N780" i="4"/>
  <c r="O780" i="4" s="1"/>
  <c r="P780" i="4" s="1" a="1"/>
  <c r="P780" i="4" s="1"/>
  <c r="N675" i="4"/>
  <c r="O675" i="4" s="1"/>
  <c r="P675" i="4" s="1" a="1"/>
  <c r="P675" i="4" s="1"/>
  <c r="N609" i="4"/>
  <c r="O609" i="4" s="1"/>
  <c r="P609" i="4" s="1" a="1"/>
  <c r="P609" i="4" s="1"/>
  <c r="N593" i="4"/>
  <c r="O593" i="4" s="1"/>
  <c r="P593" i="4" s="1" a="1"/>
  <c r="P593" i="4" s="1"/>
  <c r="N534" i="4"/>
  <c r="O534" i="4" s="1"/>
  <c r="P534" i="4" s="1" a="1"/>
  <c r="P534" i="4" s="1"/>
  <c r="N501" i="4"/>
  <c r="O501" i="4" s="1"/>
  <c r="P501" i="4" s="1" a="1"/>
  <c r="P501" i="4" s="1"/>
  <c r="N474" i="4"/>
  <c r="O474" i="4" s="1"/>
  <c r="P474" i="4" s="1" a="1"/>
  <c r="P474" i="4" s="1"/>
  <c r="N415" i="4"/>
  <c r="O415" i="4" s="1"/>
  <c r="P415" i="4" s="1" a="1"/>
  <c r="P415" i="4" s="1"/>
  <c r="N271" i="4"/>
  <c r="O271" i="4" s="1"/>
  <c r="P271" i="4" s="1" a="1"/>
  <c r="P271" i="4" s="1"/>
  <c r="N212" i="4"/>
  <c r="O212" i="4" s="1"/>
  <c r="P212" i="4" s="1" a="1"/>
  <c r="P212" i="4" s="1"/>
  <c r="N90" i="4"/>
  <c r="O90" i="4" s="1"/>
  <c r="P90" i="4" s="1" a="1"/>
  <c r="P90" i="4" s="1"/>
  <c r="N12" i="4"/>
  <c r="O12" i="4" s="1"/>
  <c r="P12" i="4" s="1" a="1"/>
  <c r="P12" i="4" s="1"/>
  <c r="N49" i="4"/>
  <c r="O49" i="4" s="1"/>
  <c r="P49" i="4" s="1" a="1"/>
  <c r="P49" i="4" s="1"/>
  <c r="N18" i="4"/>
  <c r="O18" i="4" s="1"/>
  <c r="P18" i="4" s="1" a="1"/>
  <c r="P18" i="4" s="1"/>
  <c r="N937" i="4"/>
  <c r="O937" i="4" s="1"/>
  <c r="P937" i="4" s="1" a="1"/>
  <c r="P937" i="4" s="1"/>
  <c r="N913" i="4"/>
  <c r="O913" i="4" s="1"/>
  <c r="P913" i="4" s="1" a="1"/>
  <c r="P913" i="4" s="1"/>
  <c r="N887" i="4"/>
  <c r="O887" i="4" s="1"/>
  <c r="P887" i="4" s="1" a="1"/>
  <c r="P887" i="4" s="1"/>
  <c r="N814" i="4"/>
  <c r="O814" i="4" s="1"/>
  <c r="P814" i="4" s="1" a="1"/>
  <c r="P814" i="4" s="1"/>
  <c r="N647" i="4"/>
  <c r="O647" i="4" s="1"/>
  <c r="P647" i="4" s="1" a="1"/>
  <c r="P647" i="4" s="1"/>
  <c r="N632" i="4"/>
  <c r="O632" i="4" s="1"/>
  <c r="P632" i="4" s="1" a="1"/>
  <c r="P632" i="4" s="1"/>
  <c r="N550" i="4"/>
  <c r="O550" i="4" s="1"/>
  <c r="P550" i="4" s="1" a="1"/>
  <c r="P550" i="4" s="1"/>
  <c r="N398" i="4"/>
  <c r="O398" i="4" s="1"/>
  <c r="P398" i="4" s="1" a="1"/>
  <c r="P398" i="4" s="1"/>
  <c r="N270" i="4"/>
  <c r="O270" i="4" s="1"/>
  <c r="P270" i="4" s="1" a="1"/>
  <c r="P270" i="4" s="1"/>
  <c r="N252" i="4"/>
  <c r="O252" i="4" s="1"/>
  <c r="P252" i="4" s="1" a="1"/>
  <c r="P252" i="4" s="1"/>
  <c r="N235" i="4"/>
  <c r="O235" i="4" s="1"/>
  <c r="P235" i="4" s="1" a="1"/>
  <c r="P235" i="4" s="1"/>
  <c r="N168" i="4"/>
  <c r="O168" i="4" s="1"/>
  <c r="P168" i="4" s="1" a="1"/>
  <c r="P168" i="4" s="1"/>
  <c r="N82" i="4"/>
  <c r="O82" i="4" s="1"/>
  <c r="P82" i="4" s="1" a="1"/>
  <c r="P82" i="4" s="1"/>
  <c r="N537" i="4"/>
  <c r="O537" i="4" s="1"/>
  <c r="P537" i="4" s="1" a="1"/>
  <c r="P537" i="4" s="1"/>
  <c r="N473" i="4"/>
  <c r="O473" i="4" s="1"/>
  <c r="P473" i="4" s="1" a="1"/>
  <c r="P473" i="4" s="1"/>
  <c r="N4" i="4"/>
  <c r="O4" i="4" s="1"/>
  <c r="P4" i="4" s="1" a="1"/>
  <c r="P4" i="4" s="1"/>
  <c r="N936" i="4"/>
  <c r="O936" i="4" s="1"/>
  <c r="P936" i="4" s="1" a="1"/>
  <c r="P936" i="4" s="1"/>
  <c r="N845" i="4"/>
  <c r="O845" i="4" s="1"/>
  <c r="P845" i="4" s="1" a="1"/>
  <c r="P845" i="4" s="1"/>
  <c r="N779" i="4"/>
  <c r="O779" i="4" s="1"/>
  <c r="P779" i="4" s="1" a="1"/>
  <c r="P779" i="4" s="1"/>
  <c r="N700" i="4"/>
  <c r="O700" i="4" s="1"/>
  <c r="P700" i="4" s="1" a="1"/>
  <c r="P700" i="4" s="1"/>
  <c r="N683" i="4"/>
  <c r="O683" i="4" s="1"/>
  <c r="P683" i="4" s="1" a="1"/>
  <c r="P683" i="4" s="1"/>
  <c r="N655" i="4"/>
  <c r="O655" i="4" s="1"/>
  <c r="P655" i="4" s="1" a="1"/>
  <c r="P655" i="4" s="1"/>
  <c r="N639" i="4"/>
  <c r="O639" i="4" s="1"/>
  <c r="P639" i="4" s="1" a="1"/>
  <c r="P639" i="4" s="1"/>
  <c r="N608" i="4"/>
  <c r="O608" i="4" s="1"/>
  <c r="P608" i="4" s="1" a="1"/>
  <c r="P608" i="4" s="1"/>
  <c r="N567" i="4"/>
  <c r="O567" i="4" s="1"/>
  <c r="P567" i="4" s="1" a="1"/>
  <c r="P567" i="4" s="1"/>
  <c r="N542" i="4"/>
  <c r="O542" i="4" s="1"/>
  <c r="P542" i="4" s="1" a="1"/>
  <c r="P542" i="4" s="1"/>
  <c r="N508" i="4"/>
  <c r="O508" i="4" s="1"/>
  <c r="P508" i="4" s="1" a="1"/>
  <c r="P508" i="4" s="1"/>
  <c r="N481" i="4"/>
  <c r="O481" i="4" s="1"/>
  <c r="P481" i="4" s="1" a="1"/>
  <c r="P481" i="4" s="1"/>
  <c r="N447" i="4"/>
  <c r="O447" i="4" s="1"/>
  <c r="P447" i="4" s="1" a="1"/>
  <c r="P447" i="4" s="1"/>
  <c r="N431" i="4"/>
  <c r="O431" i="4" s="1"/>
  <c r="P431" i="4" s="1" a="1"/>
  <c r="P431" i="4" s="1"/>
  <c r="N405" i="4"/>
  <c r="O405" i="4" s="1"/>
  <c r="P405" i="4" s="1" a="1"/>
  <c r="P405" i="4" s="1"/>
  <c r="N347" i="4"/>
  <c r="O347" i="4" s="1"/>
  <c r="P347" i="4" s="1" a="1"/>
  <c r="P347" i="4" s="1"/>
  <c r="N146" i="4"/>
  <c r="O146" i="4" s="1"/>
  <c r="P146" i="4" s="1" a="1"/>
  <c r="P146" i="4" s="1"/>
  <c r="N139" i="4"/>
  <c r="O139" i="4" s="1"/>
  <c r="P139" i="4" s="1" a="1"/>
  <c r="P139" i="4" s="1"/>
  <c r="N111" i="4"/>
  <c r="O111" i="4" s="1"/>
  <c r="P111" i="4" s="1" a="1"/>
  <c r="P111" i="4" s="1"/>
  <c r="N96" i="4"/>
  <c r="O96" i="4" s="1"/>
  <c r="P96" i="4" s="1" a="1"/>
  <c r="P96" i="4" s="1"/>
  <c r="N81" i="4"/>
  <c r="O81" i="4" s="1"/>
  <c r="P81" i="4" s="1" a="1"/>
  <c r="P81" i="4" s="1"/>
  <c r="N817" i="4"/>
  <c r="O817" i="4" s="1"/>
  <c r="P817" i="4" s="1" a="1"/>
  <c r="P817" i="4" s="1"/>
  <c r="N745" i="4"/>
  <c r="O745" i="4" s="1"/>
  <c r="P745" i="4" s="1" a="1"/>
  <c r="P745" i="4" s="1"/>
  <c r="N995" i="4"/>
  <c r="O995" i="4" s="1"/>
  <c r="P995" i="4" s="1" a="1"/>
  <c r="P995" i="4" s="1"/>
  <c r="N921" i="4"/>
  <c r="O921" i="4" s="1"/>
  <c r="P921" i="4" s="1" a="1"/>
  <c r="P921" i="4" s="1"/>
  <c r="N869" i="4"/>
  <c r="O869" i="4" s="1"/>
  <c r="P869" i="4" s="1" a="1"/>
  <c r="P869" i="4" s="1"/>
  <c r="N837" i="4"/>
  <c r="O837" i="4" s="1"/>
  <c r="P837" i="4" s="1" a="1"/>
  <c r="P837" i="4" s="1"/>
  <c r="N821" i="4"/>
  <c r="O821" i="4" s="1"/>
  <c r="P821" i="4" s="1" a="1"/>
  <c r="P821" i="4" s="1"/>
  <c r="N746" i="4"/>
  <c r="O746" i="4" s="1"/>
  <c r="P746" i="4" s="1" a="1"/>
  <c r="P746" i="4" s="1"/>
  <c r="N707" i="4"/>
  <c r="O707" i="4" s="1"/>
  <c r="P707" i="4" s="1" a="1"/>
  <c r="P707" i="4" s="1"/>
  <c r="N699" i="4"/>
  <c r="O699" i="4" s="1"/>
  <c r="P699" i="4" s="1" a="1"/>
  <c r="P699" i="4" s="1"/>
  <c r="N654" i="4"/>
  <c r="O654" i="4" s="1"/>
  <c r="P654" i="4" s="1" a="1"/>
  <c r="P654" i="4" s="1"/>
  <c r="N549" i="4"/>
  <c r="O549" i="4" s="1"/>
  <c r="P549" i="4" s="1" a="1"/>
  <c r="P549" i="4" s="1"/>
  <c r="N541" i="4"/>
  <c r="O541" i="4" s="1"/>
  <c r="P541" i="4" s="1" a="1"/>
  <c r="P541" i="4" s="1"/>
  <c r="N523" i="4"/>
  <c r="O523" i="4" s="1"/>
  <c r="P523" i="4" s="1" a="1"/>
  <c r="P523" i="4" s="1"/>
  <c r="N498" i="4"/>
  <c r="O498" i="4" s="1"/>
  <c r="P498" i="4" s="1" a="1"/>
  <c r="P498" i="4" s="1"/>
  <c r="N422" i="4"/>
  <c r="O422" i="4" s="1"/>
  <c r="P422" i="4" s="1" a="1"/>
  <c r="P422" i="4" s="1"/>
  <c r="N388" i="4"/>
  <c r="O388" i="4" s="1"/>
  <c r="P388" i="4" s="1" a="1"/>
  <c r="P388" i="4" s="1"/>
  <c r="N337" i="4"/>
  <c r="O337" i="4" s="1"/>
  <c r="P337" i="4" s="1" a="1"/>
  <c r="P337" i="4" s="1"/>
  <c r="N319" i="4"/>
  <c r="O319" i="4" s="1"/>
  <c r="P319" i="4" s="1" a="1"/>
  <c r="P319" i="4" s="1"/>
  <c r="N278" i="4"/>
  <c r="O278" i="4" s="1"/>
  <c r="P278" i="4" s="1" a="1"/>
  <c r="P278" i="4" s="1"/>
  <c r="N260" i="4"/>
  <c r="O260" i="4" s="1"/>
  <c r="P260" i="4" s="1" a="1"/>
  <c r="P260" i="4" s="1"/>
  <c r="N182" i="4"/>
  <c r="O182" i="4" s="1"/>
  <c r="P182" i="4" s="1" a="1"/>
  <c r="P182" i="4" s="1"/>
  <c r="N132" i="4"/>
  <c r="O132" i="4" s="1"/>
  <c r="P132" i="4" s="1" a="1"/>
  <c r="P132" i="4" s="1"/>
  <c r="N118" i="4"/>
  <c r="O118" i="4" s="1"/>
  <c r="P118" i="4" s="1" a="1"/>
  <c r="P118" i="4" s="1"/>
  <c r="N103" i="4"/>
  <c r="O103" i="4" s="1"/>
  <c r="P103" i="4" s="1" a="1"/>
  <c r="P103" i="4" s="1"/>
  <c r="N73" i="4"/>
  <c r="O73" i="4" s="1"/>
  <c r="P73" i="4" s="1" a="1"/>
  <c r="P73" i="4" s="1"/>
  <c r="N16" i="4"/>
  <c r="O16" i="4" s="1"/>
  <c r="P16" i="4" s="1" a="1"/>
  <c r="P16" i="4" s="1"/>
  <c r="N969" i="4"/>
  <c r="O969" i="4" s="1"/>
  <c r="P969" i="4" s="1" a="1"/>
  <c r="P969" i="4" s="1"/>
  <c r="N960" i="4"/>
  <c r="O960" i="4" s="1"/>
  <c r="P960" i="4" s="1" a="1"/>
  <c r="P960" i="4" s="1"/>
  <c r="N935" i="4"/>
  <c r="O935" i="4" s="1"/>
  <c r="P935" i="4" s="1" a="1"/>
  <c r="P935" i="4" s="1"/>
  <c r="N894" i="4"/>
  <c r="O894" i="4" s="1"/>
  <c r="P894" i="4" s="1" a="1"/>
  <c r="P894" i="4" s="1"/>
  <c r="N786" i="4"/>
  <c r="O786" i="4" s="1"/>
  <c r="P786" i="4" s="1" a="1"/>
  <c r="P786" i="4" s="1"/>
  <c r="N778" i="4"/>
  <c r="O778" i="4" s="1"/>
  <c r="P778" i="4" s="1" a="1"/>
  <c r="P778" i="4" s="1"/>
  <c r="N730" i="4"/>
  <c r="O730" i="4" s="1"/>
  <c r="P730" i="4" s="1" a="1"/>
  <c r="P730" i="4" s="1"/>
  <c r="N690" i="4"/>
  <c r="O690" i="4" s="1"/>
  <c r="P690" i="4" s="1" a="1"/>
  <c r="P690" i="4" s="1"/>
  <c r="N574" i="4"/>
  <c r="O574" i="4" s="1"/>
  <c r="P574" i="4" s="1" a="1"/>
  <c r="P574" i="4" s="1"/>
  <c r="N556" i="4"/>
  <c r="O556" i="4" s="1"/>
  <c r="P556" i="4" s="1" a="1"/>
  <c r="P556" i="4" s="1"/>
  <c r="N454" i="4"/>
  <c r="O454" i="4" s="1"/>
  <c r="P454" i="4" s="1" a="1"/>
  <c r="P454" i="4" s="1"/>
  <c r="N421" i="4"/>
  <c r="O421" i="4" s="1"/>
  <c r="P421" i="4" s="1" a="1"/>
  <c r="P421" i="4" s="1"/>
  <c r="N412" i="4"/>
  <c r="O412" i="4" s="1"/>
  <c r="P412" i="4" s="1" a="1"/>
  <c r="P412" i="4" s="1"/>
  <c r="N378" i="4"/>
  <c r="O378" i="4" s="1"/>
  <c r="P378" i="4" s="1" a="1"/>
  <c r="P378" i="4" s="1"/>
  <c r="N363" i="4"/>
  <c r="O363" i="4" s="1"/>
  <c r="P363" i="4" s="1" a="1"/>
  <c r="P363" i="4" s="1"/>
  <c r="N336" i="4"/>
  <c r="O336" i="4" s="1"/>
  <c r="P336" i="4" s="1" a="1"/>
  <c r="P336" i="4" s="1"/>
  <c r="N327" i="4"/>
  <c r="O327" i="4" s="1"/>
  <c r="P327" i="4" s="1" a="1"/>
  <c r="P327" i="4" s="1"/>
  <c r="N301" i="4"/>
  <c r="O301" i="4" s="1"/>
  <c r="P301" i="4" s="1" a="1"/>
  <c r="P301" i="4" s="1"/>
  <c r="N277" i="4"/>
  <c r="O277" i="4" s="1"/>
  <c r="P277" i="4" s="1" a="1"/>
  <c r="P277" i="4" s="1"/>
  <c r="N250" i="4"/>
  <c r="O250" i="4" s="1"/>
  <c r="P250" i="4" s="1" a="1"/>
  <c r="P250" i="4" s="1"/>
  <c r="N216" i="4"/>
  <c r="O216" i="4" s="1"/>
  <c r="P216" i="4" s="1" a="1"/>
  <c r="P216" i="4" s="1"/>
  <c r="N203" i="4"/>
  <c r="O203" i="4" s="1"/>
  <c r="P203" i="4" s="1" a="1"/>
  <c r="P203" i="4" s="1"/>
  <c r="N181" i="4"/>
  <c r="O181" i="4" s="1"/>
  <c r="P181" i="4" s="1" a="1"/>
  <c r="P181" i="4" s="1"/>
  <c r="N166" i="4"/>
  <c r="O166" i="4" s="1"/>
  <c r="P166" i="4" s="1" a="1"/>
  <c r="P166" i="4" s="1"/>
  <c r="N159" i="4"/>
  <c r="O159" i="4" s="1"/>
  <c r="P159" i="4" s="1" a="1"/>
  <c r="P159" i="4" s="1"/>
  <c r="N95" i="4"/>
  <c r="O95" i="4" s="1"/>
  <c r="P95" i="4" s="1" a="1"/>
  <c r="P95" i="4" s="1"/>
  <c r="N87" i="4"/>
  <c r="O87" i="4" s="1"/>
  <c r="P87" i="4" s="1" a="1"/>
  <c r="P87" i="4" s="1"/>
  <c r="N925" i="4"/>
  <c r="O925" i="4" s="1"/>
  <c r="P925" i="4" s="1" a="1"/>
  <c r="P925" i="4" s="1"/>
  <c r="N781" i="4"/>
  <c r="O781" i="4" s="1"/>
  <c r="P781" i="4" s="1" a="1"/>
  <c r="P781" i="4" s="1"/>
  <c r="N9" i="4"/>
  <c r="O9" i="4" s="1"/>
  <c r="P9" i="4" s="1" a="1"/>
  <c r="P9" i="4" s="1"/>
  <c r="N968" i="4"/>
  <c r="O968" i="4" s="1"/>
  <c r="P968" i="4" s="1" a="1"/>
  <c r="P968" i="4" s="1"/>
  <c r="N934" i="4"/>
  <c r="O934" i="4" s="1"/>
  <c r="P934" i="4" s="1" a="1"/>
  <c r="P934" i="4" s="1"/>
  <c r="N918" i="4"/>
  <c r="O918" i="4" s="1"/>
  <c r="P918" i="4" s="1" a="1"/>
  <c r="P918" i="4" s="1"/>
  <c r="N910" i="4"/>
  <c r="O910" i="4" s="1"/>
  <c r="P910" i="4" s="1" a="1"/>
  <c r="P910" i="4" s="1"/>
  <c r="N892" i="4"/>
  <c r="O892" i="4" s="1"/>
  <c r="P892" i="4" s="1" a="1"/>
  <c r="P892" i="4" s="1"/>
  <c r="N883" i="4"/>
  <c r="O883" i="4" s="1"/>
  <c r="P883" i="4" s="1" a="1"/>
  <c r="P883" i="4" s="1"/>
  <c r="N875" i="4"/>
  <c r="O875" i="4" s="1"/>
  <c r="P875" i="4" s="1" a="1"/>
  <c r="P875" i="4" s="1"/>
  <c r="N859" i="4"/>
  <c r="O859" i="4" s="1"/>
  <c r="P859" i="4" s="1" a="1"/>
  <c r="P859" i="4" s="1"/>
  <c r="N827" i="4"/>
  <c r="O827" i="4" s="1"/>
  <c r="P827" i="4" s="1" a="1"/>
  <c r="P827" i="4" s="1"/>
  <c r="N810" i="4"/>
  <c r="O810" i="4" s="1"/>
  <c r="P810" i="4" s="1" a="1"/>
  <c r="P810" i="4" s="1"/>
  <c r="N802" i="4"/>
  <c r="O802" i="4" s="1"/>
  <c r="P802" i="4" s="1" a="1"/>
  <c r="P802" i="4" s="1"/>
  <c r="N785" i="4"/>
  <c r="O785" i="4" s="1"/>
  <c r="P785" i="4" s="1" a="1"/>
  <c r="P785" i="4" s="1"/>
  <c r="N776" i="4"/>
  <c r="O776" i="4" s="1"/>
  <c r="P776" i="4" s="1" a="1"/>
  <c r="P776" i="4" s="1"/>
  <c r="N721" i="4"/>
  <c r="O721" i="4" s="1"/>
  <c r="P721" i="4" s="1" a="1"/>
  <c r="P721" i="4" s="1"/>
  <c r="N697" i="4"/>
  <c r="O697" i="4" s="1"/>
  <c r="P697" i="4" s="1" a="1"/>
  <c r="P697" i="4" s="1"/>
  <c r="N680" i="4"/>
  <c r="O680" i="4" s="1"/>
  <c r="P680" i="4" s="1" a="1"/>
  <c r="P680" i="4" s="1"/>
  <c r="N670" i="4"/>
  <c r="O670" i="4" s="1"/>
  <c r="P670" i="4" s="1" a="1"/>
  <c r="P670" i="4" s="1"/>
  <c r="N661" i="4"/>
  <c r="O661" i="4" s="1"/>
  <c r="P661" i="4" s="1" a="1"/>
  <c r="P661" i="4" s="1"/>
  <c r="N597" i="4"/>
  <c r="O597" i="4" s="1"/>
  <c r="P597" i="4" s="1" a="1"/>
  <c r="P597" i="4" s="1"/>
  <c r="N564" i="4"/>
  <c r="O564" i="4" s="1"/>
  <c r="P564" i="4" s="1" a="1"/>
  <c r="P564" i="4" s="1"/>
  <c r="N496" i="4"/>
  <c r="O496" i="4" s="1"/>
  <c r="P496" i="4" s="1" a="1"/>
  <c r="P496" i="4" s="1"/>
  <c r="N478" i="4"/>
  <c r="O478" i="4" s="1"/>
  <c r="P478" i="4" s="1" a="1"/>
  <c r="P478" i="4" s="1"/>
  <c r="N469" i="4"/>
  <c r="O469" i="4" s="1"/>
  <c r="P469" i="4" s="1" a="1"/>
  <c r="P469" i="4" s="1"/>
  <c r="N452" i="4"/>
  <c r="O452" i="4" s="1"/>
  <c r="P452" i="4" s="1" a="1"/>
  <c r="P452" i="4" s="1"/>
  <c r="N420" i="4"/>
  <c r="O420" i="4" s="1"/>
  <c r="P420" i="4" s="1" a="1"/>
  <c r="P420" i="4" s="1"/>
  <c r="N411" i="4"/>
  <c r="O411" i="4" s="1"/>
  <c r="P411" i="4" s="1" a="1"/>
  <c r="P411" i="4" s="1"/>
  <c r="N377" i="4"/>
  <c r="O377" i="4" s="1"/>
  <c r="P377" i="4" s="1" a="1"/>
  <c r="P377" i="4" s="1"/>
  <c r="N369" i="4"/>
  <c r="O369" i="4" s="1"/>
  <c r="P369" i="4" s="1" a="1"/>
  <c r="P369" i="4" s="1"/>
  <c r="N361" i="4"/>
  <c r="O361" i="4" s="1"/>
  <c r="P361" i="4" s="1" a="1"/>
  <c r="P361" i="4" s="1"/>
  <c r="N335" i="4"/>
  <c r="O335" i="4" s="1"/>
  <c r="P335" i="4" s="1" a="1"/>
  <c r="P335" i="4" s="1"/>
  <c r="N326" i="4"/>
  <c r="O326" i="4" s="1"/>
  <c r="P326" i="4" s="1" a="1"/>
  <c r="P326" i="4" s="1"/>
  <c r="N300" i="4"/>
  <c r="O300" i="4" s="1"/>
  <c r="P300" i="4" s="1" a="1"/>
  <c r="P300" i="4" s="1"/>
  <c r="N292" i="4"/>
  <c r="O292" i="4" s="1"/>
  <c r="P292" i="4" s="1" a="1"/>
  <c r="P292" i="4" s="1"/>
  <c r="N230" i="4"/>
  <c r="O230" i="4" s="1"/>
  <c r="P230" i="4" s="1" a="1"/>
  <c r="P230" i="4" s="1"/>
  <c r="N195" i="4"/>
  <c r="O195" i="4" s="1"/>
  <c r="P195" i="4" s="1" a="1"/>
  <c r="P195" i="4" s="1"/>
  <c r="N180" i="4"/>
  <c r="O180" i="4" s="1"/>
  <c r="P180" i="4" s="1" a="1"/>
  <c r="P180" i="4" s="1"/>
  <c r="N165" i="4"/>
  <c r="O165" i="4" s="1"/>
  <c r="P165" i="4" s="1" a="1"/>
  <c r="P165" i="4" s="1"/>
  <c r="N101" i="4"/>
  <c r="O101" i="4" s="1"/>
  <c r="P101" i="4" s="1" a="1"/>
  <c r="P101" i="4" s="1"/>
  <c r="N86" i="4"/>
  <c r="O86" i="4" s="1"/>
  <c r="P86" i="4" s="1" a="1"/>
  <c r="P86" i="4" s="1"/>
  <c r="N644" i="4"/>
  <c r="O644" i="4" s="1"/>
  <c r="P644" i="4" s="1" a="1"/>
  <c r="P644" i="4" s="1"/>
  <c r="N621" i="4"/>
  <c r="O621" i="4" s="1"/>
  <c r="P621" i="4" s="1" a="1"/>
  <c r="P621" i="4" s="1"/>
  <c r="N613" i="4"/>
  <c r="O613" i="4" s="1"/>
  <c r="P613" i="4" s="1" a="1"/>
  <c r="P613" i="4" s="1"/>
  <c r="N606" i="4"/>
  <c r="O606" i="4" s="1"/>
  <c r="P606" i="4" s="1" a="1"/>
  <c r="P606" i="4" s="1"/>
  <c r="N62" i="4"/>
  <c r="O62" i="4" s="1"/>
  <c r="P62" i="4" s="1" a="1"/>
  <c r="P62" i="4" s="1"/>
  <c r="N162" i="4"/>
  <c r="O162" i="4" s="1"/>
  <c r="P162" i="4" s="1" a="1"/>
  <c r="P162" i="4" s="1"/>
  <c r="N665" i="4"/>
  <c r="O665" i="4" s="1"/>
  <c r="P665" i="4" s="1" a="1"/>
  <c r="P665" i="4" s="1"/>
  <c r="N439" i="4"/>
  <c r="O439" i="4" s="1"/>
  <c r="P439" i="4" s="1" a="1"/>
  <c r="P439" i="4" s="1"/>
  <c r="N321" i="4"/>
  <c r="O321" i="4" s="1"/>
  <c r="P321" i="4" s="1" a="1"/>
  <c r="P321" i="4" s="1"/>
  <c r="N747" i="4"/>
  <c r="O747" i="4" s="1"/>
  <c r="P747" i="4" s="1" a="1"/>
  <c r="P747" i="4" s="1"/>
  <c r="N631" i="4"/>
  <c r="O631" i="4" s="1"/>
  <c r="P631" i="4" s="1" a="1"/>
  <c r="P631" i="4" s="1"/>
  <c r="N592" i="4"/>
  <c r="O592" i="4" s="1"/>
  <c r="P592" i="4" s="1" a="1"/>
  <c r="P592" i="4" s="1"/>
  <c r="N379" i="4"/>
  <c r="O379" i="4" s="1"/>
  <c r="P379" i="4" s="1" a="1"/>
  <c r="P379" i="4" s="1"/>
  <c r="N217" i="4"/>
  <c r="O217" i="4" s="1"/>
  <c r="P217" i="4" s="1" a="1"/>
  <c r="P217" i="4" s="1"/>
  <c r="N175" i="4"/>
  <c r="O175" i="4" s="1"/>
  <c r="P175" i="4" s="1" a="1"/>
  <c r="P175" i="4" s="1"/>
  <c r="N67" i="4"/>
  <c r="O67" i="4" s="1"/>
  <c r="P67" i="4" s="1" a="1"/>
  <c r="P67" i="4" s="1"/>
  <c r="N723" i="4"/>
  <c r="O723" i="4" s="1"/>
  <c r="P723" i="4" s="1" a="1"/>
  <c r="P723" i="4" s="1"/>
  <c r="N8" i="4"/>
  <c r="O8" i="4" s="1"/>
  <c r="P8" i="4" s="1" a="1"/>
  <c r="P8" i="4" s="1"/>
  <c r="N29" i="4"/>
  <c r="O29" i="4" s="1"/>
  <c r="P29" i="4" s="1" a="1"/>
  <c r="P29" i="4" s="1"/>
  <c r="N991" i="4"/>
  <c r="O991" i="4" s="1"/>
  <c r="P991" i="4" s="1" a="1"/>
  <c r="P991" i="4" s="1"/>
  <c r="N909" i="4"/>
  <c r="O909" i="4" s="1"/>
  <c r="P909" i="4" s="1" a="1"/>
  <c r="P909" i="4" s="1"/>
  <c r="N882" i="4"/>
  <c r="O882" i="4" s="1"/>
  <c r="P882" i="4" s="1" a="1"/>
  <c r="P882" i="4" s="1"/>
  <c r="N834" i="4"/>
  <c r="O834" i="4" s="1"/>
  <c r="P834" i="4" s="1" a="1"/>
  <c r="P834" i="4" s="1"/>
  <c r="N784" i="4"/>
  <c r="O784" i="4" s="1"/>
  <c r="P784" i="4" s="1" a="1"/>
  <c r="P784" i="4" s="1"/>
  <c r="N760" i="4"/>
  <c r="O760" i="4" s="1"/>
  <c r="P760" i="4" s="1" a="1"/>
  <c r="P760" i="4" s="1"/>
  <c r="N752" i="4"/>
  <c r="O752" i="4" s="1"/>
  <c r="P752" i="4" s="1" a="1"/>
  <c r="P752" i="4" s="1"/>
  <c r="N679" i="4"/>
  <c r="O679" i="4" s="1"/>
  <c r="P679" i="4" s="1" a="1"/>
  <c r="P679" i="4" s="1"/>
  <c r="N620" i="4"/>
  <c r="O620" i="4" s="1"/>
  <c r="P620" i="4" s="1" a="1"/>
  <c r="P620" i="4" s="1"/>
  <c r="N539" i="4"/>
  <c r="O539" i="4" s="1"/>
  <c r="P539" i="4" s="1" a="1"/>
  <c r="P539" i="4" s="1"/>
  <c r="N529" i="4"/>
  <c r="O529" i="4" s="1"/>
  <c r="P529" i="4" s="1" a="1"/>
  <c r="P529" i="4" s="1"/>
  <c r="N504" i="4"/>
  <c r="O504" i="4" s="1"/>
  <c r="P504" i="4" s="1" a="1"/>
  <c r="P504" i="4" s="1"/>
  <c r="N495" i="4"/>
  <c r="O495" i="4" s="1"/>
  <c r="P495" i="4" s="1" a="1"/>
  <c r="P495" i="4" s="1"/>
  <c r="N451" i="4"/>
  <c r="O451" i="4" s="1"/>
  <c r="P451" i="4" s="1" a="1"/>
  <c r="P451" i="4" s="1"/>
  <c r="N428" i="4"/>
  <c r="O428" i="4" s="1"/>
  <c r="P428" i="4" s="1" a="1"/>
  <c r="P428" i="4" s="1"/>
  <c r="N419" i="4"/>
  <c r="O419" i="4" s="1"/>
  <c r="P419" i="4" s="1" a="1"/>
  <c r="P419" i="4" s="1"/>
  <c r="N402" i="4"/>
  <c r="O402" i="4" s="1"/>
  <c r="P402" i="4" s="1" a="1"/>
  <c r="P402" i="4" s="1"/>
  <c r="N376" i="4"/>
  <c r="O376" i="4" s="1"/>
  <c r="P376" i="4" s="1" a="1"/>
  <c r="P376" i="4" s="1"/>
  <c r="N317" i="4"/>
  <c r="O317" i="4" s="1"/>
  <c r="P317" i="4" s="1" a="1"/>
  <c r="P317" i="4" s="1"/>
  <c r="N308" i="4"/>
  <c r="O308" i="4" s="1"/>
  <c r="P308" i="4" s="1" a="1"/>
  <c r="P308" i="4" s="1"/>
  <c r="N187" i="4"/>
  <c r="O187" i="4" s="1"/>
  <c r="P187" i="4" s="1" a="1"/>
  <c r="P187" i="4" s="1"/>
  <c r="N123" i="4"/>
  <c r="O123" i="4" s="1"/>
  <c r="P123" i="4" s="1" a="1"/>
  <c r="P123" i="4" s="1"/>
  <c r="N108" i="4"/>
  <c r="O108" i="4" s="1"/>
  <c r="P108" i="4" s="1" a="1"/>
  <c r="P108" i="4" s="1"/>
  <c r="N93" i="4"/>
  <c r="O93" i="4" s="1"/>
  <c r="P93" i="4" s="1" a="1"/>
  <c r="P93" i="4" s="1"/>
  <c r="N643" i="4"/>
  <c r="O643" i="4" s="1"/>
  <c r="P643" i="4" s="1" a="1"/>
  <c r="P643" i="4" s="1"/>
  <c r="N44" i="4"/>
  <c r="O44" i="4" s="1"/>
  <c r="P44" i="4" s="1" a="1"/>
  <c r="P44" i="4" s="1"/>
  <c r="N996" i="4"/>
  <c r="O996" i="4" s="1"/>
  <c r="P996" i="4" s="1" a="1"/>
  <c r="P996" i="4" s="1"/>
  <c r="N988" i="4"/>
  <c r="O988" i="4" s="1"/>
  <c r="P988" i="4" s="1" a="1"/>
  <c r="P988" i="4" s="1"/>
  <c r="N972" i="4"/>
  <c r="O972" i="4" s="1"/>
  <c r="P972" i="4" s="1" a="1"/>
  <c r="P972" i="4" s="1"/>
  <c r="N947" i="4"/>
  <c r="O947" i="4" s="1"/>
  <c r="P947" i="4" s="1" a="1"/>
  <c r="P947" i="4" s="1"/>
  <c r="N932" i="4"/>
  <c r="O932" i="4" s="1"/>
  <c r="P932" i="4" s="1" a="1"/>
  <c r="P932" i="4" s="1"/>
  <c r="N872" i="4"/>
  <c r="O872" i="4" s="1"/>
  <c r="P872" i="4" s="1" a="1"/>
  <c r="P872" i="4" s="1"/>
  <c r="N848" i="4"/>
  <c r="O848" i="4" s="1"/>
  <c r="P848" i="4" s="1" a="1"/>
  <c r="P848" i="4" s="1"/>
  <c r="N825" i="4"/>
  <c r="O825" i="4" s="1"/>
  <c r="P825" i="4" s="1" a="1"/>
  <c r="P825" i="4" s="1"/>
  <c r="N771" i="4"/>
  <c r="O771" i="4" s="1"/>
  <c r="P771" i="4" s="1" a="1"/>
  <c r="P771" i="4" s="1"/>
  <c r="N748" i="4"/>
  <c r="O748" i="4" s="1"/>
  <c r="P748" i="4" s="1" a="1"/>
  <c r="P748" i="4" s="1"/>
  <c r="N740" i="4"/>
  <c r="O740" i="4" s="1"/>
  <c r="P740" i="4" s="1" a="1"/>
  <c r="P740" i="4" s="1"/>
  <c r="N702" i="4"/>
  <c r="O702" i="4" s="1"/>
  <c r="P702" i="4" s="1" a="1"/>
  <c r="P702" i="4" s="1"/>
  <c r="N638" i="4"/>
  <c r="O638" i="4" s="1"/>
  <c r="P638" i="4" s="1" a="1"/>
  <c r="P638" i="4" s="1"/>
  <c r="N630" i="4"/>
  <c r="O630" i="4" s="1"/>
  <c r="P630" i="4" s="1" a="1"/>
  <c r="P630" i="4" s="1"/>
  <c r="N528" i="4"/>
  <c r="O528" i="4" s="1"/>
  <c r="P528" i="4" s="1" a="1"/>
  <c r="P528" i="4" s="1"/>
  <c r="N513" i="4"/>
  <c r="O513" i="4" s="1"/>
  <c r="P513" i="4" s="1" a="1"/>
  <c r="P513" i="4" s="1"/>
  <c r="N463" i="4"/>
  <c r="O463" i="4" s="1"/>
  <c r="P463" i="4" s="1" a="1"/>
  <c r="P463" i="4" s="1"/>
  <c r="N440" i="4"/>
  <c r="O440" i="4" s="1"/>
  <c r="P440" i="4" s="1" a="1"/>
  <c r="P440" i="4" s="1"/>
  <c r="N417" i="4"/>
  <c r="O417" i="4" s="1"/>
  <c r="P417" i="4" s="1" a="1"/>
  <c r="P417" i="4" s="1"/>
  <c r="N394" i="4"/>
  <c r="O394" i="4" s="1"/>
  <c r="P394" i="4" s="1" a="1"/>
  <c r="P394" i="4" s="1"/>
  <c r="N385" i="4"/>
  <c r="O385" i="4" s="1"/>
  <c r="P385" i="4" s="1" a="1"/>
  <c r="P385" i="4" s="1"/>
  <c r="N370" i="4"/>
  <c r="O370" i="4" s="1"/>
  <c r="P370" i="4" s="1" a="1"/>
  <c r="P370" i="4" s="1"/>
  <c r="N356" i="4"/>
  <c r="O356" i="4" s="1"/>
  <c r="P356" i="4" s="1" a="1"/>
  <c r="P356" i="4" s="1"/>
  <c r="N348" i="4"/>
  <c r="O348" i="4" s="1"/>
  <c r="P348" i="4" s="1" a="1"/>
  <c r="P348" i="4" s="1"/>
  <c r="N339" i="4"/>
  <c r="O339" i="4" s="1"/>
  <c r="P339" i="4" s="1" a="1"/>
  <c r="P339" i="4" s="1"/>
  <c r="N331" i="4"/>
  <c r="O331" i="4" s="1"/>
  <c r="P331" i="4" s="1" a="1"/>
  <c r="P331" i="4" s="1"/>
  <c r="N276" i="4"/>
  <c r="O276" i="4" s="1"/>
  <c r="P276" i="4" s="1" a="1"/>
  <c r="P276" i="4" s="1"/>
  <c r="N161" i="4"/>
  <c r="O161" i="4" s="1"/>
  <c r="P161" i="4" s="1" a="1"/>
  <c r="P161" i="4" s="1"/>
  <c r="N135" i="4"/>
  <c r="O135" i="4" s="1"/>
  <c r="P135" i="4" s="1" a="1"/>
  <c r="P135" i="4" s="1"/>
  <c r="N122" i="4"/>
  <c r="O122" i="4" s="1"/>
  <c r="P122" i="4" s="1" a="1"/>
  <c r="P122" i="4" s="1"/>
  <c r="N63" i="4"/>
  <c r="O63" i="4" s="1"/>
  <c r="P63" i="4" s="1" a="1"/>
  <c r="P63" i="4" s="1"/>
  <c r="N303" i="4"/>
  <c r="O303" i="4" s="1"/>
  <c r="P303" i="4" s="1" a="1"/>
  <c r="P303" i="4" s="1"/>
  <c r="N971" i="4"/>
  <c r="O971" i="4" s="1"/>
  <c r="P971" i="4" s="1" a="1"/>
  <c r="P971" i="4" s="1"/>
  <c r="N963" i="4"/>
  <c r="O963" i="4" s="1"/>
  <c r="P963" i="4" s="1" a="1"/>
  <c r="P963" i="4" s="1"/>
  <c r="N954" i="4"/>
  <c r="O954" i="4" s="1"/>
  <c r="P954" i="4" s="1" a="1"/>
  <c r="P954" i="4" s="1"/>
  <c r="N902" i="4"/>
  <c r="O902" i="4" s="1"/>
  <c r="P902" i="4" s="1" a="1"/>
  <c r="P902" i="4" s="1"/>
  <c r="N871" i="4"/>
  <c r="O871" i="4" s="1"/>
  <c r="P871" i="4" s="1" a="1"/>
  <c r="P871" i="4" s="1"/>
  <c r="N863" i="4"/>
  <c r="O863" i="4" s="1"/>
  <c r="P863" i="4" s="1" a="1"/>
  <c r="P863" i="4" s="1"/>
  <c r="N832" i="4"/>
  <c r="O832" i="4" s="1"/>
  <c r="P832" i="4" s="1" a="1"/>
  <c r="P832" i="4" s="1"/>
  <c r="N755" i="4"/>
  <c r="O755" i="4" s="1"/>
  <c r="P755" i="4" s="1" a="1"/>
  <c r="P755" i="4" s="1"/>
  <c r="N739" i="4"/>
  <c r="O739" i="4" s="1"/>
  <c r="P739" i="4" s="1" a="1"/>
  <c r="P739" i="4" s="1"/>
  <c r="N669" i="4"/>
  <c r="O669" i="4" s="1"/>
  <c r="P669" i="4" s="1" a="1"/>
  <c r="P669" i="4" s="1"/>
  <c r="N637" i="4"/>
  <c r="O637" i="4" s="1"/>
  <c r="P637" i="4" s="1" a="1"/>
  <c r="P637" i="4" s="1"/>
  <c r="N629" i="4"/>
  <c r="O629" i="4" s="1"/>
  <c r="P629" i="4" s="1" a="1"/>
  <c r="P629" i="4" s="1"/>
  <c r="N536" i="4"/>
  <c r="O536" i="4" s="1"/>
  <c r="P536" i="4" s="1" a="1"/>
  <c r="P536" i="4" s="1"/>
  <c r="N480" i="4"/>
  <c r="O480" i="4" s="1"/>
  <c r="P480" i="4" s="1" a="1"/>
  <c r="P480" i="4" s="1"/>
  <c r="N455" i="4"/>
  <c r="O455" i="4" s="1"/>
  <c r="P455" i="4" s="1" a="1"/>
  <c r="P455" i="4" s="1"/>
  <c r="N416" i="4"/>
  <c r="O416" i="4" s="1"/>
  <c r="P416" i="4" s="1" a="1"/>
  <c r="P416" i="4" s="1"/>
  <c r="N330" i="4"/>
  <c r="O330" i="4" s="1"/>
  <c r="P330" i="4" s="1" a="1"/>
  <c r="P330" i="4" s="1"/>
  <c r="N306" i="4"/>
  <c r="O306" i="4" s="1"/>
  <c r="P306" i="4" s="1" a="1"/>
  <c r="P306" i="4" s="1"/>
  <c r="N283" i="4"/>
  <c r="O283" i="4" s="1"/>
  <c r="P283" i="4" s="1" a="1"/>
  <c r="P283" i="4" s="1"/>
  <c r="N275" i="4"/>
  <c r="O275" i="4" s="1"/>
  <c r="P275" i="4" s="1" a="1"/>
  <c r="P275" i="4" s="1"/>
  <c r="N244" i="4"/>
  <c r="O244" i="4" s="1"/>
  <c r="P244" i="4" s="1" a="1"/>
  <c r="P244" i="4" s="1"/>
  <c r="N213" i="4"/>
  <c r="O213" i="4" s="1"/>
  <c r="P213" i="4" s="1" a="1"/>
  <c r="P213" i="4" s="1"/>
  <c r="N200" i="4"/>
  <c r="O200" i="4" s="1"/>
  <c r="P200" i="4" s="1" a="1"/>
  <c r="P200" i="4" s="1"/>
  <c r="N141" i="4"/>
  <c r="O141" i="4" s="1"/>
  <c r="P141" i="4" s="1" a="1"/>
  <c r="P141" i="4" s="1"/>
  <c r="N69" i="4"/>
  <c r="O69" i="4" s="1"/>
  <c r="P69" i="4" s="1" a="1"/>
  <c r="P69" i="4" s="1"/>
  <c r="N584" i="4"/>
  <c r="O584" i="4" s="1"/>
  <c r="P584" i="4" s="1" a="1"/>
  <c r="P584" i="4" s="1"/>
  <c r="N381" i="4"/>
  <c r="O381" i="4" s="1"/>
  <c r="P381" i="4" s="1" a="1"/>
  <c r="P381" i="4" s="1"/>
  <c r="N296" i="4"/>
  <c r="O296" i="4" s="1"/>
  <c r="P296" i="4" s="1" a="1"/>
  <c r="P296" i="4" s="1"/>
  <c r="N51" i="4"/>
  <c r="O51" i="4" s="1"/>
  <c r="P51" i="4" s="1" a="1"/>
  <c r="P51" i="4" s="1"/>
  <c r="N987" i="4"/>
  <c r="O987" i="4" s="1"/>
  <c r="P987" i="4" s="1" a="1"/>
  <c r="P987" i="4" s="1"/>
  <c r="N979" i="4"/>
  <c r="O979" i="4" s="1"/>
  <c r="P979" i="4" s="1" a="1"/>
  <c r="P979" i="4" s="1"/>
  <c r="N931" i="4"/>
  <c r="O931" i="4" s="1"/>
  <c r="P931" i="4" s="1" a="1"/>
  <c r="P931" i="4" s="1"/>
  <c r="N901" i="4"/>
  <c r="O901" i="4" s="1"/>
  <c r="P901" i="4" s="1" a="1"/>
  <c r="P901" i="4" s="1"/>
  <c r="N846" i="4"/>
  <c r="O846" i="4" s="1"/>
  <c r="P846" i="4" s="1" a="1"/>
  <c r="P846" i="4" s="1"/>
  <c r="N839" i="4"/>
  <c r="O839" i="4" s="1"/>
  <c r="P839" i="4" s="1" a="1"/>
  <c r="P839" i="4" s="1"/>
  <c r="N824" i="4"/>
  <c r="O824" i="4" s="1"/>
  <c r="P824" i="4" s="1" a="1"/>
  <c r="P824" i="4" s="1"/>
  <c r="N762" i="4"/>
  <c r="O762" i="4" s="1"/>
  <c r="P762" i="4" s="1" a="1"/>
  <c r="P762" i="4" s="1"/>
  <c r="N738" i="4"/>
  <c r="O738" i="4" s="1"/>
  <c r="P738" i="4" s="1" a="1"/>
  <c r="P738" i="4" s="1"/>
  <c r="N731" i="4"/>
  <c r="O731" i="4" s="1"/>
  <c r="P731" i="4" s="1" a="1"/>
  <c r="P731" i="4" s="1"/>
  <c r="N668" i="4"/>
  <c r="O668" i="4" s="1"/>
  <c r="P668" i="4" s="1" a="1"/>
  <c r="P668" i="4" s="1"/>
  <c r="N544" i="4"/>
  <c r="O544" i="4" s="1"/>
  <c r="P544" i="4" s="1" a="1"/>
  <c r="P544" i="4" s="1"/>
  <c r="N512" i="4"/>
  <c r="O512" i="4" s="1"/>
  <c r="P512" i="4" s="1" a="1"/>
  <c r="P512" i="4" s="1"/>
  <c r="N479" i="4"/>
  <c r="O479" i="4" s="1"/>
  <c r="P479" i="4" s="1" a="1"/>
  <c r="P479" i="4" s="1"/>
  <c r="N462" i="4"/>
  <c r="O462" i="4" s="1"/>
  <c r="P462" i="4" s="1" a="1"/>
  <c r="P462" i="4" s="1"/>
  <c r="N424" i="4"/>
  <c r="O424" i="4" s="1"/>
  <c r="P424" i="4" s="1" a="1"/>
  <c r="P424" i="4" s="1"/>
  <c r="N338" i="4"/>
  <c r="O338" i="4" s="1"/>
  <c r="P338" i="4" s="1" a="1"/>
  <c r="P338" i="4" s="1"/>
  <c r="N243" i="4"/>
  <c r="O243" i="4" s="1"/>
  <c r="P243" i="4" s="1" a="1"/>
  <c r="P243" i="4" s="1"/>
  <c r="N226" i="4"/>
  <c r="O226" i="4" s="1"/>
  <c r="P226" i="4" s="1" a="1"/>
  <c r="P226" i="4" s="1"/>
  <c r="N219" i="4"/>
  <c r="O219" i="4" s="1"/>
  <c r="P219" i="4" s="1" a="1"/>
  <c r="P219" i="4" s="1"/>
  <c r="N206" i="4"/>
  <c r="O206" i="4" s="1"/>
  <c r="P206" i="4" s="1" a="1"/>
  <c r="P206" i="4" s="1"/>
  <c r="N75" i="4"/>
  <c r="O75" i="4" s="1"/>
  <c r="P75" i="4" s="1" a="1"/>
  <c r="P75" i="4" s="1"/>
  <c r="N994" i="4"/>
  <c r="O994" i="4" s="1"/>
  <c r="P994" i="4" s="1" a="1"/>
  <c r="P994" i="4" s="1"/>
  <c r="N955" i="4"/>
  <c r="O955" i="4" s="1"/>
  <c r="P955" i="4" s="1" a="1"/>
  <c r="P955" i="4" s="1"/>
  <c r="N878" i="4"/>
  <c r="O878" i="4" s="1"/>
  <c r="P878" i="4" s="1" a="1"/>
  <c r="P878" i="4" s="1"/>
  <c r="N682" i="4"/>
  <c r="O682" i="4" s="1"/>
  <c r="P682" i="4" s="1" a="1"/>
  <c r="P682" i="4" s="1"/>
  <c r="N628" i="4"/>
  <c r="O628" i="4" s="1"/>
  <c r="P628" i="4" s="1" a="1"/>
  <c r="P628" i="4" s="1"/>
  <c r="N576" i="4"/>
  <c r="O576" i="4" s="1"/>
  <c r="P576" i="4" s="1" a="1"/>
  <c r="P576" i="4" s="1"/>
  <c r="N553" i="4"/>
  <c r="O553" i="4" s="1"/>
  <c r="P553" i="4" s="1" a="1"/>
  <c r="P553" i="4" s="1"/>
  <c r="N538" i="4"/>
  <c r="O538" i="4" s="1"/>
  <c r="P538" i="4" s="1" a="1"/>
  <c r="P538" i="4" s="1"/>
  <c r="N368" i="4"/>
  <c r="O368" i="4" s="1"/>
  <c r="P368" i="4" s="1" a="1"/>
  <c r="P368" i="4" s="1"/>
  <c r="N346" i="4"/>
  <c r="O346" i="4" s="1"/>
  <c r="P346" i="4" s="1" a="1"/>
  <c r="P346" i="4" s="1"/>
  <c r="N256" i="4"/>
  <c r="O256" i="4" s="1"/>
  <c r="P256" i="4" s="1" a="1"/>
  <c r="P256" i="4" s="1"/>
  <c r="N41" i="4"/>
  <c r="O41" i="4" s="1"/>
  <c r="P41" i="4" s="1" a="1"/>
  <c r="P41" i="4" s="1"/>
  <c r="N877" i="4"/>
  <c r="O877" i="4" s="1"/>
  <c r="P877" i="4" s="1" a="1"/>
  <c r="P877" i="4" s="1"/>
  <c r="N805" i="4"/>
  <c r="O805" i="4" s="1"/>
  <c r="P805" i="4" s="1" a="1"/>
  <c r="P805" i="4" s="1"/>
  <c r="N769" i="4"/>
  <c r="O769" i="4" s="1"/>
  <c r="P769" i="4" s="1" a="1"/>
  <c r="P769" i="4" s="1"/>
  <c r="N733" i="4"/>
  <c r="O733" i="4" s="1"/>
  <c r="P733" i="4" s="1" a="1"/>
  <c r="P733" i="4" s="1"/>
  <c r="N704" i="4"/>
  <c r="O704" i="4" s="1"/>
  <c r="P704" i="4" s="1" a="1"/>
  <c r="P704" i="4" s="1"/>
  <c r="N636" i="4"/>
  <c r="O636" i="4" s="1"/>
  <c r="P636" i="4" s="1" a="1"/>
  <c r="P636" i="4" s="1"/>
  <c r="N598" i="4"/>
  <c r="O598" i="4" s="1"/>
  <c r="P598" i="4" s="1" a="1"/>
  <c r="P598" i="4" s="1"/>
  <c r="N590" i="4"/>
  <c r="O590" i="4" s="1"/>
  <c r="P590" i="4" s="1" a="1"/>
  <c r="P590" i="4" s="1"/>
  <c r="N583" i="4"/>
  <c r="O583" i="4" s="1"/>
  <c r="P583" i="4" s="1" a="1"/>
  <c r="P583" i="4" s="1"/>
  <c r="N434" i="4"/>
  <c r="O434" i="4" s="1"/>
  <c r="P434" i="4" s="1" a="1"/>
  <c r="P434" i="4" s="1"/>
  <c r="N404" i="4"/>
  <c r="O404" i="4" s="1"/>
  <c r="P404" i="4" s="1" a="1"/>
  <c r="P404" i="4" s="1"/>
  <c r="N367" i="4"/>
  <c r="O367" i="4" s="1"/>
  <c r="P367" i="4" s="1" a="1"/>
  <c r="P367" i="4" s="1"/>
  <c r="N353" i="4"/>
  <c r="O353" i="4" s="1"/>
  <c r="P353" i="4" s="1" a="1"/>
  <c r="P353" i="4" s="1"/>
  <c r="N322" i="4"/>
  <c r="O322" i="4" s="1"/>
  <c r="P322" i="4" s="1" a="1"/>
  <c r="P322" i="4" s="1"/>
  <c r="N314" i="4"/>
  <c r="O314" i="4" s="1"/>
  <c r="P314" i="4" s="1" a="1"/>
  <c r="P314" i="4" s="1"/>
  <c r="N263" i="4"/>
  <c r="O263" i="4" s="1"/>
  <c r="P263" i="4" s="1" a="1"/>
  <c r="P263" i="4" s="1"/>
  <c r="N248" i="4"/>
  <c r="O248" i="4" s="1"/>
  <c r="P248" i="4" s="1" a="1"/>
  <c r="P24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<sst xmlns="http://schemas.openxmlformats.org/spreadsheetml/2006/main" count="16427" uniqueCount="2112">
  <si>
    <t>Employee_ID</t>
  </si>
  <si>
    <t>Name</t>
  </si>
  <si>
    <t>Age</t>
  </si>
  <si>
    <t>Gender</t>
  </si>
  <si>
    <t>Department</t>
  </si>
  <si>
    <t>Role</t>
  </si>
  <si>
    <t>Date_of_Joining</t>
  </si>
  <si>
    <t>Manager_ID</t>
  </si>
  <si>
    <t>Location</t>
  </si>
  <si>
    <t>Salary</t>
  </si>
  <si>
    <t>Attrition_Flag</t>
  </si>
  <si>
    <t>Date_of_Exit</t>
  </si>
  <si>
    <t>Reason_for_Leaving</t>
  </si>
  <si>
    <t>Notice_Period</t>
  </si>
  <si>
    <t>Engagement_Score</t>
  </si>
  <si>
    <t>Satisfaction_Score</t>
  </si>
  <si>
    <t>Feedback_Comments</t>
  </si>
  <si>
    <t>Performance_Score</t>
  </si>
  <si>
    <t>Goals_Achieved(%)</t>
  </si>
  <si>
    <t>Training_Hours</t>
  </si>
  <si>
    <t>Training_Score</t>
  </si>
  <si>
    <t>Trainings_Completed</t>
  </si>
  <si>
    <t>Bonus</t>
  </si>
  <si>
    <t>Benefits_Enrolled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</si>
  <si>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</si>
  <si>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</si>
  <si>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</si>
  <si>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</si>
  <si>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</si>
  <si>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</si>
  <si>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</si>
  <si>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</si>
  <si>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</si>
  <si>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</si>
  <si>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</si>
  <si>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</si>
  <si>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</si>
  <si>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</si>
  <si>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</si>
  <si>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</si>
  <si>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</si>
  <si>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</si>
  <si>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</si>
  <si>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</si>
  <si>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</si>
  <si>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</si>
  <si>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</si>
  <si>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</si>
  <si>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</si>
  <si>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</si>
  <si>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</si>
  <si>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</si>
  <si>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</si>
  <si>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</si>
  <si>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</si>
  <si>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</si>
  <si>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</si>
  <si>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</si>
  <si>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</si>
  <si>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</si>
  <si>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</si>
  <si>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</si>
  <si>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</si>
  <si>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</si>
  <si>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</si>
  <si>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</si>
  <si>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</si>
  <si>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</si>
  <si>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</si>
  <si>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</si>
  <si>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</si>
  <si>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</si>
  <si>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</si>
  <si>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</si>
  <si>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</si>
  <si>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</si>
  <si>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</si>
  <si>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</si>
  <si>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</si>
  <si>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</si>
  <si>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</si>
  <si>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</si>
  <si>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</si>
  <si>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</si>
  <si>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</si>
  <si>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</si>
  <si>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</si>
  <si>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</si>
  <si>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</si>
  <si>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</si>
  <si>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</si>
  <si>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</si>
  <si>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</si>
  <si>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</si>
  <si>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</si>
  <si>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</si>
  <si>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</si>
  <si>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</si>
  <si>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</si>
  <si>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</si>
  <si>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</si>
  <si>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</si>
  <si>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</si>
  <si>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</si>
  <si>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</si>
  <si>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</si>
  <si>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</si>
  <si>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</si>
  <si>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</si>
  <si>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</si>
  <si>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</si>
  <si>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</si>
  <si>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</si>
  <si>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</si>
  <si>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</si>
  <si>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</si>
  <si>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</si>
  <si>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</si>
  <si>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</si>
  <si>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</si>
  <si>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</si>
  <si>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</si>
  <si>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</si>
  <si>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</si>
  <si>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</si>
  <si>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</si>
  <si>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</si>
  <si>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</si>
  <si>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</si>
  <si>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</si>
  <si>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</si>
  <si>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</si>
  <si>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</si>
  <si>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</si>
  <si>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</si>
  <si>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</si>
  <si>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</si>
  <si>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</si>
  <si>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</si>
  <si>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</si>
  <si>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</si>
  <si>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</si>
  <si>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</si>
  <si>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</si>
  <si>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</si>
  <si>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</si>
  <si>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</si>
  <si>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</si>
  <si>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</si>
  <si>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</si>
  <si>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</si>
  <si>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</si>
  <si>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</si>
  <si>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</si>
  <si>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</si>
  <si>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</si>
  <si>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</si>
  <si>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</si>
  <si>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</si>
  <si>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</si>
  <si>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</si>
  <si>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</si>
  <si>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</si>
  <si>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</si>
  <si>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</si>
  <si>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</si>
  <si>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</si>
  <si>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</si>
  <si>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</si>
  <si>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</si>
  <si>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</si>
  <si>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</si>
  <si>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</si>
  <si>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</si>
  <si>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</si>
  <si>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</si>
  <si>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</si>
  <si>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</si>
  <si>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</si>
  <si>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</si>
  <si>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</si>
  <si>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</si>
  <si>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</si>
  <si>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</si>
  <si>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</si>
  <si>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</si>
  <si>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</si>
  <si>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</si>
  <si>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</si>
  <si>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</si>
  <si>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</si>
  <si>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</si>
  <si>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</si>
  <si>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</si>
  <si>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</si>
  <si>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</si>
  <si>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</si>
  <si>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</si>
  <si>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</si>
  <si>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</si>
  <si>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</si>
  <si>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</si>
  <si>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</si>
  <si>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</si>
  <si>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</si>
  <si>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</si>
  <si>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</si>
  <si>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</si>
  <si>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</si>
  <si>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</si>
  <si>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</si>
  <si>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</si>
  <si>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</si>
  <si>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</si>
  <si>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</si>
  <si>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</si>
  <si>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</si>
  <si>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</si>
  <si>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</si>
  <si>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</si>
  <si>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</si>
  <si>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</si>
  <si>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</si>
  <si>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</si>
  <si>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</si>
  <si>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</si>
  <si>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</si>
  <si>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</si>
  <si>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</si>
  <si>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</si>
  <si>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</si>
  <si>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</si>
  <si>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</si>
  <si>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</si>
  <si>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</si>
  <si>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</si>
  <si>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</si>
  <si>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</si>
  <si>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</si>
  <si>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</si>
  <si>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</si>
  <si>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</si>
  <si>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</si>
  <si>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</si>
  <si>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</si>
  <si>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</si>
  <si>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</si>
  <si>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</si>
  <si>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</si>
  <si>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</si>
  <si>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</si>
  <si>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</si>
  <si>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</si>
  <si>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</si>
  <si>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</si>
  <si>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</si>
  <si>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</si>
  <si>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</si>
  <si>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</si>
  <si>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</si>
  <si>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</si>
  <si>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</si>
  <si>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</si>
  <si>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</si>
  <si>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</si>
  <si>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</si>
  <si>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</si>
  <si>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</si>
  <si>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</si>
  <si>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</si>
  <si>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</si>
  <si>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</si>
  <si>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</si>
  <si>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</si>
  <si>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</si>
  <si>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</si>
  <si>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</si>
  <si>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</si>
  <si>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</si>
  <si>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</si>
  <si>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</si>
  <si>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</si>
  <si>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</si>
  <si>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</si>
  <si>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</si>
  <si>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</si>
  <si>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</si>
  <si>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</si>
  <si>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</si>
  <si>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</si>
  <si>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</si>
  <si>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</si>
  <si>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</si>
  <si>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</si>
  <si>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</si>
  <si>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</si>
  <si>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</si>
  <si>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</si>
  <si>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</si>
  <si>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</si>
  <si>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</si>
  <si>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</si>
  <si>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</si>
  <si>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</si>
  <si>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</si>
  <si>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</si>
  <si>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</si>
  <si>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</si>
  <si>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</si>
  <si>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</si>
  <si>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</si>
  <si>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</si>
  <si>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</si>
  <si>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</si>
  <si>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</si>
  <si>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</si>
  <si>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</si>
  <si>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</si>
  <si>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</si>
  <si>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</si>
  <si>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</si>
  <si>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</si>
  <si>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</si>
  <si>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</si>
  <si>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</si>
  <si>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</si>
  <si>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</si>
  <si>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</si>
  <si>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</si>
  <si>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</si>
  <si>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</si>
  <si>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</si>
  <si>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</si>
  <si>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</si>
  <si>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</si>
  <si>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</si>
  <si>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</si>
  <si>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</si>
  <si>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</si>
  <si>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</si>
  <si>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</si>
  <si>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</si>
  <si>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</si>
  <si>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</si>
  <si>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</si>
  <si>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</si>
  <si>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</si>
  <si>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</si>
  <si>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</si>
  <si>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</si>
  <si>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</si>
  <si>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</si>
  <si>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</si>
  <si>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</si>
  <si>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</si>
  <si>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</si>
  <si>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</si>
  <si>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</si>
  <si>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</si>
  <si>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</si>
  <si>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</si>
  <si>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</si>
  <si>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</si>
  <si>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</si>
  <si>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</si>
  <si>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</si>
  <si>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</si>
  <si>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</si>
  <si>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</si>
  <si>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</si>
  <si>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</si>
  <si>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</si>
  <si>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</si>
  <si>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</si>
  <si>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</si>
  <si>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</si>
  <si>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</si>
  <si>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</si>
  <si>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</si>
  <si>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</si>
  <si>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</si>
  <si>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</si>
  <si>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</si>
  <si>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</si>
  <si>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</si>
  <si>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</si>
  <si>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</si>
  <si>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</si>
  <si>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</si>
  <si>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</si>
  <si>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</si>
  <si>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</si>
  <si>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</si>
  <si>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</si>
  <si>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</si>
  <si>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</si>
  <si>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</si>
  <si>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</si>
  <si>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</si>
  <si>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</si>
  <si>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</si>
  <si>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</si>
  <si>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</si>
  <si>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</si>
  <si>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</si>
  <si>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</si>
  <si>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</si>
  <si>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</si>
  <si>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</si>
  <si>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</si>
  <si>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</si>
  <si>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</si>
  <si>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</si>
  <si>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</si>
  <si>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</si>
  <si>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</si>
  <si>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</si>
  <si>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</si>
  <si>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</si>
  <si>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</si>
  <si>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</si>
  <si>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</si>
  <si>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</si>
  <si>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</si>
  <si>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</si>
  <si>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</si>
  <si>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</si>
  <si>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</si>
  <si>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</si>
  <si>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</si>
  <si>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</si>
  <si>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</si>
  <si>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</si>
  <si>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</si>
  <si>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</si>
  <si>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</si>
  <si>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</si>
  <si>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</si>
  <si>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</si>
  <si>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</si>
  <si>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</si>
  <si>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</si>
  <si>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</si>
  <si>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</si>
  <si>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</si>
  <si>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</si>
  <si>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</si>
  <si>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</si>
  <si>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</si>
  <si>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</si>
  <si>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</si>
  <si>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</si>
  <si>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</si>
  <si>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</si>
  <si>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</si>
  <si>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</si>
  <si>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</si>
  <si>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</si>
  <si>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</si>
  <si>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</si>
  <si>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</si>
  <si>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</si>
  <si>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</si>
  <si>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</si>
  <si>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</si>
  <si>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</si>
  <si>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</si>
  <si>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</si>
  <si>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</si>
  <si>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</si>
  <si>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</si>
  <si>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</si>
  <si>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</si>
  <si>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</si>
  <si>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</si>
  <si>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</si>
  <si>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</si>
  <si>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</si>
  <si>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</si>
  <si>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</si>
  <si>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</si>
  <si>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</si>
  <si>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</si>
  <si>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</si>
  <si>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</si>
  <si>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</si>
  <si>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</si>
  <si>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</si>
  <si>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</si>
  <si>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</si>
  <si>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</si>
  <si>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</si>
  <si>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</si>
  <si>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</si>
  <si>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</si>
  <si>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</si>
  <si>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</si>
  <si>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</si>
  <si>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</si>
  <si>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</si>
  <si>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</si>
  <si>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</si>
  <si>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</si>
  <si>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</si>
  <si>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</si>
  <si>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</si>
  <si>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</si>
  <si>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</si>
  <si>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</si>
  <si>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</si>
  <si>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</si>
  <si>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</si>
  <si>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</si>
  <si>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</si>
  <si>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</si>
  <si>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</si>
  <si>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</si>
  <si>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</si>
  <si>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</si>
  <si>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</si>
  <si>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</si>
  <si>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</si>
  <si>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</si>
  <si>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</si>
  <si>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</si>
  <si>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</si>
  <si>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</si>
  <si>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</si>
  <si>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</si>
  <si>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</si>
  <si>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</si>
  <si>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</si>
  <si>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</si>
  <si>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</si>
  <si>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</si>
  <si>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</si>
  <si>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</si>
  <si>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</si>
  <si>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</si>
  <si>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</si>
  <si>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</si>
  <si>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</si>
  <si>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</si>
  <si>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</si>
  <si>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</si>
  <si>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</si>
  <si>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</si>
  <si>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</si>
  <si>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</si>
  <si>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</si>
  <si>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</si>
  <si>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</si>
  <si>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</si>
  <si>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</si>
  <si>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</si>
  <si>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</si>
  <si>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</si>
  <si>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</si>
  <si>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</si>
  <si>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</si>
  <si>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</si>
  <si>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</si>
  <si>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</si>
  <si>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</si>
  <si>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</si>
  <si>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</si>
  <si>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</si>
  <si>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</si>
  <si>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</si>
  <si>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</si>
  <si>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</si>
  <si>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</si>
  <si>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</si>
  <si>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</si>
  <si>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</si>
  <si>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</si>
  <si>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</si>
  <si>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</si>
  <si>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</si>
  <si>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</si>
  <si>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</si>
  <si>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</si>
  <si>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</si>
  <si>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</si>
  <si>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</si>
  <si>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</si>
  <si>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</si>
  <si>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</si>
  <si>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</si>
  <si>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</si>
  <si>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</si>
  <si>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</si>
  <si>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</si>
  <si>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</si>
  <si>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</si>
  <si>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</si>
  <si>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</si>
  <si>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</si>
  <si>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</si>
  <si>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</si>
  <si>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</si>
  <si>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</si>
  <si>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</si>
  <si>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</si>
  <si>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</si>
  <si>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</si>
  <si>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</si>
  <si>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</si>
  <si>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</si>
  <si>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</si>
  <si>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</si>
  <si>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</si>
  <si>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</si>
  <si>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</si>
  <si>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</si>
  <si>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</si>
  <si>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</si>
  <si>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</si>
  <si>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</si>
  <si>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</si>
  <si>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</si>
  <si>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</si>
  <si>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</si>
  <si>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</si>
  <si>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</si>
  <si>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</si>
  <si>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</si>
  <si>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</si>
  <si>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</si>
  <si>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</si>
  <si>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</si>
  <si>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</si>
  <si>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</si>
  <si>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</si>
  <si>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</si>
  <si>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</si>
  <si>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</si>
  <si>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</si>
  <si>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</si>
  <si>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</si>
  <si>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</si>
  <si>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</si>
  <si>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</si>
  <si>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</si>
  <si>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</si>
  <si>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</si>
  <si>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</si>
  <si>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</si>
  <si>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</si>
  <si>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</si>
  <si>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</si>
  <si>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</si>
  <si>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</si>
  <si>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</si>
  <si>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</si>
  <si>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</si>
  <si>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</si>
  <si>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</si>
  <si>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</si>
  <si>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</si>
  <si>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</si>
  <si>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</si>
  <si>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</si>
  <si>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</si>
  <si>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</si>
  <si>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</si>
  <si>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</si>
  <si>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</si>
  <si>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</si>
  <si>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</si>
  <si>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</si>
  <si>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</si>
  <si>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</si>
  <si>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</si>
  <si>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</si>
  <si>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</si>
  <si>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</si>
  <si>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</si>
  <si>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</si>
  <si>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</si>
  <si>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</si>
  <si>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</si>
  <si>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</si>
  <si>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</si>
  <si>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</si>
  <si>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</si>
  <si>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</si>
  <si>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</si>
  <si>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</si>
  <si>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</si>
  <si>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</si>
  <si>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</si>
  <si>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</si>
  <si>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</si>
  <si>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</si>
  <si>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</si>
  <si>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</si>
  <si>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</si>
  <si>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</si>
  <si>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</si>
  <si>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</si>
  <si>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</si>
  <si>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</si>
  <si>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</si>
  <si>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</si>
  <si>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</si>
  <si>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</si>
  <si>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</si>
  <si>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</si>
  <si>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</si>
  <si>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</si>
  <si>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</si>
  <si>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</si>
  <si>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</si>
  <si>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</si>
  <si>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</si>
  <si>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</si>
  <si>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</si>
  <si>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</si>
  <si>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</si>
  <si>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</si>
  <si>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</si>
  <si>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</si>
  <si>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</si>
  <si>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</si>
  <si>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</si>
  <si>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</si>
  <si>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</si>
  <si>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</si>
  <si>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</si>
  <si>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</si>
  <si>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</si>
  <si>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</si>
  <si>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</si>
  <si>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</si>
  <si>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</si>
  <si>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</si>
  <si>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</si>
  <si>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</si>
  <si>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</si>
  <si>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</si>
  <si>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</si>
  <si>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</si>
  <si>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</si>
  <si>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</si>
  <si>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</si>
  <si>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</si>
  <si>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</si>
  <si>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</si>
  <si>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</si>
  <si>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</si>
  <si>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</si>
  <si>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</si>
  <si>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</si>
  <si>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</si>
  <si>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</si>
  <si>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</si>
  <si>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</si>
  <si>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</si>
  <si>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</si>
  <si>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</si>
  <si>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</si>
  <si>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</si>
  <si>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</si>
  <si>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</si>
  <si>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</si>
  <si>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</si>
  <si>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</si>
  <si>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</si>
  <si>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</si>
  <si>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</si>
  <si>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</si>
  <si>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</si>
  <si>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</si>
  <si>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</si>
  <si>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</si>
  <si>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</si>
  <si>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</si>
  <si>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</si>
  <si>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</si>
  <si>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</si>
  <si>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</si>
  <si>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</si>
  <si>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</si>
  <si>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</si>
  <si>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</si>
  <si>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</si>
  <si>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</si>
  <si>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</si>
  <si>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</si>
  <si>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</si>
  <si>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</si>
  <si>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</si>
  <si>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</si>
  <si>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</si>
  <si>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</si>
  <si>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</si>
  <si>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</si>
  <si>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</si>
  <si>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</si>
  <si>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</si>
  <si>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</si>
  <si>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</si>
  <si>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</si>
  <si>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</si>
  <si>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</si>
  <si>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</si>
  <si>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</si>
  <si>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</si>
  <si>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</si>
  <si>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</si>
  <si>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</si>
  <si>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</si>
  <si>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</si>
  <si>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</si>
  <si>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</si>
  <si>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</si>
  <si>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</si>
  <si>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</si>
  <si>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</si>
  <si>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</si>
  <si>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</si>
  <si>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</si>
  <si>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</si>
  <si>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</si>
  <si>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</si>
  <si>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</si>
  <si>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</si>
  <si>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</si>
  <si>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</si>
  <si>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</si>
  <si>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</si>
  <si>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</si>
  <si>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</si>
  <si>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</si>
  <si>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</si>
  <si>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</si>
  <si>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</si>
  <si>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</si>
  <si>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</si>
  <si>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</si>
  <si>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</si>
  <si>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</si>
  <si>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</si>
  <si>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</si>
  <si>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</si>
  <si>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</si>
  <si>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</si>
  <si>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</si>
  <si>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</si>
  <si>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</si>
  <si>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</si>
  <si>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</si>
  <si>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</si>
  <si>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</si>
  <si>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</si>
  <si>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</si>
  <si>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</si>
  <si>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</si>
  <si>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</si>
  <si>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</si>
  <si>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</si>
  <si>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</si>
  <si>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</si>
  <si>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</si>
  <si>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</si>
  <si>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</si>
  <si>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</si>
  <si>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</si>
  <si>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</si>
  <si>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</si>
  <si>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</si>
  <si>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</si>
  <si>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</si>
  <si>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</si>
  <si>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</si>
  <si>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</si>
  <si>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</si>
  <si>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</si>
  <si>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</si>
  <si>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</si>
  <si>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</si>
  <si>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</si>
  <si>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</si>
  <si>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</si>
  <si>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</si>
  <si>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</si>
  <si>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</si>
  <si>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</si>
  <si>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</si>
  <si>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</si>
  <si>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</si>
  <si>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</si>
  <si>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</si>
  <si>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</si>
  <si>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</si>
  <si>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</si>
  <si>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</si>
  <si>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</si>
  <si>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</si>
  <si>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</si>
  <si>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</si>
  <si>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</si>
  <si>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</si>
  <si>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</si>
  <si>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</si>
  <si>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</si>
  <si>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</si>
  <si>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</si>
  <si>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</si>
  <si>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</si>
  <si>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</si>
  <si>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</si>
  <si>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</si>
  <si>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</si>
  <si>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</si>
  <si>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</si>
  <si>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</si>
  <si>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</si>
  <si>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</si>
  <si>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</si>
  <si>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</si>
  <si>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</si>
  <si>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</si>
  <si>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</si>
  <si>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</si>
  <si>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</si>
  <si>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</si>
  <si>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</si>
  <si>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</si>
  <si>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</si>
  <si>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</si>
  <si>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</si>
  <si>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</si>
  <si>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</si>
  <si>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</si>
  <si>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</si>
  <si>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</si>
  <si>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</si>
  <si>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</si>
  <si>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</si>
  <si>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</si>
  <si>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</si>
  <si>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</si>
  <si>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</si>
  <si>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</si>
  <si>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</si>
  <si>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</si>
  <si>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</si>
  <si>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</si>
  <si>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</si>
  <si>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</si>
  <si>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</si>
  <si>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</si>
  <si>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</si>
  <si>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</si>
  <si>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</si>
  <si>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</si>
  <si>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</si>
  <si>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</si>
  <si>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</si>
  <si>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</si>
  <si>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</si>
  <si>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</si>
  <si>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</si>
  <si>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</si>
  <si>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</si>
  <si>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</si>
  <si>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</si>
  <si>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</si>
  <si>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</si>
  <si>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</si>
  <si>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</si>
  <si>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</si>
  <si>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</si>
  <si>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</si>
  <si>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</si>
  <si>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</si>
  <si>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</si>
  <si>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</si>
  <si>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</si>
  <si>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</si>
  <si>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</si>
  <si>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</si>
  <si>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</si>
  <si>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</si>
  <si>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</si>
  <si>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</si>
  <si>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</si>
  <si>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</si>
  <si>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</si>
  <si>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</si>
  <si>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</si>
  <si>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</si>
  <si>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</si>
  <si>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</si>
  <si>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</si>
  <si>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</si>
  <si>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</si>
  <si>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</si>
  <si>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</si>
  <si>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</si>
  <si>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</si>
  <si>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</si>
  <si>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</si>
  <si>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</si>
  <si>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</si>
  <si>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</si>
  <si>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</si>
  <si>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</si>
  <si>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</si>
  <si>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</si>
  <si>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</si>
  <si>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</si>
  <si>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</si>
  <si>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</si>
  <si>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</si>
  <si>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</si>
  <si>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</si>
  <si>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</si>
  <si>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</si>
  <si>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</si>
  <si>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</si>
  <si>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</si>
  <si>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Dr Kate Atkins</t>
  </si>
  <si>
    <t>Kimberley Kaur</t>
  </si>
  <si>
    <t>Abdul Murray</t>
  </si>
  <si>
    <t>Mr Richard Reed</t>
  </si>
  <si>
    <t>Anne Taylor</t>
  </si>
  <si>
    <t>Dr Terry Barnes</t>
  </si>
  <si>
    <t>Jemma Ali-Jackson</t>
  </si>
  <si>
    <t>Leon Walton</t>
  </si>
  <si>
    <t>Rosemary Reid</t>
  </si>
  <si>
    <t>Dr Amelia Scott</t>
  </si>
  <si>
    <t>Jane Harvey</t>
  </si>
  <si>
    <t>Dr Lawrence Reed</t>
  </si>
  <si>
    <t>Dr Tony Hammond</t>
  </si>
  <si>
    <t>Lesley Whitehead</t>
  </si>
  <si>
    <t>Dr Francesca Chapman</t>
  </si>
  <si>
    <t>Miss Amanda Johnson</t>
  </si>
  <si>
    <t>Anna Henderson-Briggs</t>
  </si>
  <si>
    <t>Shannon Gray-Hopkins</t>
  </si>
  <si>
    <t>Samuel Akhtar</t>
  </si>
  <si>
    <t>Abdul Kaur-Hayes</t>
  </si>
  <si>
    <t>Ms Heather Webster</t>
  </si>
  <si>
    <t>Dr Dawn Hardy</t>
  </si>
  <si>
    <t>Dr Hollie Smith</t>
  </si>
  <si>
    <t>Eric Freeman</t>
  </si>
  <si>
    <t>Dr Gordon Hayward</t>
  </si>
  <si>
    <t>Dr Shaun Cox</t>
  </si>
  <si>
    <t>Harriet Newman</t>
  </si>
  <si>
    <t>Anna Payne</t>
  </si>
  <si>
    <t>Andrea Rogers</t>
  </si>
  <si>
    <t>Harry Jones-Roberts</t>
  </si>
  <si>
    <t>Jordan Wright</t>
  </si>
  <si>
    <t>Graeme Cross</t>
  </si>
  <si>
    <t>Mrs Kelly Murphy</t>
  </si>
  <si>
    <t>Clifford Evans</t>
  </si>
  <si>
    <t>Richard Patel</t>
  </si>
  <si>
    <t>Mr Robert Smith</t>
  </si>
  <si>
    <t>Scott Skinner</t>
  </si>
  <si>
    <t>Keith Knight</t>
  </si>
  <si>
    <t>Donna Carter</t>
  </si>
  <si>
    <t>Mr Vincent Harris</t>
  </si>
  <si>
    <t>Rachel Marshall</t>
  </si>
  <si>
    <t>Terry Wilson-Connor</t>
  </si>
  <si>
    <t>Graeme Ward</t>
  </si>
  <si>
    <t>Mr Joel Taylor</t>
  </si>
  <si>
    <t>Oliver Grant</t>
  </si>
  <si>
    <t>Dr Amelia Kaur</t>
  </si>
  <si>
    <t>Gillian Khan</t>
  </si>
  <si>
    <t>Jayne Nicholls</t>
  </si>
  <si>
    <t>Olivia Ahmed</t>
  </si>
  <si>
    <t>Clifford Jackson</t>
  </si>
  <si>
    <t>Leanne Mann</t>
  </si>
  <si>
    <t>Miss Hilary Rees</t>
  </si>
  <si>
    <t>Georgina Price</t>
  </si>
  <si>
    <t>Amy Barnes</t>
  </si>
  <si>
    <t>Dr Alan Armstrong</t>
  </si>
  <si>
    <t>Mr Wayne Steele</t>
  </si>
  <si>
    <t>Dr Kevin Russell</t>
  </si>
  <si>
    <t>Shaun Iqbal</t>
  </si>
  <si>
    <t>Jamie Ford</t>
  </si>
  <si>
    <t>Joanna Owen-Moore</t>
  </si>
  <si>
    <t>Dr Mark Jackson</t>
  </si>
  <si>
    <t>Dr Craig Stone</t>
  </si>
  <si>
    <t>Dr Paula Anderson</t>
  </si>
  <si>
    <t>Victoria Naylor</t>
  </si>
  <si>
    <t>Mr Duncan Evans</t>
  </si>
  <si>
    <t>Heather Wilson</t>
  </si>
  <si>
    <t>Donald Gray</t>
  </si>
  <si>
    <t>Julia Lambert</t>
  </si>
  <si>
    <t>Michelle Riley</t>
  </si>
  <si>
    <t>George Cole</t>
  </si>
  <si>
    <t>Mr Graham Hughes</t>
  </si>
  <si>
    <t>Dr Tony Murray</t>
  </si>
  <si>
    <t>Dr Luke May</t>
  </si>
  <si>
    <t>Eleanor Mills</t>
  </si>
  <si>
    <t>Heather Warren</t>
  </si>
  <si>
    <t>Brett Watkins-Jones</t>
  </si>
  <si>
    <t>Max Rowe</t>
  </si>
  <si>
    <t>Tracey Wilson</t>
  </si>
  <si>
    <t>Duncan Cooper</t>
  </si>
  <si>
    <t>Ann Allen</t>
  </si>
  <si>
    <t>Edward Smith</t>
  </si>
  <si>
    <t>Janet Hunt</t>
  </si>
  <si>
    <t>Marian Patterson</t>
  </si>
  <si>
    <t>Anne Gray-Simpson</t>
  </si>
  <si>
    <t>Anna Howard</t>
  </si>
  <si>
    <t>Mrs Jean Bradshaw</t>
  </si>
  <si>
    <t>Mr Ricky Russell</t>
  </si>
  <si>
    <t>Gemma Richards</t>
  </si>
  <si>
    <t>Joanna Cameron</t>
  </si>
  <si>
    <t>Kelly Brady</t>
  </si>
  <si>
    <t>Dr Damian Carter</t>
  </si>
  <si>
    <t>Dr Geraldine Wyatt</t>
  </si>
  <si>
    <t>Mr Phillip Smith</t>
  </si>
  <si>
    <t>Mr Jason White</t>
  </si>
  <si>
    <t>Ben Hudson</t>
  </si>
  <si>
    <t>Katie Thompson-Forster</t>
  </si>
  <si>
    <t>Shirley Green</t>
  </si>
  <si>
    <t>Eric Chambers</t>
  </si>
  <si>
    <t>Ms Zoe Parker</t>
  </si>
  <si>
    <t>Ronald Robertson</t>
  </si>
  <si>
    <t>Ms Sian Bailey</t>
  </si>
  <si>
    <t>Jade Hall</t>
  </si>
  <si>
    <t>Miss Shannon Brown</t>
  </si>
  <si>
    <t>Melanie Blake</t>
  </si>
  <si>
    <t>Dr Frederick Jones</t>
  </si>
  <si>
    <t>Liam Shaw-Jackson</t>
  </si>
  <si>
    <t>Rhys O'Connor</t>
  </si>
  <si>
    <t>Jill Gray</t>
  </si>
  <si>
    <t>Mohammed Turner</t>
  </si>
  <si>
    <t>Mr Martin Webb</t>
  </si>
  <si>
    <t>Dr Gerald Gregory</t>
  </si>
  <si>
    <t>Mrs Rachael Rose</t>
  </si>
  <si>
    <t>Mr Carl Powell</t>
  </si>
  <si>
    <t>Geoffrey Jones</t>
  </si>
  <si>
    <t>Miss Rita Rees</t>
  </si>
  <si>
    <t>Mr Bradley King</t>
  </si>
  <si>
    <t>Ms Joyce Williams</t>
  </si>
  <si>
    <t>Jack Mellor</t>
  </si>
  <si>
    <t>Wendy Heath</t>
  </si>
  <si>
    <t>Miss Joanna Hill</t>
  </si>
  <si>
    <t>Dr Ashley Nicholls</t>
  </si>
  <si>
    <t>Miss Lesley Bibi</t>
  </si>
  <si>
    <t>Ms Sarah Page</t>
  </si>
  <si>
    <t>Owen Wilkinson</t>
  </si>
  <si>
    <t>Dennis Smith</t>
  </si>
  <si>
    <t>Samantha Griffiths-Vaughan</t>
  </si>
  <si>
    <t>Frank Marshall</t>
  </si>
  <si>
    <t>Charlotte Noble</t>
  </si>
  <si>
    <t>Mr Damian Murray</t>
  </si>
  <si>
    <t>Ms Kerry Jones</t>
  </si>
  <si>
    <t>Dr Antony Ross</t>
  </si>
  <si>
    <t>Philip Graham-Parkin</t>
  </si>
  <si>
    <t>Ms Tracy Kay</t>
  </si>
  <si>
    <t>Yvonne Cooper</t>
  </si>
  <si>
    <t>Natasha Jones</t>
  </si>
  <si>
    <t>Stuart Lewis</t>
  </si>
  <si>
    <t>Tina Williams-Farmer</t>
  </si>
  <si>
    <t>Mr Sam Hughes</t>
  </si>
  <si>
    <t>Miss Gail Kelly</t>
  </si>
  <si>
    <t>Joel Hunter-Sharp</t>
  </si>
  <si>
    <t>Debra Graham-Murphy</t>
  </si>
  <si>
    <t>Janice Winter</t>
  </si>
  <si>
    <t>Bethan Roberts</t>
  </si>
  <si>
    <t>Dr Gordon Harris</t>
  </si>
  <si>
    <t>Naomi Hewitt</t>
  </si>
  <si>
    <t>Clive Moran</t>
  </si>
  <si>
    <t>Ellie Howell</t>
  </si>
  <si>
    <t>Hugh Brown</t>
  </si>
  <si>
    <t>Samantha Watson</t>
  </si>
  <si>
    <t>Shirley Barker</t>
  </si>
  <si>
    <t>Beverley Tucker</t>
  </si>
  <si>
    <t>Dr Alan Barry</t>
  </si>
  <si>
    <t>Colin Smith</t>
  </si>
  <si>
    <t>Miss Janet Chapman</t>
  </si>
  <si>
    <t>Simon Hughes-George</t>
  </si>
  <si>
    <t>Neil Knight-Humphreys</t>
  </si>
  <si>
    <t>Conor Harrison</t>
  </si>
  <si>
    <t>Mrs Rosemary Harris</t>
  </si>
  <si>
    <t>Dr Iain Smith</t>
  </si>
  <si>
    <t>Miss Gillian Robinson</t>
  </si>
  <si>
    <t>Aimee Turner</t>
  </si>
  <si>
    <t>Chloe Smith</t>
  </si>
  <si>
    <t>Jason Adams</t>
  </si>
  <si>
    <t>Janice Ali-Richards</t>
  </si>
  <si>
    <t>Leah Evans</t>
  </si>
  <si>
    <t>Miss Jade Fraser</t>
  </si>
  <si>
    <t>Nicole White</t>
  </si>
  <si>
    <t>Dr Jacqueline Vincent</t>
  </si>
  <si>
    <t>Declan Pearce-Harris</t>
  </si>
  <si>
    <t>Adam Jones-Ali</t>
  </si>
  <si>
    <t>Jill Bond</t>
  </si>
  <si>
    <t>Iain Francis</t>
  </si>
  <si>
    <t>Rebecca Allen</t>
  </si>
  <si>
    <t>Dr Douglas Booth</t>
  </si>
  <si>
    <t>Jill Bailey</t>
  </si>
  <si>
    <t>Barry Smart</t>
  </si>
  <si>
    <t>Phillip Hammond</t>
  </si>
  <si>
    <t>Marian Thomson</t>
  </si>
  <si>
    <t>Dr Gerard Hussain</t>
  </si>
  <si>
    <t>Toby Allan</t>
  </si>
  <si>
    <t>Dr Russell Cunningham</t>
  </si>
  <si>
    <t>Mr Jason Thomson</t>
  </si>
  <si>
    <t>Claire Brown</t>
  </si>
  <si>
    <t>Vincent Riley</t>
  </si>
  <si>
    <t>Sharon Williams</t>
  </si>
  <si>
    <t>Ms Natalie Miles</t>
  </si>
  <si>
    <t>Miss Bethan McDonald</t>
  </si>
  <si>
    <t>Leanne Thorpe</t>
  </si>
  <si>
    <t>Heather Walker</t>
  </si>
  <si>
    <t>Sean Rees</t>
  </si>
  <si>
    <t>Sarah Richardson</t>
  </si>
  <si>
    <t>Dr Joel Chapman</t>
  </si>
  <si>
    <t>Miss Marie Leach</t>
  </si>
  <si>
    <t>Georgina Hill</t>
  </si>
  <si>
    <t>Dr Amy Gray</t>
  </si>
  <si>
    <t>Owen Parker</t>
  </si>
  <si>
    <t>Mr Wayne Hayward</t>
  </si>
  <si>
    <t>Russell Middleton</t>
  </si>
  <si>
    <t>Heather Webb</t>
  </si>
  <si>
    <t>Sian Bradshaw</t>
  </si>
  <si>
    <t>Lauren Scott-Harper</t>
  </si>
  <si>
    <t>Dr David Thompson</t>
  </si>
  <si>
    <t>Eric Herbert</t>
  </si>
  <si>
    <t>Charles Stokes</t>
  </si>
  <si>
    <t>Sophie Patel</t>
  </si>
  <si>
    <t>Dr Phillip Gibson</t>
  </si>
  <si>
    <t>Mrs Lynn Howard</t>
  </si>
  <si>
    <t>Sophie Mann</t>
  </si>
  <si>
    <t>Luke Hughes-James</t>
  </si>
  <si>
    <t>Ms Karen Moss</t>
  </si>
  <si>
    <t>Carole Jarvis</t>
  </si>
  <si>
    <t>Ruth Fisher</t>
  </si>
  <si>
    <t>Dr Christian Gibson</t>
  </si>
  <si>
    <t>Justin Lewis</t>
  </si>
  <si>
    <t>Francesca Davies</t>
  </si>
  <si>
    <t>Annette Howard-White</t>
  </si>
  <si>
    <t>Miss Laura Johnson</t>
  </si>
  <si>
    <t>Jennifer Glover</t>
  </si>
  <si>
    <t>Tina Talbot</t>
  </si>
  <si>
    <t>Mathew Davies</t>
  </si>
  <si>
    <t>Douglas Taylor</t>
  </si>
  <si>
    <t>Dominic Walsh</t>
  </si>
  <si>
    <t>Mr Dylan Porter</t>
  </si>
  <si>
    <t>Mitchell Ali</t>
  </si>
  <si>
    <t>Leslie Todd-Bishop</t>
  </si>
  <si>
    <t>Janice Turner</t>
  </si>
  <si>
    <t>Marion Dixon</t>
  </si>
  <si>
    <t>Mrs Geraldine Evans</t>
  </si>
  <si>
    <t>Mr Mohammed Jenkins</t>
  </si>
  <si>
    <t>Kayleigh Lucas-Blackburn</t>
  </si>
  <si>
    <t>Debra Atkins</t>
  </si>
  <si>
    <t>Hollie Shaw</t>
  </si>
  <si>
    <t>Elliot Cox</t>
  </si>
  <si>
    <t>Samuel Cox</t>
  </si>
  <si>
    <t>Simon Jones</t>
  </si>
  <si>
    <t>Amy Ward</t>
  </si>
  <si>
    <t>Ms Vanessa Saunders</t>
  </si>
  <si>
    <t>Dr Declan Davies</t>
  </si>
  <si>
    <t>Dr Alexandra Green</t>
  </si>
  <si>
    <t>Dr Deborah Edwards</t>
  </si>
  <si>
    <t>Alice Mistry</t>
  </si>
  <si>
    <t>Damien Jones</t>
  </si>
  <si>
    <t>Lawrence Barlow</t>
  </si>
  <si>
    <t>Louis Harding</t>
  </si>
  <si>
    <t>Guy Murray</t>
  </si>
  <si>
    <t>Christine Waters</t>
  </si>
  <si>
    <t>Natasha Heath</t>
  </si>
  <si>
    <t>Frederick Kelly</t>
  </si>
  <si>
    <t>Glenn Wright</t>
  </si>
  <si>
    <t>Emily Cartwright</t>
  </si>
  <si>
    <t>Denise Lane</t>
  </si>
  <si>
    <t>Dr Barry Harris</t>
  </si>
  <si>
    <t>Liam Moore</t>
  </si>
  <si>
    <t>Dr Angela Freeman</t>
  </si>
  <si>
    <t>Clare Kerr-Webb</t>
  </si>
  <si>
    <t>Alan Jones</t>
  </si>
  <si>
    <t>Jacqueline Smith-Patel</t>
  </si>
  <si>
    <t>Dennis Roberts</t>
  </si>
  <si>
    <t>Dr Elliott Butler</t>
  </si>
  <si>
    <t>Philip Shaw</t>
  </si>
  <si>
    <t>Mr Stewart Reeves</t>
  </si>
  <si>
    <t>Sylvia Wood</t>
  </si>
  <si>
    <t>Vincent Wood-Saunders</t>
  </si>
  <si>
    <t>Dr Jack Hunt</t>
  </si>
  <si>
    <t>Jake Bailey-Russell</t>
  </si>
  <si>
    <t>Lucy Hawkins-Hewitt</t>
  </si>
  <si>
    <t>Ms Nicole Thompson</t>
  </si>
  <si>
    <t>Bruce Scott</t>
  </si>
  <si>
    <t>Adam Hewitt</t>
  </si>
  <si>
    <t>Laura Matthews</t>
  </si>
  <si>
    <t>Ross Scott</t>
  </si>
  <si>
    <t>Jessica Price</t>
  </si>
  <si>
    <t>Dr Mathew Lee</t>
  </si>
  <si>
    <t>Jayne Hunter</t>
  </si>
  <si>
    <t>Dr Dorothy Cooper</t>
  </si>
  <si>
    <t>Katherine Wheeler</t>
  </si>
  <si>
    <t>Louise Thomson-Powell</t>
  </si>
  <si>
    <t>Kelly Johnson</t>
  </si>
  <si>
    <t>John Baldwin-Coleman</t>
  </si>
  <si>
    <t>Graham Wheeler</t>
  </si>
  <si>
    <t>Lindsey Dickinson</t>
  </si>
  <si>
    <t>Mr Glen Glover</t>
  </si>
  <si>
    <t>Miss Samantha Hunt</t>
  </si>
  <si>
    <t>Jacqueline Woods</t>
  </si>
  <si>
    <t>Mrs Sian Begum</t>
  </si>
  <si>
    <t>Dr Mohamed Miah</t>
  </si>
  <si>
    <t>Mr Joe Burton</t>
  </si>
  <si>
    <t>Damian Yates</t>
  </si>
  <si>
    <t>Graham McDonald</t>
  </si>
  <si>
    <t>Malcolm White</t>
  </si>
  <si>
    <t>Kenneth Peacock</t>
  </si>
  <si>
    <t>Douglas Watts-Daniels</t>
  </si>
  <si>
    <t>Grace Morris</t>
  </si>
  <si>
    <t>Dr Julia Hicks</t>
  </si>
  <si>
    <t>Anne Collins</t>
  </si>
  <si>
    <t>Carole Thomas</t>
  </si>
  <si>
    <t>Mrs Hilary Bates</t>
  </si>
  <si>
    <t>Maurice Ellis-Thomas</t>
  </si>
  <si>
    <t>Annette Hart</t>
  </si>
  <si>
    <t>Eleanor Nicholson</t>
  </si>
  <si>
    <t>Jodie Skinner</t>
  </si>
  <si>
    <t>June French</t>
  </si>
  <si>
    <t>Susan Davies</t>
  </si>
  <si>
    <t>Dr Kieran Anderson</t>
  </si>
  <si>
    <t>Abbie Baker-Ellis</t>
  </si>
  <si>
    <t>Frank Collier</t>
  </si>
  <si>
    <t>Eileen Evans</t>
  </si>
  <si>
    <t>Ms Rosemary Humphreys</t>
  </si>
  <si>
    <t>Oliver Doyle-Marshall</t>
  </si>
  <si>
    <t>Samantha Lawrence</t>
  </si>
  <si>
    <t>Samantha Moore</t>
  </si>
  <si>
    <t>Alex Patel</t>
  </si>
  <si>
    <t>Gerard Stevens</t>
  </si>
  <si>
    <t>Rosemary Knowles-Willis</t>
  </si>
  <si>
    <t>Jessica Morris</t>
  </si>
  <si>
    <t>Jack Woodward</t>
  </si>
  <si>
    <t>Miss Pauline Jones</t>
  </si>
  <si>
    <t>Mr Sean Burns</t>
  </si>
  <si>
    <t>Miss Kerry Jones</t>
  </si>
  <si>
    <t>Sian Young</t>
  </si>
  <si>
    <t>Carole Turner</t>
  </si>
  <si>
    <t>Dr Martyn Armstrong</t>
  </si>
  <si>
    <t>Dr Mitchell Norton</t>
  </si>
  <si>
    <t>Helen Morrison</t>
  </si>
  <si>
    <t>Mr Adrian Atkinson</t>
  </si>
  <si>
    <t>Francis Cole</t>
  </si>
  <si>
    <t>Toby Wells</t>
  </si>
  <si>
    <t>Laura Hanson-Lamb</t>
  </si>
  <si>
    <t>Geraldine John</t>
  </si>
  <si>
    <t>Dr Joshua Walker</t>
  </si>
  <si>
    <t>Dr Lewis Howard</t>
  </si>
  <si>
    <t>Mr Jay Lawrence</t>
  </si>
  <si>
    <t>Mitchell Jackson</t>
  </si>
  <si>
    <t>Miss Nicole Wallis</t>
  </si>
  <si>
    <t>Leslie Matthews-Shaw</t>
  </si>
  <si>
    <t>Mr Martyn Johnston</t>
  </si>
  <si>
    <t>Dr Kelly Bryant</t>
  </si>
  <si>
    <t>Ms Kimberley Harvey</t>
  </si>
  <si>
    <t>Max Tucker-Little</t>
  </si>
  <si>
    <t>Ms Grace Dawson</t>
  </si>
  <si>
    <t>Wendy Roberts</t>
  </si>
  <si>
    <t>George Pratt</t>
  </si>
  <si>
    <t>Mrs Karen Smith</t>
  </si>
  <si>
    <t>Clare Buckley</t>
  </si>
  <si>
    <t>Steven Woods</t>
  </si>
  <si>
    <t>Miss Bethan Elliott</t>
  </si>
  <si>
    <t>Mrs Andrea Robinson</t>
  </si>
  <si>
    <t>Connor Shaw</t>
  </si>
  <si>
    <t>Annette Preston</t>
  </si>
  <si>
    <t>Joanne Wyatt</t>
  </si>
  <si>
    <t>Dr Sian Lawson</t>
  </si>
  <si>
    <t>Martin Frost</t>
  </si>
  <si>
    <t>Michael Dennis</t>
  </si>
  <si>
    <t>Dr Clive Foster</t>
  </si>
  <si>
    <t>Jennifer Davis</t>
  </si>
  <si>
    <t>Suzanne Wyatt</t>
  </si>
  <si>
    <t>Jordan Stone</t>
  </si>
  <si>
    <t>Nigel Richards</t>
  </si>
  <si>
    <t>Connor Nelson</t>
  </si>
  <si>
    <t>Katie Whittaker</t>
  </si>
  <si>
    <t>Elliot Carroll</t>
  </si>
  <si>
    <t>Ashley Davies-Bell</t>
  </si>
  <si>
    <t>Mrs Sarah Franklin</t>
  </si>
  <si>
    <t>Mr Lee Taylor</t>
  </si>
  <si>
    <t>Mrs Emma Smith</t>
  </si>
  <si>
    <t>Ricky Scott</t>
  </si>
  <si>
    <t>Neil Jackson</t>
  </si>
  <si>
    <t>Hazel Watts</t>
  </si>
  <si>
    <t>Ms Hannah Jones</t>
  </si>
  <si>
    <t>Amber Dixon</t>
  </si>
  <si>
    <t>Mr Elliott Baldwin</t>
  </si>
  <si>
    <t>Bethan Morris</t>
  </si>
  <si>
    <t>Rhys Dean</t>
  </si>
  <si>
    <t>Miss Katy Roberts</t>
  </si>
  <si>
    <t>Tracey Jackson-Pritchard</t>
  </si>
  <si>
    <t>Miss Debra White</t>
  </si>
  <si>
    <t>Gail Hobbs</t>
  </si>
  <si>
    <t>Jacob Griffiths</t>
  </si>
  <si>
    <t>Thomas Parker</t>
  </si>
  <si>
    <t>Miss Kimberley Jones</t>
  </si>
  <si>
    <t>Tracey Hicks</t>
  </si>
  <si>
    <t>Mrs Rosemary Kaur</t>
  </si>
  <si>
    <t>Donna Cross</t>
  </si>
  <si>
    <t>Gordon Simpson</t>
  </si>
  <si>
    <t>Ms Amelia Hunter</t>
  </si>
  <si>
    <t>Ms Louise Robinson</t>
  </si>
  <si>
    <t>Francesca Williams</t>
  </si>
  <si>
    <t>Dr Keith Steele</t>
  </si>
  <si>
    <t>Helen Powell-Moore</t>
  </si>
  <si>
    <t>Ms Joyce Hunter</t>
  </si>
  <si>
    <t>Mr Sean Doyle</t>
  </si>
  <si>
    <t>Deborah Hancock</t>
  </si>
  <si>
    <t>Shane Pritchard</t>
  </si>
  <si>
    <t>Miss Rosie Brown</t>
  </si>
  <si>
    <t>Sheila Hopkins</t>
  </si>
  <si>
    <t>Sean Nash</t>
  </si>
  <si>
    <t>Sheila Miller</t>
  </si>
  <si>
    <t>Donald Mills</t>
  </si>
  <si>
    <t>Dr Alan Evans</t>
  </si>
  <si>
    <t>Damien Adams</t>
  </si>
  <si>
    <t>Leigh Khan</t>
  </si>
  <si>
    <t>Tom Powell</t>
  </si>
  <si>
    <t>Danielle Preston</t>
  </si>
  <si>
    <t>Bethany Smith</t>
  </si>
  <si>
    <t>Steven Marsh</t>
  </si>
  <si>
    <t>Colin Thomas</t>
  </si>
  <si>
    <t>Miss Christine Taylor</t>
  </si>
  <si>
    <t>Benjamin Austin</t>
  </si>
  <si>
    <t>Ms Josephine Jennings</t>
  </si>
  <si>
    <t>Stephanie King</t>
  </si>
  <si>
    <t>Gordon Barker</t>
  </si>
  <si>
    <t>Declan Lee</t>
  </si>
  <si>
    <t>Dr Josh Whittaker</t>
  </si>
  <si>
    <t>Miss Rosie King</t>
  </si>
  <si>
    <t>Mr Declan Simpson</t>
  </si>
  <si>
    <t>Janice Smith</t>
  </si>
  <si>
    <t>Ms Emma Palmer</t>
  </si>
  <si>
    <t>Dr Shaun Johnson</t>
  </si>
  <si>
    <t>Hazel Kay</t>
  </si>
  <si>
    <t>Naomi Phillips</t>
  </si>
  <si>
    <t>Billy Hardy</t>
  </si>
  <si>
    <t>Elaine O'Neill-Bennett</t>
  </si>
  <si>
    <t>Carol Kemp</t>
  </si>
  <si>
    <t>Howard Murphy</t>
  </si>
  <si>
    <t>Kenneth Stone</t>
  </si>
  <si>
    <t>Mrs Clare Cooper</t>
  </si>
  <si>
    <t>Bethan Hutchinson</t>
  </si>
  <si>
    <t>Mr Kevin Brown</t>
  </si>
  <si>
    <t>Dale James-Walker</t>
  </si>
  <si>
    <t>Jason Hawkins</t>
  </si>
  <si>
    <t>Charlie Humphreys</t>
  </si>
  <si>
    <t>Jade Howard</t>
  </si>
  <si>
    <t>Jenna Harris</t>
  </si>
  <si>
    <t>Lydia Price</t>
  </si>
  <si>
    <t>Sara Lambert</t>
  </si>
  <si>
    <t>Alex Lewis</t>
  </si>
  <si>
    <t>Benjamin Hudson-Clements</t>
  </si>
  <si>
    <t>Mrs Bethany Morgan</t>
  </si>
  <si>
    <t>Gerald Collins</t>
  </si>
  <si>
    <t>Conor Jones</t>
  </si>
  <si>
    <t>Melissa Watkins</t>
  </si>
  <si>
    <t>Karen Cooke</t>
  </si>
  <si>
    <t>Karl Thomas</t>
  </si>
  <si>
    <t>Denise Marsh</t>
  </si>
  <si>
    <t>Mary Davey-Jones</t>
  </si>
  <si>
    <t>Barbara Donnelly</t>
  </si>
  <si>
    <t>Beverley Wood</t>
  </si>
  <si>
    <t>Maria Atkinson-Phillips</t>
  </si>
  <si>
    <t>Keith Jones</t>
  </si>
  <si>
    <t>Julia Davis</t>
  </si>
  <si>
    <t>Lee Bull</t>
  </si>
  <si>
    <t>Chelsea Francis</t>
  </si>
  <si>
    <t>Vincent Spencer</t>
  </si>
  <si>
    <t>Joanne Peacock</t>
  </si>
  <si>
    <t>Gavin Williams</t>
  </si>
  <si>
    <t>Lynne Winter-Kelly</t>
  </si>
  <si>
    <t>Mrs Paula Daly</t>
  </si>
  <si>
    <t>Gemma Hussain</t>
  </si>
  <si>
    <t>Miss Michelle Anderson</t>
  </si>
  <si>
    <t>Mrs Harriet Ward</t>
  </si>
  <si>
    <t>Shirley Smith</t>
  </si>
  <si>
    <t>Matthew Jones</t>
  </si>
  <si>
    <t>Pamela Elliott</t>
  </si>
  <si>
    <t>Katherine Taylor-Sullivan</t>
  </si>
  <si>
    <t>Luke Ellis</t>
  </si>
  <si>
    <t>Mr Wayne Crawford</t>
  </si>
  <si>
    <t>Richard Murray</t>
  </si>
  <si>
    <t>Oliver Chapman</t>
  </si>
  <si>
    <t>Grace Francis</t>
  </si>
  <si>
    <t>Timothy Forster</t>
  </si>
  <si>
    <t>Jason Johnston</t>
  </si>
  <si>
    <t>Mr Donald Holmes</t>
  </si>
  <si>
    <t>Graeme Ward-Leonard</t>
  </si>
  <si>
    <t>Leslie Butcher</t>
  </si>
  <si>
    <t>Dr Jake Hall</t>
  </si>
  <si>
    <t>Callum Peters</t>
  </si>
  <si>
    <t>Dr Christian Newman</t>
  </si>
  <si>
    <t>Dr Ryan Anderson</t>
  </si>
  <si>
    <t>Lisa Kay</t>
  </si>
  <si>
    <t>Dr Harry Reeves</t>
  </si>
  <si>
    <t>Antony Walker</t>
  </si>
  <si>
    <t>Samuel Goodwin</t>
  </si>
  <si>
    <t>Dr Anne Davies</t>
  </si>
  <si>
    <t>Suzanne Richards-Davies</t>
  </si>
  <si>
    <t>Tracey Brady-Kirk</t>
  </si>
  <si>
    <t>Zoe Humphreys</t>
  </si>
  <si>
    <t>Dr Iain Pearson</t>
  </si>
  <si>
    <t>Sarah Mahmood</t>
  </si>
  <si>
    <t>Megan Roberts</t>
  </si>
  <si>
    <t>Cheryl Black</t>
  </si>
  <si>
    <t>Nathan Begum</t>
  </si>
  <si>
    <t>Mr Stewart Webb</t>
  </si>
  <si>
    <t>Abdul Smith</t>
  </si>
  <si>
    <t>Janet Jones-Scott</t>
  </si>
  <si>
    <t>Dr Iain Moss</t>
  </si>
  <si>
    <t>Reece Williams</t>
  </si>
  <si>
    <t>Aaron Allen</t>
  </si>
  <si>
    <t>Ricky Griffiths</t>
  </si>
  <si>
    <t>Laura May</t>
  </si>
  <si>
    <t>Mrs Dorothy Hanson</t>
  </si>
  <si>
    <t>Ann White</t>
  </si>
  <si>
    <t>Jonathan Smith</t>
  </si>
  <si>
    <t>Sharon Smith</t>
  </si>
  <si>
    <t>Miss Kim Murphy</t>
  </si>
  <si>
    <t>Dr Amy Foster</t>
  </si>
  <si>
    <t>Yvonne Howard</t>
  </si>
  <si>
    <t>Emma James</t>
  </si>
  <si>
    <t>Leonard Johnson</t>
  </si>
  <si>
    <t>Marion Naylor</t>
  </si>
  <si>
    <t>Lucy Lee</t>
  </si>
  <si>
    <t>Dr Charles Harris</t>
  </si>
  <si>
    <t>Jessica Gallagher</t>
  </si>
  <si>
    <t>Debra Stevenson</t>
  </si>
  <si>
    <t>Wendy Smith</t>
  </si>
  <si>
    <t>Barbara Brown</t>
  </si>
  <si>
    <t>Dr Hayley White</t>
  </si>
  <si>
    <t>Melissa Hope-Smith</t>
  </si>
  <si>
    <t>Charlie Barnes-Stanley</t>
  </si>
  <si>
    <t>Glenn Williams</t>
  </si>
  <si>
    <t>Laura Osborne</t>
  </si>
  <si>
    <t>Dr William Thompson</t>
  </si>
  <si>
    <t>Jill Joyce</t>
  </si>
  <si>
    <t>Garry Weston</t>
  </si>
  <si>
    <t>Brett Metcalfe</t>
  </si>
  <si>
    <t>Leah Parsons</t>
  </si>
  <si>
    <t>Sandra Hart</t>
  </si>
  <si>
    <t>Miss Georgia Watkins</t>
  </si>
  <si>
    <t>Dr Paul Cook</t>
  </si>
  <si>
    <t>Kathryn Brown</t>
  </si>
  <si>
    <t>Mary Morton</t>
  </si>
  <si>
    <t>Judith Robertson</t>
  </si>
  <si>
    <t>Diane Curtis</t>
  </si>
  <si>
    <t>Christian Foster</t>
  </si>
  <si>
    <t>Adam Mason</t>
  </si>
  <si>
    <t>Stanley Harding</t>
  </si>
  <si>
    <t>Jemma Holt</t>
  </si>
  <si>
    <t>Jack Evans</t>
  </si>
  <si>
    <t>Miss Kimberley Murphy</t>
  </si>
  <si>
    <t>Alexandra Carr</t>
  </si>
  <si>
    <t>Damien Jordan</t>
  </si>
  <si>
    <t>Dennis Pollard-Slater</t>
  </si>
  <si>
    <t>Declan Brown</t>
  </si>
  <si>
    <t>Billy Wilson</t>
  </si>
  <si>
    <t>Frances Cook</t>
  </si>
  <si>
    <t>Russell Lewis-Hall</t>
  </si>
  <si>
    <t>Bernard Williams</t>
  </si>
  <si>
    <t>Dawn Parkin</t>
  </si>
  <si>
    <t>Anna Bartlett</t>
  </si>
  <si>
    <t>Roy Price</t>
  </si>
  <si>
    <t>Gary Sinclair</t>
  </si>
  <si>
    <t>Melissa Sims-Thompson</t>
  </si>
  <si>
    <t>Denis Robinson-Davies</t>
  </si>
  <si>
    <t>Mr Charlie Kelly</t>
  </si>
  <si>
    <t>Paul Hill-Ford</t>
  </si>
  <si>
    <t>Katherine Buckley-Cox</t>
  </si>
  <si>
    <t>Joan Smart</t>
  </si>
  <si>
    <t>Lewis Holland-Bradley</t>
  </si>
  <si>
    <t>Ms Sarah Brooks</t>
  </si>
  <si>
    <t>Connor Price</t>
  </si>
  <si>
    <t>Megan Begum</t>
  </si>
  <si>
    <t>Kenneth Wilson</t>
  </si>
  <si>
    <t>Elaine Forster</t>
  </si>
  <si>
    <t>Hilary Taylor</t>
  </si>
  <si>
    <t>Stanley Matthews</t>
  </si>
  <si>
    <t>Jane Clarke</t>
  </si>
  <si>
    <t>Sharon Thomas</t>
  </si>
  <si>
    <t>Rachael Richardson</t>
  </si>
  <si>
    <t>Leah Connor</t>
  </si>
  <si>
    <t>Mathew Mann</t>
  </si>
  <si>
    <t>Katie Warren</t>
  </si>
  <si>
    <t>Mr Mohamed Carroll</t>
  </si>
  <si>
    <t>Anne Sharp</t>
  </si>
  <si>
    <t>Stuart Day</t>
  </si>
  <si>
    <t>Robin Wall</t>
  </si>
  <si>
    <t>Mrs Ann Cooper</t>
  </si>
  <si>
    <t>Lindsey Thomas-Bradshaw</t>
  </si>
  <si>
    <t>Rita Metcalfe</t>
  </si>
  <si>
    <t>Karl Walker</t>
  </si>
  <si>
    <t>Mr Dale Davies</t>
  </si>
  <si>
    <t>Ms Natasha Hopkins</t>
  </si>
  <si>
    <t>Henry Simpson</t>
  </si>
  <si>
    <t>Deborah Davies-Dawson</t>
  </si>
  <si>
    <t>Holly Humphries-Ellis</t>
  </si>
  <si>
    <t>Mr Scott Bennett</t>
  </si>
  <si>
    <t>Gemma May</t>
  </si>
  <si>
    <t>Dr Katy Day</t>
  </si>
  <si>
    <t>Dr Chelsea Austin</t>
  </si>
  <si>
    <t>Mrs Anna Marshall</t>
  </si>
  <si>
    <t>Rosie Walsh</t>
  </si>
  <si>
    <t>Marian O'Connor-Owen</t>
  </si>
  <si>
    <t>Dylan Dawson</t>
  </si>
  <si>
    <t>Gemma Wilson</t>
  </si>
  <si>
    <t>Miss Patricia Cook</t>
  </si>
  <si>
    <t>Kyle Harrison</t>
  </si>
  <si>
    <t>Mitchell Schofield-Edwards</t>
  </si>
  <si>
    <t>Miss Bethany Taylor</t>
  </si>
  <si>
    <t>Jessica Connor</t>
  </si>
  <si>
    <t>Dr Jenna Young</t>
  </si>
  <si>
    <t>Keith Chapman-Vaughan</t>
  </si>
  <si>
    <t>Dr Gary Patel</t>
  </si>
  <si>
    <t>Sean Smith</t>
  </si>
  <si>
    <t>Mrs Julie Reynolds</t>
  </si>
  <si>
    <t>Fiona Khan</t>
  </si>
  <si>
    <t>Toby Hartley</t>
  </si>
  <si>
    <t>Dr Martin Wong</t>
  </si>
  <si>
    <t>Dr Hollie Schofield</t>
  </si>
  <si>
    <t>Pauline Clark</t>
  </si>
  <si>
    <t>Alexander Ingram</t>
  </si>
  <si>
    <t>Claire Potter</t>
  </si>
  <si>
    <t>William Stevens</t>
  </si>
  <si>
    <t>Mr Donald Brown</t>
  </si>
  <si>
    <t>Hannah Day</t>
  </si>
  <si>
    <t>Jane Knight</t>
  </si>
  <si>
    <t>Ronald Martin</t>
  </si>
  <si>
    <t>Eleanor Booth</t>
  </si>
  <si>
    <t>Pamela James</t>
  </si>
  <si>
    <t>Hannah Baker</t>
  </si>
  <si>
    <t>Maureen Hartley</t>
  </si>
  <si>
    <t>Miss Paula Stevens</t>
  </si>
  <si>
    <t>Mr Jason Stevens</t>
  </si>
  <si>
    <t>Charlie Watson</t>
  </si>
  <si>
    <t>Lynne Wilkinson</t>
  </si>
  <si>
    <t>Glenn Gilbert-James</t>
  </si>
  <si>
    <t>Julia Martin</t>
  </si>
  <si>
    <t>Georgia Bird</t>
  </si>
  <si>
    <t>Melanie Arnold</t>
  </si>
  <si>
    <t>Callum Ward-Harris</t>
  </si>
  <si>
    <t>Miss Victoria Rowley</t>
  </si>
  <si>
    <t>Dr Leonard Jones</t>
  </si>
  <si>
    <t>Olivia Roberts</t>
  </si>
  <si>
    <t>Mr Joe Macdonald</t>
  </si>
  <si>
    <t>Chelsea Brown</t>
  </si>
  <si>
    <t>Bradley Bell</t>
  </si>
  <si>
    <t>Mr Kenneth Sanders</t>
  </si>
  <si>
    <t>Tina Begum</t>
  </si>
  <si>
    <t>Ms Denise Mann</t>
  </si>
  <si>
    <t>Mrs Wendy Ellis</t>
  </si>
  <si>
    <t>Helen Patel</t>
  </si>
  <si>
    <t>Mr Gerald Nicholls</t>
  </si>
  <si>
    <t>Fiona Gallagher</t>
  </si>
  <si>
    <t>Dorothy Ford</t>
  </si>
  <si>
    <t>Mr Michael Bradshaw</t>
  </si>
  <si>
    <t>Cheryl Hall</t>
  </si>
  <si>
    <t>Vanessa Brown</t>
  </si>
  <si>
    <t>Dr Patricia Poole</t>
  </si>
  <si>
    <t>Mr Declan Kaur</t>
  </si>
  <si>
    <t>Miss Beverley Page</t>
  </si>
  <si>
    <t>Mrs Janice Ward</t>
  </si>
  <si>
    <t>Hannah Burns</t>
  </si>
  <si>
    <t>Arthur Adams</t>
  </si>
  <si>
    <t>Mrs Lindsey Cox</t>
  </si>
  <si>
    <t>Dr Jill Howells</t>
  </si>
  <si>
    <t>Rosie Shepherd-Griffin</t>
  </si>
  <si>
    <t>Maurice Evans</t>
  </si>
  <si>
    <t>Craig Porter-Thorpe</t>
  </si>
  <si>
    <t>Mr Bernard Jones</t>
  </si>
  <si>
    <t>Kate Rice</t>
  </si>
  <si>
    <t>Craig Graham</t>
  </si>
  <si>
    <t>Guy Lloyd</t>
  </si>
  <si>
    <t>Miss Katherine Harris</t>
  </si>
  <si>
    <t>Michelle Simpson</t>
  </si>
  <si>
    <t>Janice Owens</t>
  </si>
  <si>
    <t>Dr Mark Brown</t>
  </si>
  <si>
    <t>Mr Antony James</t>
  </si>
  <si>
    <t>Amber Kennedy</t>
  </si>
  <si>
    <t>Dr Rachael Brooks</t>
  </si>
  <si>
    <t>Dr Charles Patel</t>
  </si>
  <si>
    <t>Gordon Begum-Scott</t>
  </si>
  <si>
    <t>Mrs Irene Bates</t>
  </si>
  <si>
    <t>Ms Sara Young</t>
  </si>
  <si>
    <t>Mr Darren Humphreys</t>
  </si>
  <si>
    <t>Mrs Amy Howard</t>
  </si>
  <si>
    <t>Nigel Kemp</t>
  </si>
  <si>
    <t>Rita Vaughan-O'Donnell</t>
  </si>
  <si>
    <t>Rosemary Bond</t>
  </si>
  <si>
    <t>Pamela North</t>
  </si>
  <si>
    <t>Aaron Thompson</t>
  </si>
  <si>
    <t>Mr Owen Hewitt</t>
  </si>
  <si>
    <t>Alexandra Roberts</t>
  </si>
  <si>
    <t>Mrs Kate Hyde</t>
  </si>
  <si>
    <t>Dr Joanne Allen</t>
  </si>
  <si>
    <t>Lynda Pearce</t>
  </si>
  <si>
    <t>Craig Singh-Storey</t>
  </si>
  <si>
    <t>Abbie Williams</t>
  </si>
  <si>
    <t>Jennifer Fraser</t>
  </si>
  <si>
    <t>Hollie Moss</t>
  </si>
  <si>
    <t>Carl Morton</t>
  </si>
  <si>
    <t>Neil Poole</t>
  </si>
  <si>
    <t>Judith Davis</t>
  </si>
  <si>
    <t>Miss Ann Gray</t>
  </si>
  <si>
    <t>Gregory Hunt-Stephens</t>
  </si>
  <si>
    <t>Dr Martyn Barnett</t>
  </si>
  <si>
    <t>Jeremy Williams</t>
  </si>
  <si>
    <t>Tom Turnbull</t>
  </si>
  <si>
    <t>Elliot Clarke</t>
  </si>
  <si>
    <t>Julie Sims-Bull</t>
  </si>
  <si>
    <t>Dr Natasha Jackson</t>
  </si>
  <si>
    <t>Roy Wells-Turner</t>
  </si>
  <si>
    <t>Sean Holmes</t>
  </si>
  <si>
    <t>Eleanor Smith</t>
  </si>
  <si>
    <t>Suzanne Nicholls</t>
  </si>
  <si>
    <t>Mr Adam Webster</t>
  </si>
  <si>
    <t>Jonathan Glover</t>
  </si>
  <si>
    <t>Brandon Wright-Benson</t>
  </si>
  <si>
    <t>Dr Ronald Jenkins</t>
  </si>
  <si>
    <t>Danielle Finch</t>
  </si>
  <si>
    <t>Dorothy Khan</t>
  </si>
  <si>
    <t>Lindsey Parkinson</t>
  </si>
  <si>
    <t>Stanley Williams</t>
  </si>
  <si>
    <t>Olivia Cunningham</t>
  </si>
  <si>
    <t>Miss Marie Fleming</t>
  </si>
  <si>
    <t>Abbie Clarke</t>
  </si>
  <si>
    <t>Ms Bethany Cooper</t>
  </si>
  <si>
    <t>Adrian Bennett</t>
  </si>
  <si>
    <t>Joan Griffiths</t>
  </si>
  <si>
    <t>Nicholas George</t>
  </si>
  <si>
    <t>Gareth Daniels</t>
  </si>
  <si>
    <t>Rosemary Wade</t>
  </si>
  <si>
    <t>Elliott Foster</t>
  </si>
  <si>
    <t>Mr Mitchell Morris</t>
  </si>
  <si>
    <t>Donald Andrews</t>
  </si>
  <si>
    <t>Samuel Graham</t>
  </si>
  <si>
    <t>Jason Kelly</t>
  </si>
  <si>
    <t>Francis Oliver-Andrews</t>
  </si>
  <si>
    <t>Sandra Webb</t>
  </si>
  <si>
    <t>Irene Chandler</t>
  </si>
  <si>
    <t>Lorraine Evans</t>
  </si>
  <si>
    <t>Mr Jonathan Hill</t>
  </si>
  <si>
    <t>Ross Barber</t>
  </si>
  <si>
    <t>Allan Jones</t>
  </si>
  <si>
    <t>Miss Beverley Thomas</t>
  </si>
  <si>
    <t>Dr Tracy Wilson</t>
  </si>
  <si>
    <t>Miss Vanessa Ward</t>
  </si>
  <si>
    <t>Roy Martin</t>
  </si>
  <si>
    <t>Donna Adams-Watkins</t>
  </si>
  <si>
    <t>Ms Rachael Shepherd</t>
  </si>
  <si>
    <t>Dr Richard Hall</t>
  </si>
  <si>
    <t>Mohammed Marshall</t>
  </si>
  <si>
    <t>Mr Vincent Lee</t>
  </si>
  <si>
    <t>Ms Marian James</t>
  </si>
  <si>
    <t>Ms Kate Roberts</t>
  </si>
  <si>
    <t>Mitchell Lewis</t>
  </si>
  <si>
    <t>Malcolm Perkins</t>
  </si>
  <si>
    <t>Ms Natasha Williams</t>
  </si>
  <si>
    <t>Dawn Knight</t>
  </si>
  <si>
    <t>Dr Sarah Wilson</t>
  </si>
  <si>
    <t>Elliot Warren</t>
  </si>
  <si>
    <t>Cheryl Miah</t>
  </si>
  <si>
    <t>Craig Fletcher</t>
  </si>
  <si>
    <t>Stuart Brown-Patel</t>
  </si>
  <si>
    <t>Mr Ricky Smith</t>
  </si>
  <si>
    <t>Miss Jill Richardson</t>
  </si>
  <si>
    <t>Julia Bell</t>
  </si>
  <si>
    <t>Ian Thomas</t>
  </si>
  <si>
    <t>Mr Mark Smith</t>
  </si>
  <si>
    <t>Ashleigh Turner</t>
  </si>
  <si>
    <t>Wendy O'Donnell</t>
  </si>
  <si>
    <t>Jessica Brown</t>
  </si>
  <si>
    <t>Jasmine Barrett</t>
  </si>
  <si>
    <t>Katy Chapman</t>
  </si>
  <si>
    <t>Margaret Wilkins</t>
  </si>
  <si>
    <t>Aimee Martin</t>
  </si>
  <si>
    <t>Norman Bull</t>
  </si>
  <si>
    <t>Anthony Young</t>
  </si>
  <si>
    <t>Mrs Holly Gardner</t>
  </si>
  <si>
    <t>Ms Francesca Smith</t>
  </si>
  <si>
    <t>Jonathan Ward</t>
  </si>
  <si>
    <t>Marc Taylor</t>
  </si>
  <si>
    <t>Gavin Russell-Martin</t>
  </si>
  <si>
    <t>Frances Collins</t>
  </si>
  <si>
    <t>Kim Green-Williamson</t>
  </si>
  <si>
    <t>Lydia Kaur</t>
  </si>
  <si>
    <t>Karl Bailey</t>
  </si>
  <si>
    <t>Roger Anderson-Crawford</t>
  </si>
  <si>
    <t>Ronald Long</t>
  </si>
  <si>
    <t>Chelsea Mitchell</t>
  </si>
  <si>
    <t>Aimee Smith</t>
  </si>
  <si>
    <t>Patricia Buckley-Sullivan</t>
  </si>
  <si>
    <t>Irene George</t>
  </si>
  <si>
    <t>Mr Mohamed Smith</t>
  </si>
  <si>
    <t>Timothy Smith</t>
  </si>
  <si>
    <t>Jenna Roberts</t>
  </si>
  <si>
    <t>Lindsey Stephenson-Webster</t>
  </si>
  <si>
    <t>Andrew Harris</t>
  </si>
  <si>
    <t>Ronald Taylor</t>
  </si>
  <si>
    <t>Steven Robinson</t>
  </si>
  <si>
    <t>Neil Phillips-Morris</t>
  </si>
  <si>
    <t>Shirley Harrison</t>
  </si>
  <si>
    <t>Max Byrne</t>
  </si>
  <si>
    <t>Lesley Williams</t>
  </si>
  <si>
    <t>Mr Anthony Bruce</t>
  </si>
  <si>
    <t>Tina Khan</t>
  </si>
  <si>
    <t>Karen Davies</t>
  </si>
  <si>
    <t>Duncan Butcher</t>
  </si>
  <si>
    <t>Dr Stacey Armstrong</t>
  </si>
  <si>
    <t>Keith Kirby</t>
  </si>
  <si>
    <t>Lauren Hope-Steele</t>
  </si>
  <si>
    <t>Dr Eleanor Hughes</t>
  </si>
  <si>
    <t>Mrs June Burns</t>
  </si>
  <si>
    <t>Graham Perry</t>
  </si>
  <si>
    <t>Kevin Jones</t>
  </si>
  <si>
    <t>Matthew Sanderson</t>
  </si>
  <si>
    <t>Francis Carr</t>
  </si>
  <si>
    <t>Dennis Moss</t>
  </si>
  <si>
    <t>Mr Guy Evans</t>
  </si>
  <si>
    <t>Nicholas Thompson</t>
  </si>
  <si>
    <t>Jean Brown-Smith</t>
  </si>
  <si>
    <t>Dr Liam Davies</t>
  </si>
  <si>
    <t>Dr Wayne Holt</t>
  </si>
  <si>
    <t>Ms Ellie Wilson</t>
  </si>
  <si>
    <t>Tom Barnes</t>
  </si>
  <si>
    <t>Dr Edward Roberts</t>
  </si>
  <si>
    <t>Bruce Jones</t>
  </si>
  <si>
    <t>Jasmine Pearson-Edwards</t>
  </si>
  <si>
    <t>Arthur Thompson-Palmer</t>
  </si>
  <si>
    <t>Max Burrows</t>
  </si>
  <si>
    <t>Miss Sharon Miller</t>
  </si>
  <si>
    <t>Luke Collins-Mason</t>
  </si>
  <si>
    <t>Dr Alexander Cox</t>
  </si>
  <si>
    <t>Hollie Barnett</t>
  </si>
  <si>
    <t>Samantha Brown</t>
  </si>
  <si>
    <t>Kathleen Holmes</t>
  </si>
  <si>
    <t>Harriet Wood</t>
  </si>
  <si>
    <t>Josh Hussain</t>
  </si>
  <si>
    <t>Heather Mann</t>
  </si>
  <si>
    <t>Dr Justin Hall</t>
  </si>
  <si>
    <t>Dr Raymond Davies</t>
  </si>
  <si>
    <t>Fiona Walker</t>
  </si>
  <si>
    <t>Kathleen Clark</t>
  </si>
  <si>
    <t>Mrs Paige Dawson</t>
  </si>
  <si>
    <t>Wendy Jones</t>
  </si>
  <si>
    <t>Glen Gibbons</t>
  </si>
  <si>
    <t>Annette Gibson</t>
  </si>
  <si>
    <t>Dr Joe Welch</t>
  </si>
  <si>
    <t>Guy Wall</t>
  </si>
  <si>
    <t>Yvonne Barlow-Campbell</t>
  </si>
  <si>
    <t>Bethan Morgan</t>
  </si>
  <si>
    <t>Melissa Simpson</t>
  </si>
  <si>
    <t>Lynn Davies</t>
  </si>
  <si>
    <t>Mary Richardson</t>
  </si>
  <si>
    <t>Jayne Tyler</t>
  </si>
  <si>
    <t>Mrs Jennifer Cooper</t>
  </si>
  <si>
    <t>Conor Evans</t>
  </si>
  <si>
    <t>Valerie White-Reid</t>
  </si>
  <si>
    <t>Charles Mitchell</t>
  </si>
  <si>
    <t>Connor Hall</t>
  </si>
  <si>
    <t>Kelly Parry</t>
  </si>
  <si>
    <t>Mr Conor Jones</t>
  </si>
  <si>
    <t>Kimberley Moore-Jackson</t>
  </si>
  <si>
    <t>Ann Morton</t>
  </si>
  <si>
    <t>Leanne Carter</t>
  </si>
  <si>
    <t>Trevor Hewitt</t>
  </si>
  <si>
    <t>Sally Robinson</t>
  </si>
  <si>
    <t>Glen Jenkins</t>
  </si>
  <si>
    <t>Joyce Jackson-Fuller</t>
  </si>
  <si>
    <t>Dr Henry Dixon</t>
  </si>
  <si>
    <t>Mr Charles Ryan</t>
  </si>
  <si>
    <t>Mr Andrew Davies</t>
  </si>
  <si>
    <t>Julia Smith</t>
  </si>
  <si>
    <t>Mr Kevin Mitchell</t>
  </si>
  <si>
    <t>Jade Thornton</t>
  </si>
  <si>
    <t>Stacey Mitchell-Ball</t>
  </si>
  <si>
    <t>Aimee Roberts-Scott</t>
  </si>
  <si>
    <t>Miss Joanne Ross</t>
  </si>
  <si>
    <t>Mrs Donna Hill</t>
  </si>
  <si>
    <t>Marc Farrell</t>
  </si>
  <si>
    <t>Lisa Richards</t>
  </si>
  <si>
    <t>Eileen Poole-Harris</t>
  </si>
  <si>
    <t>Bruce Atkins</t>
  </si>
  <si>
    <t>Joanna Alexander-Kennedy</t>
  </si>
  <si>
    <t>Tom Ali-Potter</t>
  </si>
  <si>
    <t>Leigh Pugh</t>
  </si>
  <si>
    <t>Nathan Jones</t>
  </si>
  <si>
    <t>Craig Roberts</t>
  </si>
  <si>
    <t>Lucy Roberts</t>
  </si>
  <si>
    <t>Rhys Franklin</t>
  </si>
  <si>
    <t>Mary Owen</t>
  </si>
  <si>
    <t>Stuart Smith</t>
  </si>
  <si>
    <t>Dr Ian Hughes</t>
  </si>
  <si>
    <t>Ms Amy Hall</t>
  </si>
  <si>
    <t>Connor Mann</t>
  </si>
  <si>
    <t>Dr Adrian Kaur</t>
  </si>
  <si>
    <t>Charlotte Ingram</t>
  </si>
  <si>
    <t>Karl Watkins</t>
  </si>
  <si>
    <t>Amanda White</t>
  </si>
  <si>
    <t>Eleanor Thomas-Lucas</t>
  </si>
  <si>
    <t>Kyle Brown</t>
  </si>
  <si>
    <t>Margaret Price</t>
  </si>
  <si>
    <t>Clare Ryan</t>
  </si>
  <si>
    <t>Cheryl Williamson</t>
  </si>
  <si>
    <t>Mr Carl Thomas</t>
  </si>
  <si>
    <t>James Gardner-Watson</t>
  </si>
  <si>
    <t>Kim Frost</t>
  </si>
  <si>
    <t>Lorraine Jenkins</t>
  </si>
  <si>
    <t>Roger Lee</t>
  </si>
  <si>
    <t>Dr Owen Sinclair</t>
  </si>
  <si>
    <t>Olivia Booth</t>
  </si>
  <si>
    <t>Mrs Lauren Barnes</t>
  </si>
  <si>
    <t>Dr Michael Marshall</t>
  </si>
  <si>
    <t>Anthony Wilson</t>
  </si>
  <si>
    <t>Mr Stanley Marsh</t>
  </si>
  <si>
    <t>Dr Josephine Hussain</t>
  </si>
  <si>
    <t>Colin Ward</t>
  </si>
  <si>
    <t>Dr Reece Jones</t>
  </si>
  <si>
    <t>Dr Abbie Bell</t>
  </si>
  <si>
    <t>Jane Berry</t>
  </si>
  <si>
    <t>Miss Elizabeth Shaw</t>
  </si>
  <si>
    <t>Norman King</t>
  </si>
  <si>
    <t>Vanessa Shah-Holloway</t>
  </si>
  <si>
    <t>Mrs Tracey Williams</t>
  </si>
  <si>
    <t>Jill Jones-Barber</t>
  </si>
  <si>
    <t>Jennifer Hopkins</t>
  </si>
  <si>
    <t>Elizabeth Gilbert</t>
  </si>
  <si>
    <t>Mrs Naomi Carr</t>
  </si>
  <si>
    <t>Brenda Parry</t>
  </si>
  <si>
    <t>Ms Jodie Quinn</t>
  </si>
  <si>
    <t>Declan Moore</t>
  </si>
  <si>
    <t>Dr George Chamberlain</t>
  </si>
  <si>
    <t>Dr Louis Rogers</t>
  </si>
  <si>
    <t>Miss Melissa Carter</t>
  </si>
  <si>
    <t>Gordon Jones</t>
  </si>
  <si>
    <t>Dr Samuel Byrne</t>
  </si>
  <si>
    <t>Mrs Molly Hanson</t>
  </si>
  <si>
    <t>Emma White-Wright</t>
  </si>
  <si>
    <t>Brian Williams-Fleming</t>
  </si>
  <si>
    <t>Janice Johnson-Gould</t>
  </si>
  <si>
    <t>Dr Glenn Hussain</t>
  </si>
  <si>
    <t>Josh Hall</t>
  </si>
  <si>
    <t>Robert Wyatt</t>
  </si>
  <si>
    <t>Miss Frances Thorpe</t>
  </si>
  <si>
    <t>Sylvia Jones</t>
  </si>
  <si>
    <t>Reece Wood</t>
  </si>
  <si>
    <t>Megan Burke</t>
  </si>
  <si>
    <t>Miss Julia Shaw</t>
  </si>
  <si>
    <t>Daniel Khan</t>
  </si>
  <si>
    <t>Beth Kirk</t>
  </si>
  <si>
    <t>Mrs Katie Edwards</t>
  </si>
  <si>
    <t>Natasha Chamberlain</t>
  </si>
  <si>
    <t>Abdul Evans</t>
  </si>
  <si>
    <t>Carly Blake</t>
  </si>
  <si>
    <t>Francesca Griffiths</t>
  </si>
  <si>
    <t>Miss Caroline Howells</t>
  </si>
  <si>
    <t>Tom Palmer-Ali</t>
  </si>
  <si>
    <t>Philip Green</t>
  </si>
  <si>
    <t>Danielle Smith-Ryan</t>
  </si>
  <si>
    <t>Dr Claire Price</t>
  </si>
  <si>
    <t>Mohammad Griffiths-Bradley</t>
  </si>
  <si>
    <t>Keith Hilton</t>
  </si>
  <si>
    <t>Dr Carly Hill</t>
  </si>
  <si>
    <t>Jeffrey Atkinson</t>
  </si>
  <si>
    <t>Gillian Fowler</t>
  </si>
  <si>
    <t>Billy Anderson</t>
  </si>
  <si>
    <t>Mary Hodgson</t>
  </si>
  <si>
    <t>Mr Carl Goddard</t>
  </si>
  <si>
    <t>Ms Lydia Owen</t>
  </si>
  <si>
    <t>Miss Patricia Poole</t>
  </si>
  <si>
    <t>Leah Hall-Foster</t>
  </si>
  <si>
    <t>Diana Robson</t>
  </si>
  <si>
    <t>Mr Leigh Anderson</t>
  </si>
  <si>
    <t>Emily Rogers</t>
  </si>
  <si>
    <t>Yvonne Murphy</t>
  </si>
  <si>
    <t>Mrs Helen Gough</t>
  </si>
  <si>
    <t>Lydia Miah</t>
  </si>
  <si>
    <t>Elizabeth Anderson</t>
  </si>
  <si>
    <t>Shane Kelly-Richards</t>
  </si>
  <si>
    <t>Angela Cooke</t>
  </si>
  <si>
    <t>Dr Pauline Bell</t>
  </si>
  <si>
    <t>Olivia Greenwood</t>
  </si>
  <si>
    <t>Oliver Patel</t>
  </si>
  <si>
    <t>Jodie Jones</t>
  </si>
  <si>
    <t>Mrs Valerie Patel</t>
  </si>
  <si>
    <t>Jenna Douglas</t>
  </si>
  <si>
    <t>Ian Williams</t>
  </si>
  <si>
    <t>Mathew Sutton</t>
  </si>
  <si>
    <t>Francis Bond</t>
  </si>
  <si>
    <t>Chelsea Saunders</t>
  </si>
  <si>
    <t>Ross Hall</t>
  </si>
  <si>
    <t>Jonathan Harris</t>
  </si>
  <si>
    <t>Mr David Thompson</t>
  </si>
  <si>
    <t>Alex Clarke</t>
  </si>
  <si>
    <t>Julie Tomlinson</t>
  </si>
  <si>
    <t>Dr Stephen Smith</t>
  </si>
  <si>
    <t>Mr Max Savage</t>
  </si>
  <si>
    <t>Ms Eleanor Walsh</t>
  </si>
  <si>
    <t>Miss Emma Smith</t>
  </si>
  <si>
    <t>Laura Baker</t>
  </si>
  <si>
    <t>Lesley Clark</t>
  </si>
  <si>
    <t>Dr Dennis Day</t>
  </si>
  <si>
    <t>Gareth Lloyd</t>
  </si>
  <si>
    <t>Amber Benson</t>
  </si>
  <si>
    <t>Edward Matthews-Payne</t>
  </si>
  <si>
    <t>Kathleen Elliott</t>
  </si>
  <si>
    <t>Kate Payne</t>
  </si>
  <si>
    <t>Mrs Lynda Birch</t>
  </si>
  <si>
    <t>Kayleigh Jones-Akhtar</t>
  </si>
  <si>
    <t>Carol Carter-Walker</t>
  </si>
  <si>
    <t>Jade Hughes-Clark</t>
  </si>
  <si>
    <t>Dylan Jackson</t>
  </si>
  <si>
    <t>Female</t>
  </si>
  <si>
    <t>Male</t>
  </si>
  <si>
    <t>Other</t>
  </si>
  <si>
    <t>Claims</t>
  </si>
  <si>
    <t>HR</t>
  </si>
  <si>
    <t>Finance</t>
  </si>
  <si>
    <t>IT</t>
  </si>
  <si>
    <t>Underwriting</t>
  </si>
  <si>
    <t>Sales</t>
  </si>
  <si>
    <t>Adjuster</t>
  </si>
  <si>
    <t>Manager</t>
  </si>
  <si>
    <t>Senior Manager</t>
  </si>
  <si>
    <t>Agent</t>
  </si>
  <si>
    <t>Analyst</t>
  </si>
  <si>
    <t>Director</t>
  </si>
  <si>
    <t>Edinburgh</t>
  </si>
  <si>
    <t>Manchester</t>
  </si>
  <si>
    <t>London</t>
  </si>
  <si>
    <t>Dublin</t>
  </si>
  <si>
    <t>Birmingham</t>
  </si>
  <si>
    <t>Better Offer</t>
  </si>
  <si>
    <t>Compensation</t>
  </si>
  <si>
    <t>Workload</t>
  </si>
  <si>
    <t>Career Growth</t>
  </si>
  <si>
    <t>Personal</t>
  </si>
  <si>
    <t>Retirement</t>
  </si>
  <si>
    <t>I found a more attractive role outside the company.</t>
  </si>
  <si>
    <t>Salary and benefits were not competitive enough.</t>
  </si>
  <si>
    <t>I feel undervalued and stressed by current expectations.</t>
  </si>
  <si>
    <t>The workload was overwhelming and hard to balance.</t>
  </si>
  <si>
    <t>I felt limited opportunities for advancement here.</t>
  </si>
  <si>
    <t>Leaving due to personal circumstances.</t>
  </si>
  <si>
    <t>Work is fine, but improvements could be made in support and recognition.</t>
  </si>
  <si>
    <t>I am retiring after my service here.</t>
  </si>
  <si>
    <t>I enjoy the work environment and feel motivated.</t>
  </si>
  <si>
    <t>Age Group</t>
  </si>
  <si>
    <t>Tenure(Months)</t>
  </si>
  <si>
    <t>Tenure (Years)</t>
  </si>
  <si>
    <t>Tenure Group</t>
  </si>
  <si>
    <t>Engagement Band</t>
  </si>
  <si>
    <t>Training Bands</t>
  </si>
  <si>
    <t>Row Labels</t>
  </si>
  <si>
    <t>Grand Total</t>
  </si>
  <si>
    <t>Count of Attrition_Flag</t>
  </si>
  <si>
    <t>Stayed</t>
  </si>
  <si>
    <t>Left</t>
  </si>
  <si>
    <t>Attrition By Department</t>
  </si>
  <si>
    <t>0-4years</t>
  </si>
  <si>
    <t>5-9years</t>
  </si>
  <si>
    <t>10+ years</t>
  </si>
  <si>
    <t>Attrition by Tenure</t>
  </si>
  <si>
    <t>30-39</t>
  </si>
  <si>
    <t>40-49</t>
  </si>
  <si>
    <t>50-59</t>
  </si>
  <si>
    <t>22-29</t>
  </si>
  <si>
    <t>Attrition by Age Group</t>
  </si>
  <si>
    <t>Attrition by Gender</t>
  </si>
  <si>
    <t>High(4-5)</t>
  </si>
  <si>
    <t>Low(1-2)</t>
  </si>
  <si>
    <t>Medium(3)</t>
  </si>
  <si>
    <t>Attrition by Engagement</t>
  </si>
  <si>
    <t>Average of Salary</t>
  </si>
  <si>
    <t>Risk Factors and weight</t>
  </si>
  <si>
    <t>Factor</t>
  </si>
  <si>
    <t>Condition</t>
  </si>
  <si>
    <t>Point</t>
  </si>
  <si>
    <t>Age group</t>
  </si>
  <si>
    <t>Engagement band</t>
  </si>
  <si>
    <t>Trainings completed</t>
  </si>
  <si>
    <t>Below Expectation</t>
  </si>
  <si>
    <t>Exceeds Expectation</t>
  </si>
  <si>
    <t>Meets Expectation</t>
  </si>
  <si>
    <t>Needs Improvement</t>
  </si>
  <si>
    <t>Attrition by Trainings completed</t>
  </si>
  <si>
    <t>Needs Improv.</t>
  </si>
  <si>
    <t>Meet Expectation</t>
  </si>
  <si>
    <t>Engagement</t>
  </si>
  <si>
    <t>Trainings</t>
  </si>
  <si>
    <t>Age Points</t>
  </si>
  <si>
    <t>Tenure Points</t>
  </si>
  <si>
    <t>Total Risk</t>
  </si>
  <si>
    <t>Risk %</t>
  </si>
  <si>
    <t>Risk Level</t>
  </si>
  <si>
    <t>10years +</t>
  </si>
  <si>
    <t>14</t>
  </si>
  <si>
    <t xml:space="preserve"> </t>
  </si>
  <si>
    <t>Count of Employee_ID</t>
  </si>
  <si>
    <t>High Risk</t>
  </si>
  <si>
    <t>Low Risk</t>
  </si>
  <si>
    <t>Medium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</si>
</sst>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Alignment="1">
      <alignment horizontal="center"/>
    </xf>
    <xf numFmtId="9" fontId="0" fillId="0" borderId="0" xfId="2" applyFont="1"/>
    <xf numFmtId="0" fontId="1" fillId="0" borderId="0" xfId="0" applyFont="1" applyAlignment="1">
      <alignment horizontal="center" wrapText="1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</cellXfs>
  <cellStyles count="3">
    <cellStyle name="Comma" xfId="1" builtinId="3"/>
    <cellStyle name="Normal" xfId="0" builtinId="0"/>
    <cellStyle name="Percent" xfId="2" builtinId="5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numFmt numFmtId="35" formatCode="_-* #,##0.00_-;\-* #,##0.0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16.793887037034" createdVersion="8" refreshedVersion="8" minRefreshableVersion="3" recordCount="1000" xr:uid="{4B0AA7DE-45D8-497B-8F7D-295FC041885F}">
  <cacheSource type="worksheet">
    <worksheetSource ref="A1:P1001" sheet="predictive"/>
  </cacheSource>
  <cacheFields count="16">
    <cacheField name="Employee_ID" numFmtId="0">
      <sharedItems/>
    </cacheField>
    <cacheField name="Name" numFmtId="0">
      <sharedItems/>
    </cacheField>
    <cacheField name="Department" numFmtId="0">
      <sharedItems count="6">
        <s v="Claims"/>
        <s v="HR"/>
        <s v="Finance"/>
        <s v="IT"/>
        <s v="Underwriting"/>
        <s v="Sales"/>
      </sharedItems>
    </cacheField>
    <cacheField name="Age Group" numFmtId="0">
      <sharedItems/>
    </cacheField>
    <cacheField name="Gender" numFmtId="0">
      <sharedItems/>
    </cacheField>
    <cacheField name="Manager_ID" numFmtId="0">
      <sharedItems/>
    </cacheField>
    <cacheField name="Salary" numFmtId="165">
      <sharedItems containsSemiMixedTypes="0" containsString="0" containsNumber="1" containsInteger="1" minValue="25153" maxValue="119952"/>
    </cacheField>
    <cacheField name="Attrition_Flag" numFmtId="0">
      <sharedItems containsSemiMixedTypes="0" containsString="0" containsNumber="1" containsInteger="1" minValue="0" maxValue="1"/>
    </cacheField>
    <cacheField name="Tenure Group" numFmtId="1">
      <sharedItems/>
    </cacheField>
    <cacheField name="Engagement Band" numFmtId="0">
      <sharedItems/>
    </cacheField>
    <cacheField name="Performance_Score" numFmtId="0">
      <sharedItems containsSemiMixedTypes="0" containsString="0" containsNumber="1" containsInteger="1" minValue="1" maxValue="5"/>
    </cacheField>
    <cacheField name="Trainings_Completed" numFmtId="0">
      <sharedItems containsSemiMixedTypes="0" containsString="0" containsNumber="1" containsInteger="1" minValue="0" maxValue="9"/>
    </cacheField>
    <cacheField name="Training Bands" numFmtId="0">
      <sharedItems/>
    </cacheField>
    <cacheField name="Total Risk" numFmtId="0">
      <sharedItems containsSemiMixedTypes="0" containsString="0" containsNumber="1" containsInteger="1" minValue="5" maxValue="14"/>
    </cacheField>
    <cacheField name="Risk %" numFmtId="9">
      <sharedItems containsSemiMixedTypes="0" containsString="0" containsNumber="1" minValue="0.35714285714285715" maxValue="1"/>
    </cacheField>
    <cacheField name="Risk Level" numFmtId="165">
      <sharedItems count="3">
        <s v="Medium Risk"/>
        <s v="High Risk"/>
        <s v="Low Ris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916.793888078704" createdVersion="8" refreshedVersion="8" minRefreshableVersion="3" recordCount="1001" xr:uid="{FFB095CB-5FE6-4761-BAC6-EB56D35305C2}">
  <cacheSource type="worksheet">
    <worksheetSource ref="A1:AD1048576" sheet="CleanData"/>
  </cacheSource>
  <cacheFields count="30">
    <cacheField name="Employee_ID" numFmtId="0">
      <sharedItems containsBlank="1"/>
    </cacheField>
    <cacheField name="Name" numFmtId="0">
      <sharedItems containsBlank="1"/>
    </cacheField>
    <cacheField name="Age" numFmtId="0">
      <sharedItems containsString="0" containsBlank="1" containsNumber="1" containsInteger="1" minValue="22" maxValue="59"/>
    </cacheField>
    <cacheField name="Age Group" numFmtId="0">
      <sharedItems containsBlank="1" count="6">
        <s v="50-59"/>
        <s v="30-39"/>
        <s v="22-29"/>
        <s v="40-49"/>
        <m/>
        <s v="23-29" u="1"/>
      </sharedItems>
    </cacheField>
    <cacheField name="Gender" numFmtId="0">
      <sharedItems containsBlank="1" count="4">
        <s v="Female"/>
        <s v="Male"/>
        <s v="Other"/>
        <m/>
      </sharedItems>
    </cacheField>
    <cacheField name="Department" numFmtId="0">
      <sharedItems containsBlank="1" count="7">
        <s v="Claims"/>
        <s v="HR"/>
        <s v="Finance"/>
        <s v="IT"/>
        <s v="Underwriting"/>
        <s v="Sales"/>
        <m/>
      </sharedItems>
    </cacheField>
    <cacheField name="Role" numFmtId="0">
      <sharedItems containsBlank="1"/>
    </cacheField>
    <cacheField name="Date_of_Joining" numFmtId="0">
      <sharedItems containsNonDate="0" containsDate="1" containsString="0" containsBlank="1" minDate="2010-08-28T00:00:00" maxDate="2024-08-20T00:00:00"/>
    </cacheField>
    <cacheField name="Manager_ID" numFmtId="0">
      <sharedItems containsBlank="1"/>
    </cacheField>
    <cacheField name="Location" numFmtId="0">
      <sharedItems containsBlank="1"/>
    </cacheField>
    <cacheField name="Salary" numFmtId="165">
      <sharedItems containsString="0" containsBlank="1" containsNumber="1" containsInteger="1" minValue="25153" maxValue="119952"/>
    </cacheField>
    <cacheField name="Attrition_Flag" numFmtId="0">
      <sharedItems containsString="0" containsBlank="1" containsNumber="1" containsInteger="1" minValue="0" maxValue="1" count="3">
        <n v="1"/>
        <n v="0"/>
        <m/>
      </sharedItems>
    </cacheField>
    <cacheField name="Date_of_Exit" numFmtId="0">
      <sharedItems containsNonDate="0" containsDate="1" containsString="0" containsBlank="1" minDate="2013-06-10T00:00:00" maxDate="2025-08-22T00:00:00"/>
    </cacheField>
    <cacheField name="Tenure(Months)" numFmtId="1">
      <sharedItems containsString="0" containsBlank="1" containsNumber="1" containsInteger="1" minValue="0" maxValue="180"/>
    </cacheField>
    <cacheField name="Tenure (Years)" numFmtId="1">
      <sharedItems containsString="0" containsBlank="1" containsNumber="1" containsInteger="1" minValue="0" maxValue="15"/>
    </cacheField>
    <cacheField name="Tenure Group" numFmtId="1">
      <sharedItems containsBlank="1" count="4">
        <s v="0-4years"/>
        <s v="5-9years"/>
        <s v="10+ years"/>
        <m/>
      </sharedItems>
    </cacheField>
    <cacheField name="Reason_for_Leaving" numFmtId="0">
      <sharedItems containsBlank="1"/>
    </cacheField>
    <cacheField name="Notice_Period" numFmtId="0">
      <sharedItems containsString="0" containsBlank="1" containsNumber="1" containsInteger="1" minValue="30" maxValue="90"/>
    </cacheField>
    <cacheField name="Engagement_Score" numFmtId="0">
      <sharedItems containsString="0" containsBlank="1" containsNumber="1" containsInteger="1" minValue="1" maxValue="5"/>
    </cacheField>
    <cacheField name="Engagement Band" numFmtId="0">
      <sharedItems containsBlank="1" count="4">
        <s v="Low(1-2)"/>
        <s v="Medium(3)"/>
        <s v="High(4-5)"/>
        <m/>
      </sharedItems>
    </cacheField>
    <cacheField name="Satisfaction_Score" numFmtId="0">
      <sharedItems containsString="0" containsBlank="1" containsNumber="1" containsInteger="1" minValue="1" maxValue="5"/>
    </cacheField>
    <cacheField name="Feedback_Comments" numFmtId="0">
      <sharedItems containsBlank="1"/>
    </cacheField>
    <cacheField name="Performance_Score" numFmtId="0">
      <sharedItems containsString="0" containsBlank="1" containsNumber="1" containsInteger="1" minValue="1" maxValue="5"/>
    </cacheField>
    <cacheField name="Goals_Achieved(%)" numFmtId="0">
      <sharedItems containsString="0" containsBlank="1" containsNumber="1" containsInteger="1" minValue="50" maxValue="100"/>
    </cacheField>
    <cacheField name="Training_Hours" numFmtId="0">
      <sharedItems containsString="0" containsBlank="1" containsNumber="1" containsInteger="1" minValue="0" maxValue="99"/>
    </cacheField>
    <cacheField name="Training_Score" numFmtId="0">
      <sharedItems containsString="0" containsBlank="1" containsNumber="1" containsInteger="1" minValue="50" maxValue="100"/>
    </cacheField>
    <cacheField name="Trainings_Completed" numFmtId="0">
      <sharedItems containsString="0" containsBlank="1" containsNumber="1" containsInteger="1" minValue="0" maxValue="9"/>
    </cacheField>
    <cacheField name="Training Bands" numFmtId="0">
      <sharedItems containsBlank="1" count="5">
        <s v="Exceeds Expectation"/>
        <s v="Needs Improvement"/>
        <s v="Below Expectation"/>
        <s v="Meets Expectation"/>
        <m/>
      </sharedItems>
    </cacheField>
    <cacheField name="Bonus" numFmtId="165">
      <sharedItems containsString="0" containsBlank="1" containsNumber="1" containsInteger="1" minValue="19" maxValue="19987"/>
    </cacheField>
    <cacheField name="Benefits_Enrolled" numFmtId="0">
      <sharedItems containsString="0" containsBlank="1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1000"/>
    <s v="Dr Kate Atkins"/>
    <x v="0"/>
    <s v="50-59"/>
    <s v="Female"/>
    <s v="E1263"/>
    <n v="49700"/>
    <n v="1"/>
    <s v="0-4years"/>
    <s v="Low(1-2)"/>
    <n v="2"/>
    <n v="9"/>
    <s v="Exceeds Expectation"/>
    <n v="8"/>
    <n v="0.5714285714285714"/>
    <x v="0"/>
  </r>
  <r>
    <s v="E1001"/>
    <s v="Kimberley Kaur"/>
    <x v="1"/>
    <s v="30-39"/>
    <s v="Female"/>
    <s v="E1206"/>
    <n v="105356"/>
    <n v="1"/>
    <s v="0-4years"/>
    <s v="Low(1-2)"/>
    <n v="4"/>
    <n v="1"/>
    <s v="Needs Improvement"/>
    <n v="12"/>
    <n v="0.8571428571428571"/>
    <x v="1"/>
  </r>
  <r>
    <s v="E1002"/>
    <s v="Abdul Murray"/>
    <x v="1"/>
    <s v="22-29"/>
    <s v="Male"/>
    <s v="E1606"/>
    <n v="101427"/>
    <n v="0"/>
    <s v="0-4years"/>
    <s v="Low(1-2)"/>
    <n v="4"/>
    <n v="0"/>
    <s v="Below Expectation"/>
    <n v="8"/>
    <n v="0.5714285714285714"/>
    <x v="0"/>
  </r>
  <r>
    <s v="E1003"/>
    <s v="Mr Richard Reed"/>
    <x v="2"/>
    <s v="40-49"/>
    <s v="Female"/>
    <s v="E1884"/>
    <n v="30269"/>
    <n v="0"/>
    <s v="5-9years"/>
    <s v="Low(1-2)"/>
    <n v="3"/>
    <n v="9"/>
    <s v="Exceeds Expectation"/>
    <n v="10"/>
    <n v="0.7142857142857143"/>
    <x v="1"/>
  </r>
  <r>
    <s v="E1004"/>
    <s v="Anne Taylor"/>
    <x v="1"/>
    <s v="40-49"/>
    <s v="Female"/>
    <s v="E1733"/>
    <n v="68880"/>
    <n v="1"/>
    <s v="10+ years"/>
    <s v="Low(1-2)"/>
    <n v="1"/>
    <n v="0"/>
    <s v="Below Expectation"/>
    <n v="8"/>
    <n v="0.5714285714285714"/>
    <x v="0"/>
  </r>
  <r>
    <s v="E1005"/>
    <s v="Dr Terry Barnes"/>
    <x v="2"/>
    <s v="40-49"/>
    <s v="Male"/>
    <s v="E1365"/>
    <n v="33320"/>
    <n v="1"/>
    <s v="0-4years"/>
    <s v="Medium(3)"/>
    <n v="3"/>
    <n v="3"/>
    <s v="Needs Improvement"/>
    <n v="11"/>
    <n v="0.7857142857142857"/>
    <x v="1"/>
  </r>
  <r>
    <s v="E1006"/>
    <s v="Jemma Ali-Jackson"/>
    <x v="2"/>
    <s v="30-39"/>
    <s v="Female"/>
    <s v="E1275"/>
    <n v="74589"/>
    <n v="1"/>
    <s v="0-4years"/>
    <s v="Low(1-2)"/>
    <n v="5"/>
    <n v="2"/>
    <s v="Needs Improvement"/>
    <n v="12"/>
    <n v="0.8571428571428571"/>
    <x v="1"/>
  </r>
  <r>
    <s v="E1007"/>
    <s v="Leon Walton"/>
    <x v="2"/>
    <s v="30-39"/>
    <s v="Female"/>
    <s v="E1379"/>
    <n v="101276"/>
    <n v="0"/>
    <s v="10+ years"/>
    <s v="High(4-5)"/>
    <n v="4"/>
    <n v="4"/>
    <s v="Needs Improvement"/>
    <n v="9"/>
    <n v="0.6428571428571429"/>
    <x v="1"/>
  </r>
  <r>
    <s v="E1008"/>
    <s v="Rosemary Reid"/>
    <x v="3"/>
    <s v="40-49"/>
    <s v="Female"/>
    <s v="E1742"/>
    <n v="60897"/>
    <n v="0"/>
    <s v="10+ years"/>
    <s v="High(4-5)"/>
    <n v="4"/>
    <n v="8"/>
    <s v="Exceeds Expectation"/>
    <n v="8"/>
    <n v="0.5714285714285714"/>
    <x v="0"/>
  </r>
  <r>
    <s v="E1009"/>
    <s v="Dr Amelia Scott"/>
    <x v="4"/>
    <s v="50-59"/>
    <s v="Female"/>
    <s v="E1308"/>
    <n v="83565"/>
    <n v="1"/>
    <s v="5-9years"/>
    <s v="High(4-5)"/>
    <n v="2"/>
    <n v="7"/>
    <s v="Meets Expectation"/>
    <n v="11"/>
    <n v="0.7857142857142857"/>
    <x v="1"/>
  </r>
  <r>
    <s v="E1010"/>
    <s v="Jane Harvey"/>
    <x v="2"/>
    <s v="40-49"/>
    <s v="Female"/>
    <s v="E1630"/>
    <n v="55930"/>
    <n v="0"/>
    <s v="10+ years"/>
    <s v="High(4-5)"/>
    <n v="3"/>
    <n v="8"/>
    <s v="Exceeds Expectation"/>
    <n v="8"/>
    <n v="0.5714285714285714"/>
    <x v="0"/>
  </r>
  <r>
    <s v="E1011"/>
    <s v="Dr Lawrence Reed"/>
    <x v="2"/>
    <s v="22-29"/>
    <s v="Female"/>
    <s v="E1267"/>
    <n v="82233"/>
    <n v="0"/>
    <s v="10+ years"/>
    <s v="Low(1-2)"/>
    <n v="2"/>
    <n v="4"/>
    <s v="Needs Improvement"/>
    <n v="9"/>
    <n v="0.6428571428571429"/>
    <x v="1"/>
  </r>
  <r>
    <s v="E1012"/>
    <s v="Dr Tony Hammond"/>
    <x v="4"/>
    <s v="40-49"/>
    <s v="Male"/>
    <s v="E1944"/>
    <n v="107821"/>
    <n v="0"/>
    <s v="10+ years"/>
    <s v="Low(1-2)"/>
    <n v="4"/>
    <n v="7"/>
    <s v="Meets Expectation"/>
    <n v="10"/>
    <n v="0.7142857142857143"/>
    <x v="1"/>
  </r>
  <r>
    <s v="E1013"/>
    <s v="Lesley Whitehead"/>
    <x v="5"/>
    <s v="22-29"/>
    <s v="Male"/>
    <s v="E1784"/>
    <n v="39380"/>
    <n v="0"/>
    <s v="0-4years"/>
    <s v="Medium(3)"/>
    <n v="3"/>
    <n v="3"/>
    <s v="Needs Improvement"/>
    <n v="9"/>
    <n v="0.6428571428571429"/>
    <x v="1"/>
  </r>
  <r>
    <s v="E1014"/>
    <s v="Dr Francesca Chapman"/>
    <x v="2"/>
    <s v="40-49"/>
    <s v="Male"/>
    <s v="E1063"/>
    <n v="101896"/>
    <n v="0"/>
    <s v="5-9years"/>
    <s v="High(4-5)"/>
    <n v="3"/>
    <n v="4"/>
    <s v="Needs Improvement"/>
    <n v="11"/>
    <n v="0.7857142857142857"/>
    <x v="1"/>
  </r>
  <r>
    <s v="E1015"/>
    <s v="Miss Amanda Johnson"/>
    <x v="3"/>
    <s v="50-59"/>
    <s v="Female"/>
    <s v="E1809"/>
    <n v="95934"/>
    <n v="0"/>
    <s v="10+ years"/>
    <s v="Medium(3)"/>
    <n v="5"/>
    <n v="2"/>
    <s v="Needs Improvement"/>
    <n v="10"/>
    <n v="0.7142857142857143"/>
    <x v="1"/>
  </r>
  <r>
    <s v="E1016"/>
    <s v="Anna Henderson-Briggs"/>
    <x v="1"/>
    <s v="50-59"/>
    <s v="Male"/>
    <s v="E1349"/>
    <n v="80830"/>
    <n v="0"/>
    <s v="0-4years"/>
    <s v="Low(1-2)"/>
    <n v="5"/>
    <n v="4"/>
    <s v="Needs Improvement"/>
    <n v="14"/>
    <n v="1"/>
    <x v="1"/>
  </r>
  <r>
    <s v="E1017"/>
    <s v="Shannon Gray-Hopkins"/>
    <x v="1"/>
    <s v="22-29"/>
    <s v="Female"/>
    <s v="E1924"/>
    <n v="30529"/>
    <n v="0"/>
    <s v="10+ years"/>
    <s v="High(4-5)"/>
    <n v="1"/>
    <n v="2"/>
    <s v="Needs Improvement"/>
    <n v="8"/>
    <n v="0.5714285714285714"/>
    <x v="0"/>
  </r>
  <r>
    <s v="E1018"/>
    <s v="Samuel Akhtar"/>
    <x v="0"/>
    <s v="40-49"/>
    <s v="Female"/>
    <s v="E1914"/>
    <n v="119598"/>
    <n v="0"/>
    <s v="10+ years"/>
    <s v="Medium(3)"/>
    <n v="5"/>
    <n v="4"/>
    <s v="Needs Improvement"/>
    <n v="9"/>
    <n v="0.6428571428571429"/>
    <x v="1"/>
  </r>
  <r>
    <s v="E1019"/>
    <s v="Abdul Kaur-Hayes"/>
    <x v="0"/>
    <s v="50-59"/>
    <s v="Female"/>
    <s v="E1493"/>
    <n v="107987"/>
    <n v="0"/>
    <s v="10+ years"/>
    <s v="Low(1-2)"/>
    <n v="3"/>
    <n v="4"/>
    <s v="Needs Improvement"/>
    <n v="12"/>
    <n v="0.8571428571428571"/>
    <x v="1"/>
  </r>
  <r>
    <s v="E1020"/>
    <s v="Ms Heather Webster"/>
    <x v="1"/>
    <s v="30-39"/>
    <s v="Other"/>
    <s v="E1522"/>
    <n v="74178"/>
    <n v="0"/>
    <s v="5-9years"/>
    <s v="Medium(3)"/>
    <n v="5"/>
    <n v="5"/>
    <s v="Meets Expectation"/>
    <n v="8"/>
    <n v="0.5714285714285714"/>
    <x v="0"/>
  </r>
  <r>
    <s v="E1021"/>
    <s v="Dr Dawn Hardy"/>
    <x v="1"/>
    <s v="40-49"/>
    <s v="Female"/>
    <s v="E1097"/>
    <n v="31937"/>
    <n v="0"/>
    <s v="0-4years"/>
    <s v="Low(1-2)"/>
    <n v="1"/>
    <n v="8"/>
    <s v="Exceeds Expectation"/>
    <n v="11"/>
    <n v="0.7857142857142857"/>
    <x v="1"/>
  </r>
  <r>
    <s v="E1022"/>
    <s v="Dr Hollie Smith"/>
    <x v="3"/>
    <s v="40-49"/>
    <s v="Female"/>
    <s v="E1945"/>
    <n v="64886"/>
    <n v="1"/>
    <s v="5-9years"/>
    <s v="Low(1-2)"/>
    <n v="4"/>
    <n v="0"/>
    <s v="Below Expectation"/>
    <n v="9"/>
    <n v="0.6428571428571429"/>
    <x v="1"/>
  </r>
  <r>
    <s v="E1023"/>
    <s v="Eric Freeman"/>
    <x v="4"/>
    <s v="40-49"/>
    <s v="Male"/>
    <s v="E1070"/>
    <n v="74699"/>
    <n v="0"/>
    <s v="10+ years"/>
    <s v="Medium(3)"/>
    <n v="5"/>
    <n v="9"/>
    <s v="Exceeds Expectation"/>
    <n v="7"/>
    <n v="0.5"/>
    <x v="0"/>
  </r>
  <r>
    <s v="E1024"/>
    <s v="Dr Gordon Hayward"/>
    <x v="0"/>
    <s v="40-49"/>
    <s v="Female"/>
    <s v="E1363"/>
    <n v="101396"/>
    <n v="0"/>
    <s v="0-4years"/>
    <s v="Low(1-2)"/>
    <n v="3"/>
    <n v="5"/>
    <s v="Meets Expectation"/>
    <n v="12"/>
    <n v="0.8571428571428571"/>
    <x v="1"/>
  </r>
  <r>
    <s v="E1025"/>
    <s v="Dr Shaun Cox"/>
    <x v="4"/>
    <s v="30-39"/>
    <s v="Male"/>
    <s v="E1569"/>
    <n v="115678"/>
    <n v="0"/>
    <s v="10+ years"/>
    <s v="Low(1-2)"/>
    <n v="4"/>
    <n v="0"/>
    <s v="Below Expectation"/>
    <n v="7"/>
    <n v="0.5"/>
    <x v="0"/>
  </r>
  <r>
    <s v="E1026"/>
    <s v="Harriet Newman"/>
    <x v="3"/>
    <s v="30-39"/>
    <s v="Male"/>
    <s v="E1801"/>
    <n v="50279"/>
    <n v="1"/>
    <s v="5-9years"/>
    <s v="Low(1-2)"/>
    <n v="3"/>
    <n v="5"/>
    <s v="Meets Expectation"/>
    <n v="10"/>
    <n v="0.7142857142857143"/>
    <x v="1"/>
  </r>
  <r>
    <s v="E1027"/>
    <s v="Anna Payne"/>
    <x v="1"/>
    <s v="22-29"/>
    <s v="Female"/>
    <s v="E1762"/>
    <n v="63106"/>
    <n v="0"/>
    <s v="5-9years"/>
    <s v="High(4-5)"/>
    <n v="4"/>
    <n v="1"/>
    <s v="Needs Improvement"/>
    <n v="9"/>
    <n v="0.6428571428571429"/>
    <x v="1"/>
  </r>
  <r>
    <s v="E1028"/>
    <s v="Andrea Rogers"/>
    <x v="2"/>
    <s v="50-59"/>
    <s v="Female"/>
    <s v="E1275"/>
    <n v="104737"/>
    <n v="0"/>
    <s v="10+ years"/>
    <s v="High(4-5)"/>
    <n v="3"/>
    <n v="7"/>
    <s v="Meets Expectation"/>
    <n v="10"/>
    <n v="0.7142857142857143"/>
    <x v="1"/>
  </r>
  <r>
    <s v="E1029"/>
    <s v="Harry Jones-Roberts"/>
    <x v="4"/>
    <s v="22-29"/>
    <s v="Male"/>
    <s v="E1049"/>
    <n v="65544"/>
    <n v="0"/>
    <s v="5-9years"/>
    <s v="Low(1-2)"/>
    <n v="5"/>
    <n v="2"/>
    <s v="Needs Improvement"/>
    <n v="10"/>
    <n v="0.7142857142857143"/>
    <x v="1"/>
  </r>
  <r>
    <s v="E1030"/>
    <s v="Jordan Wright"/>
    <x v="1"/>
    <s v="40-49"/>
    <s v="Female"/>
    <s v="E1357"/>
    <n v="33997"/>
    <n v="0"/>
    <s v="5-9years"/>
    <s v="Low(1-2)"/>
    <n v="5"/>
    <n v="9"/>
    <s v="Exceeds Expectation"/>
    <n v="10"/>
    <n v="0.7142857142857143"/>
    <x v="1"/>
  </r>
  <r>
    <s v="E1031"/>
    <s v="Graeme Cross"/>
    <x v="1"/>
    <s v="30-39"/>
    <s v="Female"/>
    <s v="E1727"/>
    <n v="110711"/>
    <n v="1"/>
    <s v="0-4years"/>
    <s v="Low(1-2)"/>
    <n v="1"/>
    <n v="5"/>
    <s v="Meets Expectation"/>
    <n v="11"/>
    <n v="0.7857142857142857"/>
    <x v="1"/>
  </r>
  <r>
    <s v="E1032"/>
    <s v="Mrs Kelly Murphy"/>
    <x v="5"/>
    <s v="30-39"/>
    <s v="Female"/>
    <s v="E1905"/>
    <n v="65860"/>
    <n v="1"/>
    <s v="5-9years"/>
    <s v="Low(1-2)"/>
    <n v="4"/>
    <n v="5"/>
    <s v="Meets Expectation"/>
    <n v="10"/>
    <n v="0.7142857142857143"/>
    <x v="1"/>
  </r>
  <r>
    <s v="E1033"/>
    <s v="Clifford Evans"/>
    <x v="4"/>
    <s v="22-29"/>
    <s v="Female"/>
    <s v="E1927"/>
    <n v="28225"/>
    <n v="0"/>
    <s v="10+ years"/>
    <s v="High(4-5)"/>
    <n v="1"/>
    <n v="3"/>
    <s v="Needs Improvement"/>
    <n v="8"/>
    <n v="0.5714285714285714"/>
    <x v="0"/>
  </r>
  <r>
    <s v="E1034"/>
    <s v="Richard Patel"/>
    <x v="2"/>
    <s v="40-49"/>
    <s v="Female"/>
    <s v="E1563"/>
    <n v="84470"/>
    <n v="0"/>
    <s v="0-4years"/>
    <s v="High(4-5)"/>
    <n v="2"/>
    <n v="4"/>
    <s v="Needs Improvement"/>
    <n v="12"/>
    <n v="0.8571428571428571"/>
    <x v="1"/>
  </r>
  <r>
    <s v="E1035"/>
    <s v="Mr Robert Smith"/>
    <x v="4"/>
    <s v="30-39"/>
    <s v="Other"/>
    <s v="E1782"/>
    <n v="88656"/>
    <n v="0"/>
    <s v="0-4years"/>
    <s v="Medium(3)"/>
    <n v="5"/>
    <n v="1"/>
    <s v="Needs Improvement"/>
    <n v="10"/>
    <n v="0.7142857142857143"/>
    <x v="1"/>
  </r>
  <r>
    <s v="E1036"/>
    <s v="Scott Skinner"/>
    <x v="1"/>
    <s v="30-39"/>
    <s v="Female"/>
    <s v="E1484"/>
    <n v="76880"/>
    <n v="0"/>
    <s v="10+ years"/>
    <s v="Low(1-2)"/>
    <n v="4"/>
    <n v="9"/>
    <s v="Exceeds Expectation"/>
    <n v="8"/>
    <n v="0.5714285714285714"/>
    <x v="0"/>
  </r>
  <r>
    <s v="E1037"/>
    <s v="Keith Knight"/>
    <x v="2"/>
    <s v="40-49"/>
    <s v="Female"/>
    <s v="E1083"/>
    <n v="86078"/>
    <n v="0"/>
    <s v="0-4years"/>
    <s v="High(4-5)"/>
    <n v="1"/>
    <n v="9"/>
    <s v="Exceeds Expectation"/>
    <n v="10"/>
    <n v="0.7142857142857143"/>
    <x v="1"/>
  </r>
  <r>
    <s v="E1038"/>
    <s v="Donna Carter"/>
    <x v="3"/>
    <s v="22-29"/>
    <s v="Other"/>
    <s v="E1898"/>
    <n v="113646"/>
    <n v="0"/>
    <s v="0-4years"/>
    <s v="High(4-5)"/>
    <n v="1"/>
    <n v="7"/>
    <s v="Meets Expectation"/>
    <n v="9"/>
    <n v="0.6428571428571429"/>
    <x v="1"/>
  </r>
  <r>
    <s v="E1039"/>
    <s v="Mr Vincent Harris"/>
    <x v="5"/>
    <s v="40-49"/>
    <s v="Other"/>
    <s v="E1804"/>
    <n v="101290"/>
    <n v="0"/>
    <s v="0-4years"/>
    <s v="Low(1-2)"/>
    <n v="2"/>
    <n v="9"/>
    <s v="Exceeds Expectation"/>
    <n v="11"/>
    <n v="0.7857142857142857"/>
    <x v="1"/>
  </r>
  <r>
    <s v="E1040"/>
    <s v="Rachel Marshall"/>
    <x v="1"/>
    <s v="40-49"/>
    <s v="Male"/>
    <s v="E1637"/>
    <n v="81633"/>
    <n v="0"/>
    <s v="10+ years"/>
    <s v="Medium(3)"/>
    <n v="1"/>
    <n v="6"/>
    <s v="Meets Expectation"/>
    <n v="8"/>
    <n v="0.5714285714285714"/>
    <x v="0"/>
  </r>
  <r>
    <s v="E1041"/>
    <s v="Terry Wilson-Connor"/>
    <x v="0"/>
    <s v="22-29"/>
    <s v="Male"/>
    <s v="E1807"/>
    <n v="51655"/>
    <n v="1"/>
    <s v="0-4years"/>
    <s v="Low(1-2)"/>
    <n v="3"/>
    <n v="9"/>
    <s v="Exceeds Expectation"/>
    <n v="9"/>
    <n v="0.6428571428571429"/>
    <x v="1"/>
  </r>
  <r>
    <s v="E1042"/>
    <s v="Graeme Ward"/>
    <x v="0"/>
    <s v="22-29"/>
    <s v="Male"/>
    <s v="E1583"/>
    <n v="68601"/>
    <n v="0"/>
    <s v="5-9years"/>
    <s v="Low(1-2)"/>
    <n v="5"/>
    <n v="5"/>
    <s v="Meets Expectation"/>
    <n v="9"/>
    <n v="0.6428571428571429"/>
    <x v="1"/>
  </r>
  <r>
    <s v="E1043"/>
    <s v="Mr Joel Taylor"/>
    <x v="5"/>
    <s v="50-59"/>
    <s v="Male"/>
    <s v="E1295"/>
    <n v="28114"/>
    <n v="1"/>
    <s v="0-4years"/>
    <s v="Low(1-2)"/>
    <n v="1"/>
    <n v="6"/>
    <s v="Meets Expectation"/>
    <n v="13"/>
    <n v="0.9285714285714286"/>
    <x v="1"/>
  </r>
  <r>
    <s v="E1044"/>
    <s v="Oliver Grant"/>
    <x v="3"/>
    <s v="30-39"/>
    <s v="Female"/>
    <s v="E1235"/>
    <n v="51502"/>
    <n v="0"/>
    <s v="10+ years"/>
    <s v="High(4-5)"/>
    <n v="1"/>
    <n v="0"/>
    <s v="Below Expectation"/>
    <n v="6"/>
    <n v="0.42857142857142855"/>
    <x v="0"/>
  </r>
  <r>
    <s v="E1045"/>
    <s v="Dr Amelia Kaur"/>
    <x v="1"/>
    <s v="30-39"/>
    <s v="Female"/>
    <s v="E1055"/>
    <n v="74768"/>
    <n v="0"/>
    <s v="10+ years"/>
    <s v="High(4-5)"/>
    <n v="2"/>
    <n v="4"/>
    <s v="Needs Improvement"/>
    <n v="9"/>
    <n v="0.6428571428571429"/>
    <x v="1"/>
  </r>
  <r>
    <s v="E1046"/>
    <s v="Gillian Khan"/>
    <x v="4"/>
    <s v="50-59"/>
    <s v="Female"/>
    <s v="E1918"/>
    <n v="73128"/>
    <n v="0"/>
    <s v="5-9years"/>
    <s v="Low(1-2)"/>
    <n v="3"/>
    <n v="6"/>
    <s v="Meets Expectation"/>
    <n v="12"/>
    <n v="0.8571428571428571"/>
    <x v="1"/>
  </r>
  <r>
    <s v="E1047"/>
    <s v="Jayne Nicholls"/>
    <x v="5"/>
    <s v="22-29"/>
    <s v="Male"/>
    <s v="E1359"/>
    <n v="45028"/>
    <n v="0"/>
    <s v="10+ years"/>
    <s v="Low(1-2)"/>
    <n v="1"/>
    <n v="0"/>
    <s v="Below Expectation"/>
    <n v="6"/>
    <n v="0.42857142857142855"/>
    <x v="0"/>
  </r>
  <r>
    <s v="E1048"/>
    <s v="Olivia Ahmed"/>
    <x v="3"/>
    <s v="22-29"/>
    <s v="Female"/>
    <s v="E1906"/>
    <n v="80565"/>
    <n v="0"/>
    <s v="10+ years"/>
    <s v="Low(1-2)"/>
    <n v="5"/>
    <n v="1"/>
    <s v="Needs Improvement"/>
    <n v="9"/>
    <n v="0.6428571428571429"/>
    <x v="1"/>
  </r>
  <r>
    <s v="E1049"/>
    <s v="Clifford Jackson"/>
    <x v="4"/>
    <s v="22-29"/>
    <s v="Female"/>
    <s v="E1109"/>
    <n v="108123"/>
    <n v="0"/>
    <s v="10+ years"/>
    <s v="Low(1-2)"/>
    <n v="5"/>
    <n v="8"/>
    <s v="Exceeds Expectation"/>
    <n v="7"/>
    <n v="0.5"/>
    <x v="0"/>
  </r>
  <r>
    <s v="E1050"/>
    <s v="Leanne Mann"/>
    <x v="0"/>
    <s v="22-29"/>
    <s v="Female"/>
    <s v="E1191"/>
    <n v="60333"/>
    <n v="1"/>
    <s v="5-9years"/>
    <s v="High(4-5)"/>
    <n v="1"/>
    <n v="2"/>
    <s v="Needs Improvement"/>
    <n v="9"/>
    <n v="0.6428571428571429"/>
    <x v="1"/>
  </r>
  <r>
    <s v="E1051"/>
    <s v="Miss Hilary Rees"/>
    <x v="0"/>
    <s v="50-59"/>
    <s v="Other"/>
    <s v="E1903"/>
    <n v="28174"/>
    <n v="0"/>
    <s v="10+ years"/>
    <s v="Medium(3)"/>
    <n v="3"/>
    <n v="5"/>
    <s v="Meets Expectation"/>
    <n v="9"/>
    <n v="0.6428571428571429"/>
    <x v="1"/>
  </r>
  <r>
    <s v="E1052"/>
    <s v="Georgina Price"/>
    <x v="4"/>
    <s v="30-39"/>
    <s v="Female"/>
    <s v="E1092"/>
    <n v="60398"/>
    <n v="0"/>
    <s v="5-9years"/>
    <s v="Low(1-2)"/>
    <n v="5"/>
    <n v="6"/>
    <s v="Meets Expectation"/>
    <n v="10"/>
    <n v="0.7142857142857143"/>
    <x v="1"/>
  </r>
  <r>
    <s v="E1053"/>
    <s v="Amy Barnes"/>
    <x v="5"/>
    <s v="40-49"/>
    <s v="Male"/>
    <s v="E1861"/>
    <n v="60929"/>
    <n v="1"/>
    <s v="0-4years"/>
    <s v="Medium(3)"/>
    <n v="5"/>
    <n v="8"/>
    <s v="Exceeds Expectation"/>
    <n v="9"/>
    <n v="0.6428571428571429"/>
    <x v="1"/>
  </r>
  <r>
    <s v="E1054"/>
    <s v="Dr Alan Armstrong"/>
    <x v="0"/>
    <s v="50-59"/>
    <s v="Female"/>
    <s v="E1567"/>
    <n v="29321"/>
    <n v="0"/>
    <s v="5-9years"/>
    <s v="High(4-5)"/>
    <n v="3"/>
    <n v="4"/>
    <s v="Needs Improvement"/>
    <n v="12"/>
    <n v="0.8571428571428571"/>
    <x v="1"/>
  </r>
  <r>
    <s v="E1055"/>
    <s v="Mr Wayne Steele"/>
    <x v="1"/>
    <s v="30-39"/>
    <s v="Male"/>
    <s v="E1059"/>
    <n v="80421"/>
    <n v="0"/>
    <s v="0-4years"/>
    <s v="High(4-5)"/>
    <n v="3"/>
    <n v="3"/>
    <s v="Needs Improvement"/>
    <n v="11"/>
    <n v="0.7857142857142857"/>
    <x v="1"/>
  </r>
  <r>
    <s v="E1056"/>
    <s v="Dr Kevin Russell"/>
    <x v="2"/>
    <s v="50-59"/>
    <s v="Male"/>
    <s v="E1649"/>
    <n v="97635"/>
    <n v="0"/>
    <s v="10+ years"/>
    <s v="Low(1-2)"/>
    <n v="1"/>
    <n v="1"/>
    <s v="Needs Improvement"/>
    <n v="12"/>
    <n v="0.8571428571428571"/>
    <x v="1"/>
  </r>
  <r>
    <s v="E1057"/>
    <s v="Shaun Iqbal"/>
    <x v="4"/>
    <s v="30-39"/>
    <s v="Female"/>
    <s v="E1038"/>
    <n v="48760"/>
    <n v="1"/>
    <s v="0-4years"/>
    <s v="Medium(3)"/>
    <n v="4"/>
    <n v="2"/>
    <s v="Needs Improvement"/>
    <n v="10"/>
    <n v="0.7142857142857143"/>
    <x v="1"/>
  </r>
  <r>
    <s v="E1058"/>
    <s v="Jamie Ford"/>
    <x v="4"/>
    <s v="50-59"/>
    <s v="Male"/>
    <s v="E1539"/>
    <n v="36360"/>
    <n v="1"/>
    <s v="0-4years"/>
    <s v="Low(1-2)"/>
    <n v="2"/>
    <n v="4"/>
    <s v="Needs Improvement"/>
    <n v="14"/>
    <n v="1"/>
    <x v="1"/>
  </r>
  <r>
    <s v="E1059"/>
    <s v="Joanna Owen-Moore"/>
    <x v="0"/>
    <s v="30-39"/>
    <s v="Female"/>
    <s v="E1048"/>
    <n v="35313"/>
    <n v="1"/>
    <s v="0-4years"/>
    <s v="Medium(3)"/>
    <n v="4"/>
    <n v="1"/>
    <s v="Needs Improvement"/>
    <n v="10"/>
    <n v="0.7142857142857143"/>
    <x v="1"/>
  </r>
  <r>
    <s v="E1060"/>
    <s v="Dr Mark Jackson"/>
    <x v="5"/>
    <s v="22-29"/>
    <s v="Male"/>
    <s v="E1419"/>
    <n v="110998"/>
    <n v="0"/>
    <s v="0-4years"/>
    <s v="High(4-5)"/>
    <n v="4"/>
    <n v="3"/>
    <s v="Needs Improvement"/>
    <n v="10"/>
    <n v="0.7142857142857143"/>
    <x v="1"/>
  </r>
  <r>
    <s v="E1061"/>
    <s v="Dr Craig Stone"/>
    <x v="1"/>
    <s v="30-39"/>
    <s v="Female"/>
    <s v="E1636"/>
    <n v="30801"/>
    <n v="1"/>
    <s v="0-4years"/>
    <s v="Low(1-2)"/>
    <n v="5"/>
    <n v="0"/>
    <s v="Below Expectation"/>
    <n v="9"/>
    <n v="0.6428571428571429"/>
    <x v="1"/>
  </r>
  <r>
    <s v="E1062"/>
    <s v="Dr Paula Anderson"/>
    <x v="5"/>
    <s v="40-49"/>
    <s v="Male"/>
    <s v="E1012"/>
    <n v="39130"/>
    <n v="0"/>
    <s v="10+ years"/>
    <s v="Medium(3)"/>
    <n v="3"/>
    <n v="3"/>
    <s v="Needs Improvement"/>
    <n v="9"/>
    <n v="0.6428571428571429"/>
    <x v="1"/>
  </r>
  <r>
    <s v="E1063"/>
    <s v="Victoria Naylor"/>
    <x v="3"/>
    <s v="40-49"/>
    <s v="Other"/>
    <s v="E1991"/>
    <n v="39271"/>
    <n v="0"/>
    <s v="0-4years"/>
    <s v="High(4-5)"/>
    <n v="5"/>
    <n v="6"/>
    <s v="Meets Expectation"/>
    <n v="11"/>
    <n v="0.7857142857142857"/>
    <x v="1"/>
  </r>
  <r>
    <s v="E1064"/>
    <s v="Mr Duncan Evans"/>
    <x v="3"/>
    <s v="30-39"/>
    <s v="Female"/>
    <s v="E1035"/>
    <n v="41075"/>
    <n v="0"/>
    <s v="0-4years"/>
    <s v="Low(1-2)"/>
    <n v="2"/>
    <n v="2"/>
    <s v="Needs Improvement"/>
    <n v="12"/>
    <n v="0.8571428571428571"/>
    <x v="1"/>
  </r>
  <r>
    <s v="E1065"/>
    <s v="Heather Wilson"/>
    <x v="2"/>
    <s v="30-39"/>
    <s v="Male"/>
    <s v="E1100"/>
    <n v="43984"/>
    <n v="0"/>
    <s v="5-9years"/>
    <s v="High(4-5)"/>
    <n v="1"/>
    <n v="9"/>
    <s v="Exceeds Expectation"/>
    <n v="8"/>
    <n v="0.5714285714285714"/>
    <x v="0"/>
  </r>
  <r>
    <s v="E1066"/>
    <s v="Donald Gray"/>
    <x v="0"/>
    <s v="40-49"/>
    <s v="Female"/>
    <s v="E1793"/>
    <n v="113095"/>
    <n v="1"/>
    <s v="10+ years"/>
    <s v="Low(1-2)"/>
    <n v="2"/>
    <n v="7"/>
    <s v="Meets Expectation"/>
    <n v="10"/>
    <n v="0.7142857142857143"/>
    <x v="1"/>
  </r>
  <r>
    <s v="E1067"/>
    <s v="Julia Lambert"/>
    <x v="0"/>
    <s v="40-49"/>
    <s v="Other"/>
    <s v="E1085"/>
    <n v="85942"/>
    <n v="1"/>
    <s v="0-4years"/>
    <s v="Low(1-2)"/>
    <n v="5"/>
    <n v="5"/>
    <s v="Meets Expectation"/>
    <n v="12"/>
    <n v="0.8571428571428571"/>
    <x v="1"/>
  </r>
  <r>
    <s v="E1068"/>
    <s v="Michelle Riley"/>
    <x v="0"/>
    <s v="40-49"/>
    <s v="Female"/>
    <s v="E1515"/>
    <n v="37861"/>
    <n v="0"/>
    <s v="5-9years"/>
    <s v="Low(1-2)"/>
    <n v="5"/>
    <n v="5"/>
    <s v="Meets Expectation"/>
    <n v="11"/>
    <n v="0.7857142857142857"/>
    <x v="1"/>
  </r>
  <r>
    <s v="E1069"/>
    <s v="George Cole"/>
    <x v="2"/>
    <s v="50-59"/>
    <s v="Male"/>
    <s v="E1222"/>
    <n v="107203"/>
    <n v="0"/>
    <s v="0-4years"/>
    <s v="Low(1-2)"/>
    <n v="5"/>
    <n v="0"/>
    <s v="Below Expectation"/>
    <n v="11"/>
    <n v="0.7857142857142857"/>
    <x v="1"/>
  </r>
  <r>
    <s v="E1070"/>
    <s v="Mr Graham Hughes"/>
    <x v="3"/>
    <s v="30-39"/>
    <s v="Female"/>
    <s v="E1337"/>
    <n v="96376"/>
    <n v="0"/>
    <s v="10+ years"/>
    <s v="Low(1-2)"/>
    <n v="5"/>
    <n v="4"/>
    <s v="Needs Improvement"/>
    <n v="10"/>
    <n v="0.7142857142857143"/>
    <x v="1"/>
  </r>
  <r>
    <s v="E1071"/>
    <s v="Dr Tony Murray"/>
    <x v="5"/>
    <s v="22-29"/>
    <s v="Female"/>
    <s v="E1959"/>
    <n v="86247"/>
    <n v="1"/>
    <s v="0-4years"/>
    <s v="Low(1-2)"/>
    <n v="4"/>
    <n v="2"/>
    <s v="Needs Improvement"/>
    <n v="11"/>
    <n v="0.7857142857142857"/>
    <x v="1"/>
  </r>
  <r>
    <s v="E1072"/>
    <s v="Dr Luke May"/>
    <x v="2"/>
    <s v="40-49"/>
    <s v="Female"/>
    <s v="E1165"/>
    <n v="94101"/>
    <n v="0"/>
    <s v="5-9years"/>
    <s v="Low(1-2)"/>
    <n v="1"/>
    <n v="9"/>
    <s v="Exceeds Expectation"/>
    <n v="10"/>
    <n v="0.7142857142857143"/>
    <x v="1"/>
  </r>
  <r>
    <s v="E1073"/>
    <s v="Eleanor Mills"/>
    <x v="2"/>
    <s v="22-29"/>
    <s v="Female"/>
    <s v="E1382"/>
    <n v="45977"/>
    <n v="0"/>
    <s v="5-9years"/>
    <s v="High(4-5)"/>
    <n v="4"/>
    <n v="0"/>
    <s v="Below Expectation"/>
    <n v="6"/>
    <n v="0.42857142857142855"/>
    <x v="0"/>
  </r>
  <r>
    <s v="E1074"/>
    <s v="Heather Warren"/>
    <x v="5"/>
    <s v="30-39"/>
    <s v="Male"/>
    <s v="E1855"/>
    <n v="75617"/>
    <n v="0"/>
    <s v="5-9years"/>
    <s v="Medium(3)"/>
    <n v="5"/>
    <n v="7"/>
    <s v="Meets Expectation"/>
    <n v="8"/>
    <n v="0.5714285714285714"/>
    <x v="0"/>
  </r>
  <r>
    <s v="E1075"/>
    <s v="Brett Watkins-Jones"/>
    <x v="0"/>
    <s v="40-49"/>
    <s v="Male"/>
    <s v="E1894"/>
    <n v="82473"/>
    <n v="0"/>
    <s v="10+ years"/>
    <s v="High(4-5)"/>
    <n v="3"/>
    <n v="6"/>
    <s v="Meets Expectation"/>
    <n v="9"/>
    <n v="0.6428571428571429"/>
    <x v="1"/>
  </r>
  <r>
    <s v="E1076"/>
    <s v="Clifford Evans"/>
    <x v="1"/>
    <s v="22-29"/>
    <s v="Female"/>
    <s v="E1375"/>
    <n v="111654"/>
    <n v="0"/>
    <s v="5-9years"/>
    <s v="Medium(3)"/>
    <n v="4"/>
    <n v="6"/>
    <s v="Meets Expectation"/>
    <n v="7"/>
    <n v="0.5"/>
    <x v="0"/>
  </r>
  <r>
    <s v="E1077"/>
    <s v="Max Rowe"/>
    <x v="5"/>
    <s v="22-29"/>
    <s v="Male"/>
    <s v="E1470"/>
    <n v="113177"/>
    <n v="1"/>
    <s v="0-4years"/>
    <s v="Medium(3)"/>
    <n v="5"/>
    <n v="9"/>
    <s v="Exceeds Expectation"/>
    <n v="7"/>
    <n v="0.5"/>
    <x v="0"/>
  </r>
  <r>
    <s v="E1078"/>
    <s v="Tracey Wilson"/>
    <x v="3"/>
    <s v="40-49"/>
    <s v="Male"/>
    <s v="E1789"/>
    <n v="97902"/>
    <n v="0"/>
    <s v="5-9years"/>
    <s v="High(4-5)"/>
    <n v="5"/>
    <n v="9"/>
    <s v="Exceeds Expectation"/>
    <n v="9"/>
    <n v="0.6428571428571429"/>
    <x v="1"/>
  </r>
  <r>
    <s v="E1079"/>
    <s v="Duncan Cooper"/>
    <x v="4"/>
    <s v="30-39"/>
    <s v="Other"/>
    <s v="E1641"/>
    <n v="117172"/>
    <n v="0"/>
    <s v="10+ years"/>
    <s v="Low(1-2)"/>
    <n v="1"/>
    <n v="9"/>
    <s v="Exceeds Expectation"/>
    <n v="8"/>
    <n v="0.5714285714285714"/>
    <x v="0"/>
  </r>
  <r>
    <s v="E1080"/>
    <s v="Ann Allen"/>
    <x v="4"/>
    <s v="30-39"/>
    <s v="Female"/>
    <s v="E1030"/>
    <n v="40630"/>
    <n v="0"/>
    <s v="0-4years"/>
    <s v="High(4-5)"/>
    <n v="2"/>
    <n v="3"/>
    <s v="Needs Improvement"/>
    <n v="11"/>
    <n v="0.7857142857142857"/>
    <x v="1"/>
  </r>
  <r>
    <s v="E1081"/>
    <s v="Edward Smith"/>
    <x v="2"/>
    <s v="22-29"/>
    <s v="Female"/>
    <s v="E1374"/>
    <n v="45056"/>
    <n v="0"/>
    <s v="10+ years"/>
    <s v="Low(1-2)"/>
    <n v="4"/>
    <n v="5"/>
    <s v="Meets Expectation"/>
    <n v="8"/>
    <n v="0.5714285714285714"/>
    <x v="0"/>
  </r>
  <r>
    <s v="E1082"/>
    <s v="Janet Hunt"/>
    <x v="4"/>
    <s v="50-59"/>
    <s v="Female"/>
    <s v="E1010"/>
    <n v="32382"/>
    <n v="1"/>
    <s v="0-4years"/>
    <s v="Medium(3)"/>
    <n v="4"/>
    <n v="8"/>
    <s v="Exceeds Expectation"/>
    <n v="10"/>
    <n v="0.7142857142857143"/>
    <x v="1"/>
  </r>
  <r>
    <s v="E1083"/>
    <s v="Marian Patterson"/>
    <x v="1"/>
    <s v="50-59"/>
    <s v="Female"/>
    <s v="E1987"/>
    <n v="80739"/>
    <n v="0"/>
    <s v="5-9years"/>
    <s v="Low(1-2)"/>
    <n v="4"/>
    <n v="2"/>
    <s v="Needs Improvement"/>
    <n v="13"/>
    <n v="0.9285714285714286"/>
    <x v="1"/>
  </r>
  <r>
    <s v="E1084"/>
    <s v="Anne Gray-Simpson"/>
    <x v="0"/>
    <s v="50-59"/>
    <s v="Female"/>
    <s v="E1301"/>
    <n v="106685"/>
    <n v="0"/>
    <s v="5-9years"/>
    <s v="High(4-5)"/>
    <n v="5"/>
    <n v="8"/>
    <s v="Exceeds Expectation"/>
    <n v="10"/>
    <n v="0.7142857142857143"/>
    <x v="1"/>
  </r>
  <r>
    <s v="E1085"/>
    <s v="Anna Howard"/>
    <x v="3"/>
    <s v="22-29"/>
    <s v="Female"/>
    <s v="E1095"/>
    <n v="73639"/>
    <n v="0"/>
    <s v="5-9years"/>
    <s v="High(4-5)"/>
    <n v="1"/>
    <n v="3"/>
    <s v="Needs Improvement"/>
    <n v="9"/>
    <n v="0.6428571428571429"/>
    <x v="1"/>
  </r>
  <r>
    <s v="E1086"/>
    <s v="Mrs Jean Bradshaw"/>
    <x v="1"/>
    <s v="40-49"/>
    <s v="Male"/>
    <s v="E1189"/>
    <n v="84838"/>
    <n v="0"/>
    <s v="10+ years"/>
    <s v="High(4-5)"/>
    <n v="5"/>
    <n v="4"/>
    <s v="Needs Improvement"/>
    <n v="10"/>
    <n v="0.7142857142857143"/>
    <x v="1"/>
  </r>
  <r>
    <s v="E1087"/>
    <s v="Mr Ricky Russell"/>
    <x v="3"/>
    <s v="22-29"/>
    <s v="Male"/>
    <s v="E1452"/>
    <n v="71041"/>
    <n v="0"/>
    <s v="5-9years"/>
    <s v="Medium(3)"/>
    <n v="5"/>
    <n v="6"/>
    <s v="Meets Expectation"/>
    <n v="7"/>
    <n v="0.5"/>
    <x v="0"/>
  </r>
  <r>
    <s v="E1088"/>
    <s v="Gemma Richards"/>
    <x v="3"/>
    <s v="30-39"/>
    <s v="Female"/>
    <s v="E1191"/>
    <n v="25992"/>
    <n v="0"/>
    <s v="5-9years"/>
    <s v="High(4-5)"/>
    <n v="3"/>
    <n v="5"/>
    <s v="Meets Expectation"/>
    <n v="9"/>
    <n v="0.6428571428571429"/>
    <x v="1"/>
  </r>
  <r>
    <s v="E1089"/>
    <s v="Joanna Cameron"/>
    <x v="0"/>
    <s v="22-29"/>
    <s v="Female"/>
    <s v="E1485"/>
    <n v="97394"/>
    <n v="0"/>
    <s v="5-9years"/>
    <s v="Medium(3)"/>
    <n v="1"/>
    <n v="9"/>
    <s v="Exceeds Expectation"/>
    <n v="6"/>
    <n v="0.42857142857142855"/>
    <x v="0"/>
  </r>
  <r>
    <s v="E1090"/>
    <s v="Kelly Brady"/>
    <x v="2"/>
    <s v="30-39"/>
    <s v="Male"/>
    <s v="E1265"/>
    <n v="92657"/>
    <n v="0"/>
    <s v="5-9years"/>
    <s v="High(4-5)"/>
    <n v="4"/>
    <n v="7"/>
    <s v="Meets Expectation"/>
    <n v="9"/>
    <n v="0.6428571428571429"/>
    <x v="1"/>
  </r>
  <r>
    <s v="E1091"/>
    <s v="Dr Damian Carter"/>
    <x v="4"/>
    <s v="50-59"/>
    <s v="Male"/>
    <s v="E1423"/>
    <n v="52160"/>
    <n v="0"/>
    <s v="5-9years"/>
    <s v="Medium(3)"/>
    <n v="2"/>
    <n v="7"/>
    <s v="Meets Expectation"/>
    <n v="10"/>
    <n v="0.7142857142857143"/>
    <x v="1"/>
  </r>
  <r>
    <s v="E1092"/>
    <s v="Dr Geraldine Wyatt"/>
    <x v="0"/>
    <s v="50-59"/>
    <s v="Male"/>
    <s v="E1127"/>
    <n v="70156"/>
    <n v="0"/>
    <s v="10+ years"/>
    <s v="High(4-5)"/>
    <n v="4"/>
    <n v="7"/>
    <s v="Meets Expectation"/>
    <n v="10"/>
    <n v="0.7142857142857143"/>
    <x v="1"/>
  </r>
  <r>
    <s v="E1093"/>
    <s v="Mr Phillip Smith"/>
    <x v="1"/>
    <s v="40-49"/>
    <s v="Male"/>
    <s v="E1237"/>
    <n v="76375"/>
    <n v="0"/>
    <s v="0-4years"/>
    <s v="High(4-5)"/>
    <n v="5"/>
    <n v="2"/>
    <s v="Needs Improvement"/>
    <n v="12"/>
    <n v="0.8571428571428571"/>
    <x v="1"/>
  </r>
  <r>
    <s v="E1094"/>
    <s v="Mr Jason White"/>
    <x v="2"/>
    <s v="40-49"/>
    <s v="Female"/>
    <s v="E1919"/>
    <n v="111442"/>
    <n v="0"/>
    <s v="0-4years"/>
    <s v="Medium(3)"/>
    <n v="1"/>
    <n v="9"/>
    <s v="Exceeds Expectation"/>
    <n v="9"/>
    <n v="0.6428571428571429"/>
    <x v="1"/>
  </r>
  <r>
    <s v="E1095"/>
    <s v="Ben Hudson"/>
    <x v="1"/>
    <s v="50-59"/>
    <s v="Male"/>
    <s v="E1354"/>
    <n v="44572"/>
    <n v="1"/>
    <s v="10+ years"/>
    <s v="High(4-5)"/>
    <n v="1"/>
    <n v="5"/>
    <s v="Meets Expectation"/>
    <n v="10"/>
    <n v="0.7142857142857143"/>
    <x v="1"/>
  </r>
  <r>
    <s v="E1096"/>
    <s v="Katie Thompson-Forster"/>
    <x v="2"/>
    <s v="50-59"/>
    <s v="Female"/>
    <s v="E1939"/>
    <n v="29136"/>
    <n v="1"/>
    <s v="0-4years"/>
    <s v="High(4-5)"/>
    <n v="1"/>
    <n v="6"/>
    <s v="Meets Expectation"/>
    <n v="12"/>
    <n v="0.8571428571428571"/>
    <x v="1"/>
  </r>
  <r>
    <s v="E1097"/>
    <s v="Shirley Green"/>
    <x v="1"/>
    <s v="40-49"/>
    <s v="Female"/>
    <s v="E1111"/>
    <n v="86868"/>
    <n v="0"/>
    <s v="5-9years"/>
    <s v="Medium(3)"/>
    <n v="3"/>
    <n v="8"/>
    <s v="Exceeds Expectation"/>
    <n v="8"/>
    <n v="0.5714285714285714"/>
    <x v="0"/>
  </r>
  <r>
    <s v="E1098"/>
    <s v="Eric Chambers"/>
    <x v="0"/>
    <s v="40-49"/>
    <s v="Female"/>
    <s v="E1827"/>
    <n v="107263"/>
    <n v="0"/>
    <s v="0-4years"/>
    <s v="High(4-5)"/>
    <n v="4"/>
    <n v="9"/>
    <s v="Exceeds Expectation"/>
    <n v="10"/>
    <n v="0.7142857142857143"/>
    <x v="1"/>
  </r>
  <r>
    <s v="E1099"/>
    <s v="Ms Zoe Parker"/>
    <x v="2"/>
    <s v="50-59"/>
    <s v="Female"/>
    <s v="E1445"/>
    <n v="57167"/>
    <n v="0"/>
    <s v="10+ years"/>
    <s v="High(4-5)"/>
    <n v="3"/>
    <n v="9"/>
    <s v="Exceeds Expectation"/>
    <n v="9"/>
    <n v="0.6428571428571429"/>
    <x v="1"/>
  </r>
  <r>
    <s v="E1100"/>
    <s v="Ronald Robertson"/>
    <x v="2"/>
    <s v="22-29"/>
    <s v="Male"/>
    <s v="E1342"/>
    <n v="40479"/>
    <n v="0"/>
    <s v="0-4years"/>
    <s v="High(4-5)"/>
    <n v="2"/>
    <n v="3"/>
    <s v="Needs Improvement"/>
    <n v="10"/>
    <n v="0.7142857142857143"/>
    <x v="1"/>
  </r>
  <r>
    <s v="E1101"/>
    <s v="Ms Sian Bailey"/>
    <x v="3"/>
    <s v="50-59"/>
    <s v="Female"/>
    <s v="E1144"/>
    <n v="56376"/>
    <n v="1"/>
    <s v="5-9years"/>
    <s v="High(4-5)"/>
    <n v="5"/>
    <n v="4"/>
    <s v="Needs Improvement"/>
    <n v="12"/>
    <n v="0.8571428571428571"/>
    <x v="1"/>
  </r>
  <r>
    <s v="E1102"/>
    <s v="Jade Hall"/>
    <x v="3"/>
    <s v="50-59"/>
    <s v="Male"/>
    <s v="E1064"/>
    <n v="29823"/>
    <n v="0"/>
    <s v="10+ years"/>
    <s v="High(4-5)"/>
    <n v="3"/>
    <n v="7"/>
    <s v="Meets Expectation"/>
    <n v="10"/>
    <n v="0.7142857142857143"/>
    <x v="1"/>
  </r>
  <r>
    <s v="E1103"/>
    <s v="Miss Shannon Brown"/>
    <x v="5"/>
    <s v="30-39"/>
    <s v="Male"/>
    <s v="E1246"/>
    <n v="95456"/>
    <n v="0"/>
    <s v="5-9years"/>
    <s v="Medium(3)"/>
    <n v="3"/>
    <n v="0"/>
    <s v="Below Expectation"/>
    <n v="6"/>
    <n v="0.42857142857142855"/>
    <x v="0"/>
  </r>
  <r>
    <s v="E1104"/>
    <s v="Melanie Blake"/>
    <x v="1"/>
    <s v="22-29"/>
    <s v="Other"/>
    <s v="E1734"/>
    <n v="44585"/>
    <n v="1"/>
    <s v="5-9years"/>
    <s v="High(4-5)"/>
    <n v="5"/>
    <n v="5"/>
    <s v="Meets Expectation"/>
    <n v="8"/>
    <n v="0.5714285714285714"/>
    <x v="0"/>
  </r>
  <r>
    <s v="E1105"/>
    <s v="Dr Frederick Jones"/>
    <x v="3"/>
    <s v="22-29"/>
    <s v="Male"/>
    <s v="E1990"/>
    <n v="42272"/>
    <n v="1"/>
    <s v="0-4years"/>
    <s v="High(4-5)"/>
    <n v="1"/>
    <n v="3"/>
    <s v="Needs Improvement"/>
    <n v="10"/>
    <n v="0.7142857142857143"/>
    <x v="1"/>
  </r>
  <r>
    <s v="E1106"/>
    <s v="Liam Shaw-Jackson"/>
    <x v="5"/>
    <s v="22-29"/>
    <s v="Male"/>
    <s v="E1489"/>
    <n v="51619"/>
    <n v="0"/>
    <s v="5-9years"/>
    <s v="Low(1-2)"/>
    <n v="5"/>
    <n v="4"/>
    <s v="Needs Improvement"/>
    <n v="10"/>
    <n v="0.7142857142857143"/>
    <x v="1"/>
  </r>
  <r>
    <s v="E1107"/>
    <s v="Rhys O'Connor"/>
    <x v="3"/>
    <s v="40-49"/>
    <s v="Female"/>
    <s v="E1824"/>
    <n v="100069"/>
    <n v="0"/>
    <s v="0-4years"/>
    <s v="High(4-5)"/>
    <n v="4"/>
    <n v="4"/>
    <s v="Needs Improvement"/>
    <n v="12"/>
    <n v="0.8571428571428571"/>
    <x v="1"/>
  </r>
  <r>
    <s v="E1108"/>
    <s v="Jill Gray"/>
    <x v="1"/>
    <s v="30-39"/>
    <s v="Male"/>
    <s v="E1438"/>
    <n v="64895"/>
    <n v="0"/>
    <s v="0-4years"/>
    <s v="High(4-5)"/>
    <n v="5"/>
    <n v="1"/>
    <s v="Needs Improvement"/>
    <n v="11"/>
    <n v="0.7857142857142857"/>
    <x v="1"/>
  </r>
  <r>
    <s v="E1109"/>
    <s v="Mohammed Turner"/>
    <x v="2"/>
    <s v="40-49"/>
    <s v="Female"/>
    <s v="E1105"/>
    <n v="28720"/>
    <n v="0"/>
    <s v="5-9years"/>
    <s v="Low(1-2)"/>
    <n v="1"/>
    <n v="7"/>
    <s v="Meets Expectation"/>
    <n v="11"/>
    <n v="0.7857142857142857"/>
    <x v="1"/>
  </r>
  <r>
    <s v="E1110"/>
    <s v="Mr Martin Webb"/>
    <x v="4"/>
    <s v="30-39"/>
    <s v="Male"/>
    <s v="E1180"/>
    <n v="44267"/>
    <n v="1"/>
    <s v="0-4years"/>
    <s v="High(4-5)"/>
    <n v="5"/>
    <n v="1"/>
    <s v="Needs Improvement"/>
    <n v="11"/>
    <n v="0.7857142857142857"/>
    <x v="1"/>
  </r>
  <r>
    <s v="E1111"/>
    <s v="Dr Gerald Gregory"/>
    <x v="1"/>
    <s v="30-39"/>
    <s v="Other"/>
    <s v="E1183"/>
    <n v="40696"/>
    <n v="1"/>
    <s v="0-4years"/>
    <s v="Low(1-2)"/>
    <n v="3"/>
    <n v="3"/>
    <s v="Needs Improvement"/>
    <n v="12"/>
    <n v="0.8571428571428571"/>
    <x v="1"/>
  </r>
  <r>
    <s v="E1112"/>
    <s v="Mrs Rachael Rose"/>
    <x v="0"/>
    <s v="30-39"/>
    <s v="Female"/>
    <s v="E1225"/>
    <n v="54968"/>
    <n v="1"/>
    <s v="0-4years"/>
    <s v="Low(1-2)"/>
    <n v="2"/>
    <n v="4"/>
    <s v="Needs Improvement"/>
    <n v="12"/>
    <n v="0.8571428571428571"/>
    <x v="1"/>
  </r>
  <r>
    <s v="E1113"/>
    <s v="Mr Carl Powell"/>
    <x v="3"/>
    <s v="40-49"/>
    <s v="Female"/>
    <s v="E1776"/>
    <n v="78364"/>
    <n v="0"/>
    <s v="0-4years"/>
    <s v="High(4-5)"/>
    <n v="3"/>
    <n v="0"/>
    <s v="Below Expectation"/>
    <n v="9"/>
    <n v="0.6428571428571429"/>
    <x v="1"/>
  </r>
  <r>
    <s v="E1114"/>
    <s v="Geoffrey Jones"/>
    <x v="3"/>
    <s v="30-39"/>
    <s v="Other"/>
    <s v="E1789"/>
    <n v="48345"/>
    <n v="1"/>
    <s v="0-4years"/>
    <s v="High(4-5)"/>
    <n v="2"/>
    <n v="5"/>
    <s v="Meets Expectation"/>
    <n v="10"/>
    <n v="0.7142857142857143"/>
    <x v="1"/>
  </r>
  <r>
    <s v="E1115"/>
    <s v="Miss Rita Rees"/>
    <x v="2"/>
    <s v="50-59"/>
    <s v="Male"/>
    <s v="E1908"/>
    <n v="76567"/>
    <n v="0"/>
    <s v="10+ years"/>
    <s v="Low(1-2)"/>
    <n v="5"/>
    <n v="1"/>
    <s v="Needs Improvement"/>
    <n v="12"/>
    <n v="0.8571428571428571"/>
    <x v="1"/>
  </r>
  <r>
    <s v="E1116"/>
    <s v="Mr Bradley King"/>
    <x v="0"/>
    <s v="50-59"/>
    <s v="Other"/>
    <s v="E1088"/>
    <n v="116229"/>
    <n v="0"/>
    <s v="10+ years"/>
    <s v="Medium(3)"/>
    <n v="4"/>
    <n v="4"/>
    <s v="Needs Improvement"/>
    <n v="10"/>
    <n v="0.7142857142857143"/>
    <x v="1"/>
  </r>
  <r>
    <s v="E1117"/>
    <s v="Ms Joyce Williams"/>
    <x v="2"/>
    <s v="22-29"/>
    <s v="Male"/>
    <s v="E1687"/>
    <n v="86607"/>
    <n v="0"/>
    <s v="5-9years"/>
    <s v="Medium(3)"/>
    <n v="5"/>
    <n v="5"/>
    <s v="Meets Expectation"/>
    <n v="7"/>
    <n v="0.5"/>
    <x v="0"/>
  </r>
  <r>
    <s v="E1118"/>
    <s v="Jack Mellor"/>
    <x v="0"/>
    <s v="50-59"/>
    <s v="Female"/>
    <s v="E1529"/>
    <n v="44385"/>
    <n v="0"/>
    <s v="5-9years"/>
    <s v="Low(1-2)"/>
    <n v="1"/>
    <n v="7"/>
    <s v="Meets Expectation"/>
    <n v="12"/>
    <n v="0.8571428571428571"/>
    <x v="1"/>
  </r>
  <r>
    <s v="E1119"/>
    <s v="Wendy Heath"/>
    <x v="4"/>
    <s v="50-59"/>
    <s v="Male"/>
    <s v="E1370"/>
    <n v="108658"/>
    <n v="1"/>
    <s v="0-4years"/>
    <s v="High(4-5)"/>
    <n v="5"/>
    <n v="8"/>
    <s v="Exceeds Expectation"/>
    <n v="11"/>
    <n v="0.7857142857142857"/>
    <x v="1"/>
  </r>
  <r>
    <s v="E1120"/>
    <s v="Miss Joanna Hill"/>
    <x v="3"/>
    <s v="40-49"/>
    <s v="Female"/>
    <s v="E1971"/>
    <n v="91900"/>
    <n v="0"/>
    <s v="5-9years"/>
    <s v="High(4-5)"/>
    <n v="2"/>
    <n v="5"/>
    <s v="Meets Expectation"/>
    <n v="10"/>
    <n v="0.7142857142857143"/>
    <x v="1"/>
  </r>
  <r>
    <s v="E1121"/>
    <s v="Dr Ashley Nicholls"/>
    <x v="3"/>
    <s v="30-39"/>
    <s v="Male"/>
    <s v="E1935"/>
    <n v="93244"/>
    <n v="0"/>
    <s v="5-9years"/>
    <s v="Low(1-2)"/>
    <n v="3"/>
    <n v="4"/>
    <s v="Needs Improvement"/>
    <n v="11"/>
    <n v="0.7857142857142857"/>
    <x v="1"/>
  </r>
  <r>
    <s v="E1122"/>
    <s v="Miss Lesley Bibi"/>
    <x v="4"/>
    <s v="50-59"/>
    <s v="Female"/>
    <s v="E1912"/>
    <n v="90425"/>
    <n v="0"/>
    <s v="5-9years"/>
    <s v="High(4-5)"/>
    <n v="4"/>
    <n v="3"/>
    <s v="Needs Improvement"/>
    <n v="12"/>
    <n v="0.8571428571428571"/>
    <x v="1"/>
  </r>
  <r>
    <s v="E1123"/>
    <s v="Ms Sarah Page"/>
    <x v="5"/>
    <s v="50-59"/>
    <s v="Female"/>
    <s v="E1398"/>
    <n v="103518"/>
    <n v="0"/>
    <s v="5-9years"/>
    <s v="High(4-5)"/>
    <n v="5"/>
    <n v="1"/>
    <s v="Needs Improvement"/>
    <n v="12"/>
    <n v="0.8571428571428571"/>
    <x v="1"/>
  </r>
  <r>
    <s v="E1124"/>
    <s v="Owen Wilkinson"/>
    <x v="2"/>
    <s v="30-39"/>
    <s v="Other"/>
    <s v="E1105"/>
    <n v="107844"/>
    <n v="0"/>
    <s v="10+ years"/>
    <s v="Low(1-2)"/>
    <n v="5"/>
    <n v="1"/>
    <s v="Needs Improvement"/>
    <n v="10"/>
    <n v="0.7142857142857143"/>
    <x v="1"/>
  </r>
  <r>
    <s v="E1125"/>
    <s v="Dennis Smith"/>
    <x v="4"/>
    <s v="50-59"/>
    <s v="Male"/>
    <s v="E1270"/>
    <n v="57919"/>
    <n v="0"/>
    <s v="0-4years"/>
    <s v="Low(1-2)"/>
    <n v="3"/>
    <n v="6"/>
    <s v="Meets Expectation"/>
    <n v="13"/>
    <n v="0.9285714285714286"/>
    <x v="1"/>
  </r>
  <r>
    <s v="E1126"/>
    <s v="Samantha Griffiths-Vaughan"/>
    <x v="2"/>
    <s v="22-29"/>
    <s v="Female"/>
    <s v="E1974"/>
    <n v="115697"/>
    <n v="1"/>
    <s v="0-4years"/>
    <s v="High(4-5)"/>
    <n v="4"/>
    <n v="4"/>
    <s v="Needs Improvement"/>
    <n v="10"/>
    <n v="0.7142857142857143"/>
    <x v="1"/>
  </r>
  <r>
    <s v="E1127"/>
    <s v="Frank Marshall"/>
    <x v="1"/>
    <s v="40-49"/>
    <s v="Female"/>
    <s v="E1830"/>
    <n v="82196"/>
    <n v="0"/>
    <s v="5-9years"/>
    <s v="Low(1-2)"/>
    <n v="5"/>
    <n v="6"/>
    <s v="Meets Expectation"/>
    <n v="11"/>
    <n v="0.7857142857142857"/>
    <x v="1"/>
  </r>
  <r>
    <s v="E1128"/>
    <s v="Charlotte Noble"/>
    <x v="3"/>
    <s v="40-49"/>
    <s v="Male"/>
    <s v="E1502"/>
    <n v="104401"/>
    <n v="0"/>
    <s v="5-9years"/>
    <s v="Low(1-2)"/>
    <n v="5"/>
    <n v="0"/>
    <s v="Below Expectation"/>
    <n v="9"/>
    <n v="0.6428571428571429"/>
    <x v="1"/>
  </r>
  <r>
    <s v="E1129"/>
    <s v="Mr Damian Murray"/>
    <x v="2"/>
    <s v="22-29"/>
    <s v="Male"/>
    <s v="E1678"/>
    <n v="25495"/>
    <n v="0"/>
    <s v="5-9years"/>
    <s v="Low(1-2)"/>
    <n v="2"/>
    <n v="0"/>
    <s v="Below Expectation"/>
    <n v="7"/>
    <n v="0.5"/>
    <x v="0"/>
  </r>
  <r>
    <s v="E1130"/>
    <s v="Ms Kerry Jones"/>
    <x v="0"/>
    <s v="22-29"/>
    <s v="Male"/>
    <s v="E1524"/>
    <n v="69755"/>
    <n v="1"/>
    <s v="0-4years"/>
    <s v="High(4-5)"/>
    <n v="2"/>
    <n v="4"/>
    <s v="Needs Improvement"/>
    <n v="10"/>
    <n v="0.7142857142857143"/>
    <x v="1"/>
  </r>
  <r>
    <s v="E1131"/>
    <s v="Dr Antony Ross"/>
    <x v="2"/>
    <s v="40-49"/>
    <s v="Female"/>
    <s v="E1848"/>
    <n v="92684"/>
    <n v="0"/>
    <s v="0-4years"/>
    <s v="High(4-5)"/>
    <n v="1"/>
    <n v="1"/>
    <s v="Needs Improvement"/>
    <n v="12"/>
    <n v="0.8571428571428571"/>
    <x v="1"/>
  </r>
  <r>
    <s v="E1132"/>
    <s v="Philip Graham-Parkin"/>
    <x v="1"/>
    <s v="40-49"/>
    <s v="Female"/>
    <s v="E1031"/>
    <n v="58324"/>
    <n v="0"/>
    <s v="0-4years"/>
    <s v="Low(1-2)"/>
    <n v="3"/>
    <n v="7"/>
    <s v="Meets Expectation"/>
    <n v="12"/>
    <n v="0.8571428571428571"/>
    <x v="1"/>
  </r>
  <r>
    <s v="E1133"/>
    <s v="Ms Tracy Kay"/>
    <x v="3"/>
    <s v="40-49"/>
    <s v="Female"/>
    <s v="E1392"/>
    <n v="103929"/>
    <n v="0"/>
    <s v="5-9years"/>
    <s v="Low(1-2)"/>
    <n v="4"/>
    <n v="2"/>
    <s v="Needs Improvement"/>
    <n v="12"/>
    <n v="0.8571428571428571"/>
    <x v="1"/>
  </r>
  <r>
    <s v="E1134"/>
    <s v="Yvonne Cooper"/>
    <x v="4"/>
    <s v="50-59"/>
    <s v="Male"/>
    <s v="E1039"/>
    <n v="26552"/>
    <n v="0"/>
    <s v="0-4years"/>
    <s v="High(4-5)"/>
    <n v="5"/>
    <n v="0"/>
    <s v="Below Expectation"/>
    <n v="10"/>
    <n v="0.7142857142857143"/>
    <x v="1"/>
  </r>
  <r>
    <s v="E1135"/>
    <s v="Natasha Jones"/>
    <x v="1"/>
    <s v="30-39"/>
    <s v="Male"/>
    <s v="E1659"/>
    <n v="76272"/>
    <n v="0"/>
    <s v="5-9years"/>
    <s v="Medium(3)"/>
    <n v="5"/>
    <n v="1"/>
    <s v="Needs Improvement"/>
    <n v="9"/>
    <n v="0.6428571428571429"/>
    <x v="1"/>
  </r>
  <r>
    <s v="E1136"/>
    <s v="Stuart Lewis"/>
    <x v="3"/>
    <s v="40-49"/>
    <s v="Male"/>
    <s v="E1217"/>
    <n v="60853"/>
    <n v="0"/>
    <s v="10+ years"/>
    <s v="Low(1-2)"/>
    <n v="1"/>
    <n v="9"/>
    <s v="Exceeds Expectation"/>
    <n v="9"/>
    <n v="0.6428571428571429"/>
    <x v="1"/>
  </r>
  <r>
    <s v="E1137"/>
    <s v="Tina Williams-Farmer"/>
    <x v="2"/>
    <s v="40-49"/>
    <s v="Other"/>
    <s v="E1730"/>
    <n v="57924"/>
    <n v="0"/>
    <s v="10+ years"/>
    <s v="Low(1-2)"/>
    <n v="5"/>
    <n v="9"/>
    <s v="Exceeds Expectation"/>
    <n v="9"/>
    <n v="0.6428571428571429"/>
    <x v="1"/>
  </r>
  <r>
    <s v="E1138"/>
    <s v="Mr Sam Hughes"/>
    <x v="5"/>
    <s v="50-59"/>
    <s v="Male"/>
    <s v="E1980"/>
    <n v="99462"/>
    <n v="0"/>
    <s v="5-9years"/>
    <s v="Medium(3)"/>
    <n v="3"/>
    <n v="6"/>
    <s v="Meets Expectation"/>
    <n v="10"/>
    <n v="0.7142857142857143"/>
    <x v="1"/>
  </r>
  <r>
    <s v="E1139"/>
    <s v="Miss Gail Kelly"/>
    <x v="5"/>
    <s v="22-29"/>
    <s v="Male"/>
    <s v="E1081"/>
    <n v="48889"/>
    <n v="0"/>
    <s v="0-4years"/>
    <s v="High(4-5)"/>
    <n v="1"/>
    <n v="5"/>
    <s v="Meets Expectation"/>
    <n v="9"/>
    <n v="0.6428571428571429"/>
    <x v="1"/>
  </r>
  <r>
    <s v="E1140"/>
    <s v="Joel Hunter-Sharp"/>
    <x v="0"/>
    <s v="40-49"/>
    <s v="Male"/>
    <s v="E1844"/>
    <n v="79675"/>
    <n v="0"/>
    <s v="10+ years"/>
    <s v="Medium(3)"/>
    <n v="3"/>
    <n v="7"/>
    <s v="Meets Expectation"/>
    <n v="8"/>
    <n v="0.5714285714285714"/>
    <x v="0"/>
  </r>
  <r>
    <s v="E1141"/>
    <s v="Debra Graham-Murphy"/>
    <x v="3"/>
    <s v="30-39"/>
    <s v="Female"/>
    <s v="E1719"/>
    <n v="98591"/>
    <n v="0"/>
    <s v="10+ years"/>
    <s v="High(4-5)"/>
    <n v="1"/>
    <n v="6"/>
    <s v="Meets Expectation"/>
    <n v="8"/>
    <n v="0.5714285714285714"/>
    <x v="0"/>
  </r>
  <r>
    <s v="E1142"/>
    <s v="Janice Winter"/>
    <x v="5"/>
    <s v="22-29"/>
    <s v="Other"/>
    <s v="E1200"/>
    <n v="95190"/>
    <n v="0"/>
    <s v="0-4years"/>
    <s v="High(4-5)"/>
    <n v="5"/>
    <n v="9"/>
    <s v="Exceeds Expectation"/>
    <n v="8"/>
    <n v="0.5714285714285714"/>
    <x v="0"/>
  </r>
  <r>
    <s v="E1143"/>
    <s v="Bethan Roberts"/>
    <x v="4"/>
    <s v="22-29"/>
    <s v="Female"/>
    <s v="E1446"/>
    <n v="47634"/>
    <n v="0"/>
    <s v="10+ years"/>
    <s v="High(4-5)"/>
    <n v="1"/>
    <n v="7"/>
    <s v="Meets Expectation"/>
    <n v="7"/>
    <n v="0.5"/>
    <x v="0"/>
  </r>
  <r>
    <s v="E1144"/>
    <s v="Dr Gordon Harris"/>
    <x v="3"/>
    <s v="22-29"/>
    <s v="Female"/>
    <s v="E1843"/>
    <n v="57363"/>
    <n v="0"/>
    <s v="10+ years"/>
    <s v="Medium(3)"/>
    <n v="2"/>
    <n v="2"/>
    <s v="Needs Improvement"/>
    <n v="7"/>
    <n v="0.5"/>
    <x v="0"/>
  </r>
  <r>
    <s v="E1145"/>
    <s v="Naomi Hewitt"/>
    <x v="4"/>
    <s v="40-49"/>
    <s v="Female"/>
    <s v="E1427"/>
    <n v="88752"/>
    <n v="0"/>
    <s v="10+ years"/>
    <s v="High(4-5)"/>
    <n v="4"/>
    <n v="5"/>
    <s v="Meets Expectation"/>
    <n v="9"/>
    <n v="0.6428571428571429"/>
    <x v="1"/>
  </r>
  <r>
    <s v="E1146"/>
    <s v="Clive Moran"/>
    <x v="4"/>
    <s v="30-39"/>
    <s v="Male"/>
    <s v="E1037"/>
    <n v="102004"/>
    <n v="1"/>
    <s v="0-4years"/>
    <s v="Low(1-2)"/>
    <n v="5"/>
    <n v="6"/>
    <s v="Meets Expectation"/>
    <n v="11"/>
    <n v="0.7857142857142857"/>
    <x v="1"/>
  </r>
  <r>
    <s v="E1147"/>
    <s v="Ellie Howell"/>
    <x v="5"/>
    <s v="50-59"/>
    <s v="Other"/>
    <s v="E1210"/>
    <n v="81398"/>
    <n v="1"/>
    <s v="0-4years"/>
    <s v="Medium(3)"/>
    <n v="4"/>
    <n v="9"/>
    <s v="Exceeds Expectation"/>
    <n v="10"/>
    <n v="0.7142857142857143"/>
    <x v="1"/>
  </r>
  <r>
    <s v="E1148"/>
    <s v="Hugh Brown"/>
    <x v="3"/>
    <s v="50-59"/>
    <s v="Female"/>
    <s v="E1443"/>
    <n v="65718"/>
    <n v="0"/>
    <s v="0-4years"/>
    <s v="Low(1-2)"/>
    <n v="5"/>
    <n v="0"/>
    <s v="Below Expectation"/>
    <n v="11"/>
    <n v="0.7857142857142857"/>
    <x v="1"/>
  </r>
  <r>
    <s v="E1149"/>
    <s v="Samantha Watson"/>
    <x v="2"/>
    <s v="40-49"/>
    <s v="Female"/>
    <s v="E1326"/>
    <n v="107916"/>
    <n v="0"/>
    <s v="0-4years"/>
    <s v="Medium(3)"/>
    <n v="4"/>
    <n v="0"/>
    <s v="Below Expectation"/>
    <n v="8"/>
    <n v="0.5714285714285714"/>
    <x v="0"/>
  </r>
  <r>
    <s v="E1150"/>
    <s v="Shirley Barker"/>
    <x v="1"/>
    <s v="30-39"/>
    <s v="Female"/>
    <s v="E1760"/>
    <n v="51870"/>
    <n v="0"/>
    <s v="5-9years"/>
    <s v="Low(1-2)"/>
    <n v="2"/>
    <n v="6"/>
    <s v="Meets Expectation"/>
    <n v="10"/>
    <n v="0.7142857142857143"/>
    <x v="1"/>
  </r>
  <r>
    <s v="E1151"/>
    <s v="Beverley Tucker"/>
    <x v="5"/>
    <s v="50-59"/>
    <s v="Female"/>
    <s v="E1226"/>
    <n v="62394"/>
    <n v="1"/>
    <s v="0-4years"/>
    <s v="Medium(3)"/>
    <n v="4"/>
    <n v="2"/>
    <s v="Needs Improvement"/>
    <n v="12"/>
    <n v="0.8571428571428571"/>
    <x v="1"/>
  </r>
  <r>
    <s v="E1152"/>
    <s v="Dr Alan Barry"/>
    <x v="5"/>
    <s v="50-59"/>
    <s v="Female"/>
    <s v="E1047"/>
    <n v="77057"/>
    <n v="0"/>
    <s v="5-9years"/>
    <s v="High(4-5)"/>
    <n v="1"/>
    <n v="2"/>
    <s v="Needs Improvement"/>
    <n v="12"/>
    <n v="0.8571428571428571"/>
    <x v="1"/>
  </r>
  <r>
    <s v="E1153"/>
    <s v="Colin Smith"/>
    <x v="2"/>
    <s v="40-49"/>
    <s v="Other"/>
    <s v="E1017"/>
    <n v="104795"/>
    <n v="0"/>
    <s v="5-9years"/>
    <s v="Low(1-2)"/>
    <n v="4"/>
    <n v="4"/>
    <s v="Needs Improvement"/>
    <n v="12"/>
    <n v="0.8571428571428571"/>
    <x v="1"/>
  </r>
  <r>
    <s v="E1154"/>
    <s v="Miss Janet Chapman"/>
    <x v="3"/>
    <s v="30-39"/>
    <s v="Other"/>
    <s v="E1911"/>
    <n v="105409"/>
    <n v="1"/>
    <s v="0-4years"/>
    <s v="High(4-5)"/>
    <n v="5"/>
    <n v="5"/>
    <s v="Meets Expectation"/>
    <n v="10"/>
    <n v="0.7142857142857143"/>
    <x v="1"/>
  </r>
  <r>
    <s v="E1155"/>
    <s v="Simon Hughes-George"/>
    <x v="3"/>
    <s v="22-29"/>
    <s v="Female"/>
    <s v="E1438"/>
    <n v="38016"/>
    <n v="0"/>
    <s v="0-4years"/>
    <s v="Low(1-2)"/>
    <n v="3"/>
    <n v="1"/>
    <s v="Needs Improvement"/>
    <n v="11"/>
    <n v="0.7857142857142857"/>
    <x v="1"/>
  </r>
  <r>
    <s v="E1156"/>
    <s v="Neil Knight-Humphreys"/>
    <x v="4"/>
    <s v="22-29"/>
    <s v="Female"/>
    <s v="E1806"/>
    <n v="67137"/>
    <n v="1"/>
    <s v="0-4years"/>
    <s v="High(4-5)"/>
    <n v="4"/>
    <n v="2"/>
    <s v="Needs Improvement"/>
    <n v="10"/>
    <n v="0.7142857142857143"/>
    <x v="1"/>
  </r>
  <r>
    <s v="E1157"/>
    <s v="Conor Harrison"/>
    <x v="2"/>
    <s v="50-59"/>
    <s v="Male"/>
    <s v="E1707"/>
    <n v="25153"/>
    <n v="0"/>
    <s v="0-4years"/>
    <s v="High(4-5)"/>
    <n v="4"/>
    <n v="5"/>
    <s v="Meets Expectation"/>
    <n v="12"/>
    <n v="0.8571428571428571"/>
    <x v="1"/>
  </r>
  <r>
    <s v="E1158"/>
    <s v="Mrs Rosemary Harris"/>
    <x v="2"/>
    <s v="30-39"/>
    <s v="Female"/>
    <s v="E1186"/>
    <n v="32853"/>
    <n v="0"/>
    <s v="10+ years"/>
    <s v="Low(1-2)"/>
    <n v="4"/>
    <n v="2"/>
    <s v="Needs Improvement"/>
    <n v="10"/>
    <n v="0.7142857142857143"/>
    <x v="1"/>
  </r>
  <r>
    <s v="E1159"/>
    <s v="Dr Iain Smith"/>
    <x v="3"/>
    <s v="22-29"/>
    <s v="Male"/>
    <s v="E1344"/>
    <n v="37379"/>
    <n v="1"/>
    <s v="0-4years"/>
    <s v="Low(1-2)"/>
    <n v="5"/>
    <n v="4"/>
    <s v="Needs Improvement"/>
    <n v="11"/>
    <n v="0.7857142857142857"/>
    <x v="1"/>
  </r>
  <r>
    <s v="E1160"/>
    <s v="Miss Gillian Robinson"/>
    <x v="4"/>
    <s v="22-29"/>
    <s v="Female"/>
    <s v="E1223"/>
    <n v="40792"/>
    <n v="0"/>
    <s v="10+ years"/>
    <s v="High(4-5)"/>
    <n v="4"/>
    <n v="8"/>
    <s v="Exceeds Expectation"/>
    <n v="6"/>
    <n v="0.42857142857142855"/>
    <x v="0"/>
  </r>
  <r>
    <s v="E1161"/>
    <s v="Aimee Turner"/>
    <x v="5"/>
    <s v="40-49"/>
    <s v="Other"/>
    <s v="E1829"/>
    <n v="63367"/>
    <n v="0"/>
    <s v="5-9years"/>
    <s v="Medium(3)"/>
    <n v="5"/>
    <n v="2"/>
    <s v="Needs Improvement"/>
    <n v="10"/>
    <n v="0.7142857142857143"/>
    <x v="1"/>
  </r>
  <r>
    <s v="E1162"/>
    <s v="Chloe Smith"/>
    <x v="0"/>
    <s v="40-49"/>
    <s v="Female"/>
    <s v="E1487"/>
    <n v="43100"/>
    <n v="0"/>
    <s v="10+ years"/>
    <s v="High(4-5)"/>
    <n v="5"/>
    <n v="5"/>
    <s v="Meets Expectation"/>
    <n v="9"/>
    <n v="0.6428571428571429"/>
    <x v="1"/>
  </r>
  <r>
    <s v="E1163"/>
    <s v="Jason Adams"/>
    <x v="1"/>
    <s v="50-59"/>
    <s v="Female"/>
    <s v="E1908"/>
    <n v="88456"/>
    <n v="1"/>
    <s v="0-4years"/>
    <s v="Low(1-2)"/>
    <n v="3"/>
    <n v="4"/>
    <s v="Needs Improvement"/>
    <n v="14"/>
    <n v="1"/>
    <x v="1"/>
  </r>
  <r>
    <s v="E1164"/>
    <s v="Janice Ali-Richards"/>
    <x v="5"/>
    <s v="50-59"/>
    <s v="Male"/>
    <s v="E1876"/>
    <n v="36049"/>
    <n v="0"/>
    <s v="5-9years"/>
    <s v="High(4-5)"/>
    <n v="1"/>
    <n v="4"/>
    <s v="Needs Improvement"/>
    <n v="12"/>
    <n v="0.8571428571428571"/>
    <x v="1"/>
  </r>
  <r>
    <s v="E1165"/>
    <s v="Leah Evans"/>
    <x v="3"/>
    <s v="50-59"/>
    <s v="Male"/>
    <s v="E1848"/>
    <n v="25786"/>
    <n v="0"/>
    <s v="10+ years"/>
    <s v="Low(1-2)"/>
    <n v="5"/>
    <n v="5"/>
    <s v="Meets Expectation"/>
    <n v="11"/>
    <n v="0.7857142857142857"/>
    <x v="1"/>
  </r>
  <r>
    <s v="E1166"/>
    <s v="Miss Jade Fraser"/>
    <x v="1"/>
    <s v="22-29"/>
    <s v="Female"/>
    <s v="E1228"/>
    <n v="94904"/>
    <n v="0"/>
    <s v="0-4years"/>
    <s v="Medium(3)"/>
    <n v="2"/>
    <n v="5"/>
    <s v="Meets Expectation"/>
    <n v="8"/>
    <n v="0.5714285714285714"/>
    <x v="0"/>
  </r>
  <r>
    <s v="E1167"/>
    <s v="Nicole White"/>
    <x v="0"/>
    <s v="40-49"/>
    <s v="Male"/>
    <s v="E1389"/>
    <n v="55699"/>
    <n v="0"/>
    <s v="5-9years"/>
    <s v="Low(1-2)"/>
    <n v="4"/>
    <n v="0"/>
    <s v="Below Expectation"/>
    <n v="9"/>
    <n v="0.6428571428571429"/>
    <x v="1"/>
  </r>
  <r>
    <s v="E1168"/>
    <s v="Dr Jacqueline Vincent"/>
    <x v="0"/>
    <s v="22-29"/>
    <s v="Male"/>
    <s v="E1978"/>
    <n v="72691"/>
    <n v="0"/>
    <s v="5-9years"/>
    <s v="High(4-5)"/>
    <n v="2"/>
    <n v="8"/>
    <s v="Exceeds Expectation"/>
    <n v="7"/>
    <n v="0.5"/>
    <x v="0"/>
  </r>
  <r>
    <s v="E1169"/>
    <s v="Declan Pearce-Harris"/>
    <x v="4"/>
    <s v="40-49"/>
    <s v="Male"/>
    <s v="E1588"/>
    <n v="62040"/>
    <n v="0"/>
    <s v="10+ years"/>
    <s v="Low(1-2)"/>
    <n v="4"/>
    <n v="4"/>
    <s v="Needs Improvement"/>
    <n v="11"/>
    <n v="0.7857142857142857"/>
    <x v="1"/>
  </r>
  <r>
    <s v="E1170"/>
    <s v="Adam Jones-Ali"/>
    <x v="1"/>
    <s v="50-59"/>
    <s v="Female"/>
    <s v="E1187"/>
    <n v="117990"/>
    <n v="0"/>
    <s v="10+ years"/>
    <s v="Low(1-2)"/>
    <n v="3"/>
    <n v="0"/>
    <s v="Below Expectation"/>
    <n v="9"/>
    <n v="0.6428571428571429"/>
    <x v="1"/>
  </r>
  <r>
    <s v="E1171"/>
    <s v="Jill Bond"/>
    <x v="4"/>
    <s v="22-29"/>
    <s v="Female"/>
    <s v="E1857"/>
    <n v="82986"/>
    <n v="1"/>
    <s v="10+ years"/>
    <s v="Low(1-2)"/>
    <n v="5"/>
    <n v="7"/>
    <s v="Meets Expectation"/>
    <n v="8"/>
    <n v="0.5714285714285714"/>
    <x v="0"/>
  </r>
  <r>
    <s v="E1172"/>
    <s v="Iain Francis"/>
    <x v="5"/>
    <s v="50-59"/>
    <s v="Male"/>
    <s v="E1269"/>
    <n v="63762"/>
    <n v="0"/>
    <s v="5-9years"/>
    <s v="Low(1-2)"/>
    <n v="1"/>
    <n v="6"/>
    <s v="Meets Expectation"/>
    <n v="12"/>
    <n v="0.8571428571428571"/>
    <x v="1"/>
  </r>
  <r>
    <s v="E1173"/>
    <s v="Rebecca Allen"/>
    <x v="2"/>
    <s v="22-29"/>
    <s v="Female"/>
    <s v="E1606"/>
    <n v="48600"/>
    <n v="0"/>
    <s v="5-9years"/>
    <s v="Low(1-2)"/>
    <n v="5"/>
    <n v="6"/>
    <s v="Meets Expectation"/>
    <n v="9"/>
    <n v="0.6428571428571429"/>
    <x v="1"/>
  </r>
  <r>
    <s v="E1174"/>
    <s v="Dr Douglas Booth"/>
    <x v="2"/>
    <s v="30-39"/>
    <s v="Female"/>
    <s v="E1309"/>
    <n v="119774"/>
    <n v="1"/>
    <s v="5-9years"/>
    <s v="High(4-5)"/>
    <n v="4"/>
    <n v="4"/>
    <s v="Needs Improvement"/>
    <n v="10"/>
    <n v="0.7142857142857143"/>
    <x v="1"/>
  </r>
  <r>
    <s v="E1175"/>
    <s v="Jill Bailey"/>
    <x v="2"/>
    <s v="30-39"/>
    <s v="Female"/>
    <s v="E1131"/>
    <n v="115777"/>
    <n v="0"/>
    <s v="10+ years"/>
    <s v="High(4-5)"/>
    <n v="1"/>
    <n v="0"/>
    <s v="Below Expectation"/>
    <n v="6"/>
    <n v="0.42857142857142855"/>
    <x v="0"/>
  </r>
  <r>
    <s v="E1176"/>
    <s v="Barry Smart"/>
    <x v="1"/>
    <s v="50-59"/>
    <s v="Female"/>
    <s v="E1550"/>
    <n v="44810"/>
    <n v="1"/>
    <s v="0-4years"/>
    <s v="Low(1-2)"/>
    <n v="5"/>
    <n v="8"/>
    <s v="Exceeds Expectation"/>
    <n v="12"/>
    <n v="0.8571428571428571"/>
    <x v="1"/>
  </r>
  <r>
    <s v="E1177"/>
    <s v="Phillip Hammond"/>
    <x v="2"/>
    <s v="40-49"/>
    <s v="Male"/>
    <s v="E1071"/>
    <n v="110703"/>
    <n v="0"/>
    <s v="0-4years"/>
    <s v="High(4-5)"/>
    <n v="1"/>
    <n v="8"/>
    <s v="Exceeds Expectation"/>
    <n v="10"/>
    <n v="0.7142857142857143"/>
    <x v="1"/>
  </r>
  <r>
    <s v="E1178"/>
    <s v="Marian Thomson"/>
    <x v="5"/>
    <s v="22-29"/>
    <s v="Female"/>
    <s v="E1792"/>
    <n v="112347"/>
    <n v="0"/>
    <s v="10+ years"/>
    <s v="High(4-5)"/>
    <n v="4"/>
    <n v="7"/>
    <s v="Meets Expectation"/>
    <n v="7"/>
    <n v="0.5"/>
    <x v="0"/>
  </r>
  <r>
    <s v="E1179"/>
    <s v="Dr Gerard Hussain"/>
    <x v="4"/>
    <s v="50-59"/>
    <s v="Female"/>
    <s v="E1844"/>
    <n v="82204"/>
    <n v="0"/>
    <s v="5-9years"/>
    <s v="High(4-5)"/>
    <n v="3"/>
    <n v="4"/>
    <s v="Needs Improvement"/>
    <n v="12"/>
    <n v="0.8571428571428571"/>
    <x v="1"/>
  </r>
  <r>
    <s v="E1180"/>
    <s v="Toby Allan"/>
    <x v="1"/>
    <s v="22-29"/>
    <s v="Female"/>
    <s v="E1671"/>
    <n v="45085"/>
    <n v="0"/>
    <s v="10+ years"/>
    <s v="Low(1-2)"/>
    <n v="3"/>
    <n v="2"/>
    <s v="Needs Improvement"/>
    <n v="9"/>
    <n v="0.6428571428571429"/>
    <x v="1"/>
  </r>
  <r>
    <s v="E1181"/>
    <s v="Dr Russell Cunningham"/>
    <x v="4"/>
    <s v="40-49"/>
    <s v="Female"/>
    <s v="E1186"/>
    <n v="71854"/>
    <n v="0"/>
    <s v="0-4years"/>
    <s v="Medium(3)"/>
    <n v="5"/>
    <n v="7"/>
    <s v="Meets Expectation"/>
    <n v="10"/>
    <n v="0.7142857142857143"/>
    <x v="1"/>
  </r>
  <r>
    <s v="E1182"/>
    <s v="Mr Jason Thomson"/>
    <x v="1"/>
    <s v="30-39"/>
    <s v="Male"/>
    <s v="E1485"/>
    <n v="99797"/>
    <n v="0"/>
    <s v="0-4years"/>
    <s v="High(4-5)"/>
    <n v="2"/>
    <n v="0"/>
    <s v="Below Expectation"/>
    <n v="8"/>
    <n v="0.5714285714285714"/>
    <x v="0"/>
  </r>
  <r>
    <s v="E1183"/>
    <s v="Claire Brown"/>
    <x v="4"/>
    <s v="30-39"/>
    <s v="Male"/>
    <s v="E1190"/>
    <n v="109269"/>
    <n v="1"/>
    <s v="0-4years"/>
    <s v="Low(1-2)"/>
    <n v="4"/>
    <n v="2"/>
    <s v="Needs Improvement"/>
    <n v="12"/>
    <n v="0.8571428571428571"/>
    <x v="1"/>
  </r>
  <r>
    <s v="E1184"/>
    <s v="Vincent Riley"/>
    <x v="0"/>
    <s v="50-59"/>
    <s v="Female"/>
    <s v="E1421"/>
    <n v="64779"/>
    <n v="0"/>
    <s v="5-9years"/>
    <s v="Low(1-2)"/>
    <n v="5"/>
    <n v="6"/>
    <s v="Meets Expectation"/>
    <n v="12"/>
    <n v="0.8571428571428571"/>
    <x v="1"/>
  </r>
  <r>
    <s v="E1185"/>
    <s v="Sharon Williams"/>
    <x v="4"/>
    <s v="30-39"/>
    <s v="Female"/>
    <s v="E1119"/>
    <n v="81207"/>
    <n v="0"/>
    <s v="0-4years"/>
    <s v="Low(1-2)"/>
    <n v="5"/>
    <n v="3"/>
    <s v="Needs Improvement"/>
    <n v="12"/>
    <n v="0.8571428571428571"/>
    <x v="1"/>
  </r>
  <r>
    <s v="E1186"/>
    <s v="Ms Natalie Miles"/>
    <x v="2"/>
    <s v="22-29"/>
    <s v="Female"/>
    <s v="E1219"/>
    <n v="119615"/>
    <n v="0"/>
    <s v="0-4years"/>
    <s v="Medium(3)"/>
    <n v="3"/>
    <n v="6"/>
    <s v="Meets Expectation"/>
    <n v="8"/>
    <n v="0.5714285714285714"/>
    <x v="0"/>
  </r>
  <r>
    <s v="E1187"/>
    <s v="Miss Bethan McDonald"/>
    <x v="0"/>
    <s v="30-39"/>
    <s v="Female"/>
    <s v="E1052"/>
    <n v="58980"/>
    <n v="1"/>
    <s v="0-4years"/>
    <s v="Low(1-2)"/>
    <n v="1"/>
    <n v="4"/>
    <s v="Needs Improvement"/>
    <n v="12"/>
    <n v="0.8571428571428571"/>
    <x v="1"/>
  </r>
  <r>
    <s v="E1188"/>
    <s v="Leanne Thorpe"/>
    <x v="4"/>
    <s v="50-59"/>
    <s v="Female"/>
    <s v="E1733"/>
    <n v="81117"/>
    <n v="0"/>
    <s v="5-9years"/>
    <s v="Low(1-2)"/>
    <n v="4"/>
    <n v="5"/>
    <s v="Meets Expectation"/>
    <n v="12"/>
    <n v="0.8571428571428571"/>
    <x v="1"/>
  </r>
  <r>
    <s v="E1189"/>
    <s v="Heather Walker"/>
    <x v="1"/>
    <s v="22-29"/>
    <s v="Female"/>
    <s v="E1450"/>
    <n v="39141"/>
    <n v="0"/>
    <s v="10+ years"/>
    <s v="Low(1-2)"/>
    <n v="1"/>
    <n v="6"/>
    <s v="Meets Expectation"/>
    <n v="8"/>
    <n v="0.5714285714285714"/>
    <x v="0"/>
  </r>
  <r>
    <s v="E1190"/>
    <s v="Sean Rees"/>
    <x v="1"/>
    <s v="40-49"/>
    <s v="Male"/>
    <s v="E1411"/>
    <n v="34344"/>
    <n v="0"/>
    <s v="5-9years"/>
    <s v="Medium(3)"/>
    <n v="4"/>
    <n v="9"/>
    <s v="Exceeds Expectation"/>
    <n v="8"/>
    <n v="0.5714285714285714"/>
    <x v="0"/>
  </r>
  <r>
    <s v="E1191"/>
    <s v="Sarah Richardson"/>
    <x v="1"/>
    <s v="50-59"/>
    <s v="Female"/>
    <s v="E1642"/>
    <n v="40896"/>
    <n v="0"/>
    <s v="10+ years"/>
    <s v="Low(1-2)"/>
    <n v="2"/>
    <n v="6"/>
    <s v="Meets Expectation"/>
    <n v="11"/>
    <n v="0.7857142857142857"/>
    <x v="1"/>
  </r>
  <r>
    <s v="E1192"/>
    <s v="Dr Joel Chapman"/>
    <x v="3"/>
    <s v="40-49"/>
    <s v="Male"/>
    <s v="E1236"/>
    <n v="114353"/>
    <n v="0"/>
    <s v="5-9years"/>
    <s v="Medium(3)"/>
    <n v="3"/>
    <n v="6"/>
    <s v="Meets Expectation"/>
    <n v="9"/>
    <n v="0.6428571428571429"/>
    <x v="1"/>
  </r>
  <r>
    <s v="E1193"/>
    <s v="Miss Marie Leach"/>
    <x v="5"/>
    <s v="40-49"/>
    <s v="Female"/>
    <s v="E1757"/>
    <n v="54813"/>
    <n v="1"/>
    <s v="0-4years"/>
    <s v="Medium(3)"/>
    <n v="2"/>
    <n v="6"/>
    <s v="Meets Expectation"/>
    <n v="10"/>
    <n v="0.7142857142857143"/>
    <x v="1"/>
  </r>
  <r>
    <s v="E1194"/>
    <s v="Georgina Hill"/>
    <x v="1"/>
    <s v="22-29"/>
    <s v="Other"/>
    <s v="E1737"/>
    <n v="109431"/>
    <n v="0"/>
    <s v="5-9years"/>
    <s v="Low(1-2)"/>
    <n v="5"/>
    <n v="6"/>
    <s v="Meets Expectation"/>
    <n v="9"/>
    <n v="0.6428571428571429"/>
    <x v="1"/>
  </r>
  <r>
    <s v="E1195"/>
    <s v="Dr Amy Gray"/>
    <x v="0"/>
    <s v="40-49"/>
    <s v="Male"/>
    <s v="E1719"/>
    <n v="90679"/>
    <n v="1"/>
    <s v="0-4years"/>
    <s v="High(4-5)"/>
    <n v="3"/>
    <n v="2"/>
    <s v="Needs Improvement"/>
    <n v="12"/>
    <n v="0.8571428571428571"/>
    <x v="1"/>
  </r>
  <r>
    <s v="E1196"/>
    <s v="Owen Parker"/>
    <x v="1"/>
    <s v="40-49"/>
    <s v="Male"/>
    <s v="E1405"/>
    <n v="35681"/>
    <n v="0"/>
    <s v="5-9years"/>
    <s v="Medium(3)"/>
    <n v="5"/>
    <n v="2"/>
    <s v="Needs Improvement"/>
    <n v="10"/>
    <n v="0.7142857142857143"/>
    <x v="1"/>
  </r>
  <r>
    <s v="E1197"/>
    <s v="Mr Wayne Hayward"/>
    <x v="3"/>
    <s v="50-59"/>
    <s v="Male"/>
    <s v="E1607"/>
    <n v="97903"/>
    <n v="0"/>
    <s v="5-9years"/>
    <s v="Low(1-2)"/>
    <n v="2"/>
    <n v="6"/>
    <s v="Meets Expectation"/>
    <n v="12"/>
    <n v="0.8571428571428571"/>
    <x v="1"/>
  </r>
  <r>
    <s v="E1198"/>
    <s v="Russell Middleton"/>
    <x v="2"/>
    <s v="22-29"/>
    <s v="Other"/>
    <s v="E1421"/>
    <n v="28228"/>
    <n v="1"/>
    <s v="0-4years"/>
    <s v="High(4-5)"/>
    <n v="4"/>
    <n v="1"/>
    <s v="Needs Improvement"/>
    <n v="10"/>
    <n v="0.7142857142857143"/>
    <x v="1"/>
  </r>
  <r>
    <s v="E1199"/>
    <s v="Heather Webb"/>
    <x v="0"/>
    <s v="50-59"/>
    <s v="Male"/>
    <s v="E1711"/>
    <n v="29582"/>
    <n v="0"/>
    <s v="0-4years"/>
    <s v="Medium(3)"/>
    <n v="5"/>
    <n v="1"/>
    <s v="Needs Improvement"/>
    <n v="12"/>
    <n v="0.8571428571428571"/>
    <x v="1"/>
  </r>
  <r>
    <s v="E1200"/>
    <s v="Sian Bradshaw"/>
    <x v="3"/>
    <s v="30-39"/>
    <s v="Male"/>
    <s v="E1246"/>
    <n v="103683"/>
    <n v="1"/>
    <s v="5-9years"/>
    <s v="High(4-5)"/>
    <n v="1"/>
    <n v="2"/>
    <s v="Needs Improvement"/>
    <n v="10"/>
    <n v="0.7142857142857143"/>
    <x v="1"/>
  </r>
  <r>
    <s v="E1201"/>
    <s v="Lauren Scott-Harper"/>
    <x v="2"/>
    <s v="22-29"/>
    <s v="Male"/>
    <s v="E1071"/>
    <n v="36397"/>
    <n v="0"/>
    <s v="5-9years"/>
    <s v="High(4-5)"/>
    <n v="4"/>
    <n v="3"/>
    <s v="Needs Improvement"/>
    <n v="9"/>
    <n v="0.6428571428571429"/>
    <x v="1"/>
  </r>
  <r>
    <s v="E1202"/>
    <s v="Dr David Thompson"/>
    <x v="0"/>
    <s v="30-39"/>
    <s v="Male"/>
    <s v="E1829"/>
    <n v="63799"/>
    <n v="1"/>
    <s v="10+ years"/>
    <s v="High(4-5)"/>
    <n v="4"/>
    <n v="5"/>
    <s v="Meets Expectation"/>
    <n v="8"/>
    <n v="0.5714285714285714"/>
    <x v="0"/>
  </r>
  <r>
    <s v="E1203"/>
    <s v="Eric Herbert"/>
    <x v="4"/>
    <s v="40-49"/>
    <s v="Male"/>
    <s v="E1184"/>
    <n v="62011"/>
    <n v="0"/>
    <s v="5-9years"/>
    <s v="High(4-5)"/>
    <n v="2"/>
    <n v="7"/>
    <s v="Meets Expectation"/>
    <n v="10"/>
    <n v="0.7142857142857143"/>
    <x v="1"/>
  </r>
  <r>
    <s v="E1204"/>
    <s v="Charles Stokes"/>
    <x v="5"/>
    <s v="40-49"/>
    <s v="Female"/>
    <s v="E1005"/>
    <n v="104183"/>
    <n v="0"/>
    <s v="10+ years"/>
    <s v="Medium(3)"/>
    <n v="2"/>
    <n v="9"/>
    <s v="Exceeds Expectation"/>
    <n v="7"/>
    <n v="0.5"/>
    <x v="0"/>
  </r>
  <r>
    <s v="E1205"/>
    <s v="Sophie Patel"/>
    <x v="5"/>
    <s v="40-49"/>
    <s v="Female"/>
    <s v="E1205"/>
    <n v="118254"/>
    <n v="0"/>
    <s v="10+ years"/>
    <s v="Low(1-2)"/>
    <n v="3"/>
    <n v="9"/>
    <s v="Exceeds Expectation"/>
    <n v="9"/>
    <n v="0.6428571428571429"/>
    <x v="1"/>
  </r>
  <r>
    <s v="E1206"/>
    <s v="Dr Phillip Gibson"/>
    <x v="3"/>
    <s v="50-59"/>
    <s v="Male"/>
    <s v="E1543"/>
    <n v="69264"/>
    <n v="0"/>
    <s v="5-9years"/>
    <s v="Low(1-2)"/>
    <n v="3"/>
    <n v="6"/>
    <s v="Meets Expectation"/>
    <n v="12"/>
    <n v="0.8571428571428571"/>
    <x v="1"/>
  </r>
  <r>
    <s v="E1207"/>
    <s v="Mrs Lynn Howard"/>
    <x v="2"/>
    <s v="50-59"/>
    <s v="Male"/>
    <s v="E1610"/>
    <n v="67317"/>
    <n v="0"/>
    <s v="5-9years"/>
    <s v="Low(1-2)"/>
    <n v="1"/>
    <n v="3"/>
    <s v="Needs Improvement"/>
    <n v="13"/>
    <n v="0.9285714285714286"/>
    <x v="1"/>
  </r>
  <r>
    <s v="E1208"/>
    <s v="Sophie Mann"/>
    <x v="5"/>
    <s v="50-59"/>
    <s v="Male"/>
    <s v="E1905"/>
    <n v="72914"/>
    <n v="0"/>
    <s v="10+ years"/>
    <s v="Low(1-2)"/>
    <n v="4"/>
    <n v="1"/>
    <s v="Needs Improvement"/>
    <n v="12"/>
    <n v="0.8571428571428571"/>
    <x v="1"/>
  </r>
  <r>
    <s v="E1209"/>
    <s v="Luke Hughes-James"/>
    <x v="2"/>
    <s v="22-29"/>
    <s v="Male"/>
    <s v="E1386"/>
    <n v="109633"/>
    <n v="0"/>
    <s v="10+ years"/>
    <s v="Low(1-2)"/>
    <n v="1"/>
    <n v="1"/>
    <s v="Needs Improvement"/>
    <n v="9"/>
    <n v="0.6428571428571429"/>
    <x v="1"/>
  </r>
  <r>
    <s v="E1210"/>
    <s v="Ms Karen Moss"/>
    <x v="2"/>
    <s v="30-39"/>
    <s v="Female"/>
    <s v="E1767"/>
    <n v="70254"/>
    <n v="0"/>
    <s v="5-9years"/>
    <s v="Medium(3)"/>
    <n v="1"/>
    <n v="3"/>
    <s v="Needs Improvement"/>
    <n v="9"/>
    <n v="0.6428571428571429"/>
    <x v="1"/>
  </r>
  <r>
    <s v="E1211"/>
    <s v="Carole Jarvis"/>
    <x v="3"/>
    <s v="40-49"/>
    <s v="Female"/>
    <s v="E1698"/>
    <n v="65096"/>
    <n v="1"/>
    <s v="5-9years"/>
    <s v="High(4-5)"/>
    <n v="2"/>
    <n v="5"/>
    <s v="Meets Expectation"/>
    <n v="10"/>
    <n v="0.7142857142857143"/>
    <x v="1"/>
  </r>
  <r>
    <s v="E1212"/>
    <s v="Ruth Fisher"/>
    <x v="3"/>
    <s v="22-29"/>
    <s v="Male"/>
    <s v="E1075"/>
    <n v="78785"/>
    <n v="0"/>
    <s v="10+ years"/>
    <s v="Low(1-2)"/>
    <n v="1"/>
    <n v="2"/>
    <s v="Needs Improvement"/>
    <n v="9"/>
    <n v="0.6428571428571429"/>
    <x v="1"/>
  </r>
  <r>
    <s v="E1213"/>
    <s v="Dr Christian Gibson"/>
    <x v="3"/>
    <s v="22-29"/>
    <s v="Female"/>
    <s v="E1176"/>
    <n v="77344"/>
    <n v="0"/>
    <s v="0-4years"/>
    <s v="High(4-5)"/>
    <n v="1"/>
    <n v="5"/>
    <s v="Meets Expectation"/>
    <n v="9"/>
    <n v="0.6428571428571429"/>
    <x v="1"/>
  </r>
  <r>
    <s v="E1214"/>
    <s v="Justin Lewis"/>
    <x v="5"/>
    <s v="30-39"/>
    <s v="Male"/>
    <s v="E1826"/>
    <n v="107643"/>
    <n v="0"/>
    <s v="0-4years"/>
    <s v="High(4-5)"/>
    <n v="5"/>
    <n v="4"/>
    <s v="Needs Improvement"/>
    <n v="11"/>
    <n v="0.7857142857142857"/>
    <x v="1"/>
  </r>
  <r>
    <s v="E1215"/>
    <s v="Francesca Davies"/>
    <x v="3"/>
    <s v="22-29"/>
    <s v="Female"/>
    <s v="E1798"/>
    <n v="93546"/>
    <n v="0"/>
    <s v="10+ years"/>
    <s v="Medium(3)"/>
    <n v="3"/>
    <n v="4"/>
    <s v="Needs Improvement"/>
    <n v="7"/>
    <n v="0.5"/>
    <x v="0"/>
  </r>
  <r>
    <s v="E1216"/>
    <s v="Annette Howard-White"/>
    <x v="5"/>
    <s v="50-59"/>
    <s v="Female"/>
    <s v="E1348"/>
    <n v="96091"/>
    <n v="0"/>
    <s v="5-9years"/>
    <s v="Medium(3)"/>
    <n v="3"/>
    <n v="1"/>
    <s v="Needs Improvement"/>
    <n v="11"/>
    <n v="0.7857142857142857"/>
    <x v="1"/>
  </r>
  <r>
    <s v="E1217"/>
    <s v="Miss Laura Johnson"/>
    <x v="3"/>
    <s v="50-59"/>
    <s v="Female"/>
    <s v="E1254"/>
    <n v="90603"/>
    <n v="0"/>
    <s v="10+ years"/>
    <s v="High(4-5)"/>
    <n v="4"/>
    <n v="7"/>
    <s v="Meets Expectation"/>
    <n v="10"/>
    <n v="0.7142857142857143"/>
    <x v="1"/>
  </r>
  <r>
    <s v="E1218"/>
    <s v="Jennifer Glover"/>
    <x v="1"/>
    <s v="30-39"/>
    <s v="Male"/>
    <s v="E1836"/>
    <n v="53412"/>
    <n v="1"/>
    <s v="5-9years"/>
    <s v="Low(1-2)"/>
    <n v="3"/>
    <n v="4"/>
    <s v="Needs Improvement"/>
    <n v="11"/>
    <n v="0.7857142857142857"/>
    <x v="1"/>
  </r>
  <r>
    <s v="E1219"/>
    <s v="Tina Talbot"/>
    <x v="2"/>
    <s v="50-59"/>
    <s v="Other"/>
    <s v="E1701"/>
    <n v="76658"/>
    <n v="1"/>
    <s v="0-4years"/>
    <s v="High(4-5)"/>
    <n v="4"/>
    <n v="1"/>
    <s v="Needs Improvement"/>
    <n v="13"/>
    <n v="0.9285714285714286"/>
    <x v="1"/>
  </r>
  <r>
    <s v="E1220"/>
    <s v="Mathew Davies"/>
    <x v="3"/>
    <s v="40-49"/>
    <s v="Male"/>
    <s v="E1307"/>
    <n v="74549"/>
    <n v="0"/>
    <s v="0-4years"/>
    <s v="Low(1-2)"/>
    <n v="5"/>
    <n v="6"/>
    <s v="Meets Expectation"/>
    <n v="12"/>
    <n v="0.8571428571428571"/>
    <x v="1"/>
  </r>
  <r>
    <s v="E1221"/>
    <s v="Douglas Taylor"/>
    <x v="0"/>
    <s v="30-39"/>
    <s v="Male"/>
    <s v="E1344"/>
    <n v="36549"/>
    <n v="0"/>
    <s v="0-4years"/>
    <s v="Low(1-2)"/>
    <n v="3"/>
    <n v="8"/>
    <s v="Exceeds Expectation"/>
    <n v="10"/>
    <n v="0.7142857142857143"/>
    <x v="1"/>
  </r>
  <r>
    <s v="E1222"/>
    <s v="Dominic Walsh"/>
    <x v="2"/>
    <s v="22-29"/>
    <s v="Male"/>
    <s v="E1126"/>
    <n v="96216"/>
    <n v="0"/>
    <s v="0-4years"/>
    <s v="Medium(3)"/>
    <n v="5"/>
    <n v="8"/>
    <s v="Exceeds Expectation"/>
    <n v="7"/>
    <n v="0.5"/>
    <x v="0"/>
  </r>
  <r>
    <s v="E1223"/>
    <s v="Mr Dylan Porter"/>
    <x v="2"/>
    <s v="40-49"/>
    <s v="Male"/>
    <s v="E1936"/>
    <n v="50739"/>
    <n v="0"/>
    <s v="5-9years"/>
    <s v="Low(1-2)"/>
    <n v="3"/>
    <n v="0"/>
    <s v="Below Expectation"/>
    <n v="9"/>
    <n v="0.6428571428571429"/>
    <x v="1"/>
  </r>
  <r>
    <s v="E1224"/>
    <s v="Mitchell Ali"/>
    <x v="3"/>
    <s v="40-49"/>
    <s v="Other"/>
    <s v="E1286"/>
    <n v="46209"/>
    <n v="0"/>
    <s v="5-9years"/>
    <s v="High(4-5)"/>
    <n v="3"/>
    <n v="6"/>
    <s v="Meets Expectation"/>
    <n v="10"/>
    <n v="0.7142857142857143"/>
    <x v="1"/>
  </r>
  <r>
    <s v="E1225"/>
    <s v="Leslie Todd-Bishop"/>
    <x v="4"/>
    <s v="50-59"/>
    <s v="Female"/>
    <s v="E1765"/>
    <n v="112968"/>
    <n v="0"/>
    <s v="5-9years"/>
    <s v="High(4-5)"/>
    <n v="5"/>
    <n v="8"/>
    <s v="Exceeds Expectation"/>
    <n v="10"/>
    <n v="0.7142857142857143"/>
    <x v="1"/>
  </r>
  <r>
    <s v="E1226"/>
    <s v="Janice Turner"/>
    <x v="3"/>
    <s v="40-49"/>
    <s v="Male"/>
    <s v="E1724"/>
    <n v="40116"/>
    <n v="0"/>
    <s v="5-9years"/>
    <s v="Medium(3)"/>
    <n v="1"/>
    <n v="5"/>
    <s v="Meets Expectation"/>
    <n v="9"/>
    <n v="0.6428571428571429"/>
    <x v="1"/>
  </r>
  <r>
    <s v="E1227"/>
    <s v="Marion Dixon"/>
    <x v="2"/>
    <s v="30-39"/>
    <s v="Female"/>
    <s v="E1761"/>
    <n v="45045"/>
    <n v="0"/>
    <s v="10+ years"/>
    <s v="High(4-5)"/>
    <n v="1"/>
    <n v="0"/>
    <s v="Below Expectation"/>
    <n v="6"/>
    <n v="0.42857142857142855"/>
    <x v="0"/>
  </r>
  <r>
    <s v="E1228"/>
    <s v="Mrs Geraldine Evans"/>
    <x v="0"/>
    <s v="22-29"/>
    <s v="Other"/>
    <s v="E1595"/>
    <n v="51327"/>
    <n v="0"/>
    <s v="5-9years"/>
    <s v="High(4-5)"/>
    <n v="1"/>
    <n v="1"/>
    <s v="Needs Improvement"/>
    <n v="9"/>
    <n v="0.6428571428571429"/>
    <x v="1"/>
  </r>
  <r>
    <s v="E1229"/>
    <s v="Mr Mohammed Jenkins"/>
    <x v="2"/>
    <s v="50-59"/>
    <s v="Female"/>
    <s v="E1486"/>
    <n v="60709"/>
    <n v="1"/>
    <s v="5-9years"/>
    <s v="Low(1-2)"/>
    <n v="1"/>
    <n v="3"/>
    <s v="Needs Improvement"/>
    <n v="13"/>
    <n v="0.9285714285714286"/>
    <x v="1"/>
  </r>
  <r>
    <s v="E1230"/>
    <s v="Kayleigh Lucas-Blackburn"/>
    <x v="0"/>
    <s v="50-59"/>
    <s v="Female"/>
    <s v="E1382"/>
    <n v="68617"/>
    <n v="0"/>
    <s v="10+ years"/>
    <s v="High(4-5)"/>
    <n v="3"/>
    <n v="3"/>
    <s v="Needs Improvement"/>
    <n v="11"/>
    <n v="0.7857142857142857"/>
    <x v="1"/>
  </r>
  <r>
    <s v="E1231"/>
    <s v="Debra Atkins"/>
    <x v="5"/>
    <s v="40-49"/>
    <s v="Other"/>
    <s v="E1405"/>
    <n v="85139"/>
    <n v="1"/>
    <s v="0-4years"/>
    <s v="Medium(3)"/>
    <n v="2"/>
    <n v="1"/>
    <s v="Needs Improvement"/>
    <n v="11"/>
    <n v="0.7857142857142857"/>
    <x v="1"/>
  </r>
  <r>
    <s v="E1232"/>
    <s v="Hollie Shaw"/>
    <x v="1"/>
    <s v="50-59"/>
    <s v="Other"/>
    <s v="E1387"/>
    <n v="51905"/>
    <n v="1"/>
    <s v="10+ years"/>
    <s v="Low(1-2)"/>
    <n v="5"/>
    <n v="7"/>
    <s v="Meets Expectation"/>
    <n v="11"/>
    <n v="0.7857142857142857"/>
    <x v="1"/>
  </r>
  <r>
    <s v="E1233"/>
    <s v="Elliot Cox"/>
    <x v="2"/>
    <s v="40-49"/>
    <s v="Female"/>
    <s v="E1524"/>
    <n v="89148"/>
    <n v="0"/>
    <s v="10+ years"/>
    <s v="Low(1-2)"/>
    <n v="2"/>
    <n v="1"/>
    <s v="Needs Improvement"/>
    <n v="11"/>
    <n v="0.7857142857142857"/>
    <x v="1"/>
  </r>
  <r>
    <s v="E1234"/>
    <s v="Samuel Cox"/>
    <x v="3"/>
    <s v="50-59"/>
    <s v="Male"/>
    <s v="E1556"/>
    <n v="97603"/>
    <n v="0"/>
    <s v="10+ years"/>
    <s v="High(4-5)"/>
    <n v="2"/>
    <n v="2"/>
    <s v="Needs Improvement"/>
    <n v="11"/>
    <n v="0.7857142857142857"/>
    <x v="1"/>
  </r>
  <r>
    <s v="E1235"/>
    <s v="Simon Jones"/>
    <x v="5"/>
    <s v="40-49"/>
    <s v="Male"/>
    <s v="E1638"/>
    <n v="67919"/>
    <n v="0"/>
    <s v="5-9years"/>
    <s v="High(4-5)"/>
    <n v="4"/>
    <n v="3"/>
    <s v="Needs Improvement"/>
    <n v="11"/>
    <n v="0.7857142857142857"/>
    <x v="1"/>
  </r>
  <r>
    <s v="E1236"/>
    <s v="Amy Ward"/>
    <x v="1"/>
    <s v="50-59"/>
    <s v="Female"/>
    <s v="E1937"/>
    <n v="108521"/>
    <n v="1"/>
    <s v="0-4years"/>
    <s v="Low(1-2)"/>
    <n v="1"/>
    <n v="8"/>
    <s v="Exceeds Expectation"/>
    <n v="12"/>
    <n v="0.8571428571428571"/>
    <x v="1"/>
  </r>
  <r>
    <s v="E1237"/>
    <s v="Ms Vanessa Saunders"/>
    <x v="3"/>
    <s v="30-39"/>
    <s v="Male"/>
    <s v="E1625"/>
    <n v="117905"/>
    <n v="1"/>
    <s v="5-9years"/>
    <s v="High(4-5)"/>
    <n v="3"/>
    <n v="9"/>
    <s v="Exceeds Expectation"/>
    <n v="8"/>
    <n v="0.5714285714285714"/>
    <x v="0"/>
  </r>
  <r>
    <s v="E1238"/>
    <s v="Dr Declan Davies"/>
    <x v="4"/>
    <s v="30-39"/>
    <s v="Female"/>
    <s v="E1944"/>
    <n v="108400"/>
    <n v="0"/>
    <s v="10+ years"/>
    <s v="High(4-5)"/>
    <n v="1"/>
    <n v="0"/>
    <s v="Below Expectation"/>
    <n v="6"/>
    <n v="0.42857142857142855"/>
    <x v="0"/>
  </r>
  <r>
    <s v="E1239"/>
    <s v="Dr Alexandra Green"/>
    <x v="3"/>
    <s v="22-29"/>
    <s v="Male"/>
    <s v="E1275"/>
    <n v="113150"/>
    <n v="0"/>
    <s v="0-4years"/>
    <s v="Medium(3)"/>
    <n v="1"/>
    <n v="7"/>
    <s v="Meets Expectation"/>
    <n v="8"/>
    <n v="0.5714285714285714"/>
    <x v="0"/>
  </r>
  <r>
    <s v="E1240"/>
    <s v="Dr Deborah Edwards"/>
    <x v="0"/>
    <s v="50-59"/>
    <s v="Male"/>
    <s v="E1499"/>
    <n v="83446"/>
    <n v="1"/>
    <s v="0-4years"/>
    <s v="High(4-5)"/>
    <n v="2"/>
    <n v="4"/>
    <s v="Needs Improvement"/>
    <n v="13"/>
    <n v="0.9285714285714286"/>
    <x v="1"/>
  </r>
  <r>
    <s v="E1241"/>
    <s v="Alice Mistry"/>
    <x v="0"/>
    <s v="30-39"/>
    <s v="Male"/>
    <s v="E1716"/>
    <n v="77428"/>
    <n v="0"/>
    <s v="10+ years"/>
    <s v="Low(1-2)"/>
    <n v="4"/>
    <n v="6"/>
    <s v="Meets Expectation"/>
    <n v="9"/>
    <n v="0.6428571428571429"/>
    <x v="1"/>
  </r>
  <r>
    <s v="E1242"/>
    <s v="Damien Jones"/>
    <x v="4"/>
    <s v="50-59"/>
    <s v="Male"/>
    <s v="E1336"/>
    <n v="72894"/>
    <n v="1"/>
    <s v="0-4years"/>
    <s v="High(4-5)"/>
    <n v="1"/>
    <n v="7"/>
    <s v="Meets Expectation"/>
    <n v="12"/>
    <n v="0.8571428571428571"/>
    <x v="1"/>
  </r>
  <r>
    <s v="E1243"/>
    <s v="Lawrence Barlow"/>
    <x v="5"/>
    <s v="50-59"/>
    <s v="Other"/>
    <s v="E1949"/>
    <n v="106149"/>
    <n v="1"/>
    <s v="5-9years"/>
    <s v="High(4-5)"/>
    <n v="5"/>
    <n v="4"/>
    <s v="Needs Improvement"/>
    <n v="12"/>
    <n v="0.8571428571428571"/>
    <x v="1"/>
  </r>
  <r>
    <s v="E1244"/>
    <s v="Louis Harding"/>
    <x v="1"/>
    <s v="22-29"/>
    <s v="Female"/>
    <s v="E1931"/>
    <n v="31447"/>
    <n v="0"/>
    <s v="10+ years"/>
    <s v="High(4-5)"/>
    <n v="5"/>
    <n v="7"/>
    <s v="Meets Expectation"/>
    <n v="7"/>
    <n v="0.5"/>
    <x v="0"/>
  </r>
  <r>
    <s v="E1245"/>
    <s v="Guy Murray"/>
    <x v="3"/>
    <s v="50-59"/>
    <s v="Female"/>
    <s v="E1480"/>
    <n v="30499"/>
    <n v="0"/>
    <s v="10+ years"/>
    <s v="Low(1-2)"/>
    <n v="1"/>
    <n v="9"/>
    <s v="Exceeds Expectation"/>
    <n v="10"/>
    <n v="0.7142857142857143"/>
    <x v="1"/>
  </r>
  <r>
    <s v="E1246"/>
    <s v="Christine Waters"/>
    <x v="0"/>
    <s v="30-39"/>
    <s v="Female"/>
    <s v="E1896"/>
    <n v="64041"/>
    <n v="0"/>
    <s v="5-9years"/>
    <s v="High(4-5)"/>
    <n v="2"/>
    <n v="7"/>
    <s v="Meets Expectation"/>
    <n v="9"/>
    <n v="0.6428571428571429"/>
    <x v="1"/>
  </r>
  <r>
    <s v="E1247"/>
    <s v="Natasha Heath"/>
    <x v="5"/>
    <s v="40-49"/>
    <s v="Male"/>
    <s v="E1910"/>
    <n v="56315"/>
    <n v="0"/>
    <s v="5-9years"/>
    <s v="High(4-5)"/>
    <n v="2"/>
    <n v="8"/>
    <s v="Exceeds Expectation"/>
    <n v="9"/>
    <n v="0.6428571428571429"/>
    <x v="1"/>
  </r>
  <r>
    <s v="E1248"/>
    <s v="Frederick Kelly"/>
    <x v="4"/>
    <s v="40-49"/>
    <s v="Female"/>
    <s v="E1972"/>
    <n v="26299"/>
    <n v="0"/>
    <s v="10+ years"/>
    <s v="Low(1-2)"/>
    <n v="3"/>
    <n v="1"/>
    <s v="Needs Improvement"/>
    <n v="11"/>
    <n v="0.7857142857142857"/>
    <x v="1"/>
  </r>
  <r>
    <s v="E1249"/>
    <s v="Glenn Wright"/>
    <x v="2"/>
    <s v="22-29"/>
    <s v="Female"/>
    <s v="E1272"/>
    <n v="29994"/>
    <n v="1"/>
    <s v="5-9years"/>
    <s v="Medium(3)"/>
    <n v="4"/>
    <n v="2"/>
    <s v="Needs Improvement"/>
    <n v="8"/>
    <n v="0.5714285714285714"/>
    <x v="0"/>
  </r>
  <r>
    <s v="E1250"/>
    <s v="Emily Cartwright"/>
    <x v="0"/>
    <s v="22-29"/>
    <s v="Female"/>
    <s v="E1919"/>
    <n v="106163"/>
    <n v="1"/>
    <s v="0-4years"/>
    <s v="Low(1-2)"/>
    <n v="2"/>
    <n v="0"/>
    <s v="Below Expectation"/>
    <n v="8"/>
    <n v="0.5714285714285714"/>
    <x v="0"/>
  </r>
  <r>
    <s v="E1251"/>
    <s v="Denise Lane"/>
    <x v="4"/>
    <s v="22-29"/>
    <s v="Male"/>
    <s v="E1057"/>
    <n v="32489"/>
    <n v="1"/>
    <s v="0-4years"/>
    <s v="Low(1-2)"/>
    <n v="3"/>
    <n v="3"/>
    <s v="Needs Improvement"/>
    <n v="11"/>
    <n v="0.7857142857142857"/>
    <x v="1"/>
  </r>
  <r>
    <s v="E1252"/>
    <s v="Dr Barry Harris"/>
    <x v="3"/>
    <s v="30-39"/>
    <s v="Female"/>
    <s v="E1327"/>
    <n v="116647"/>
    <n v="0"/>
    <s v="10+ years"/>
    <s v="Low(1-2)"/>
    <n v="5"/>
    <n v="4"/>
    <s v="Needs Improvement"/>
    <n v="10"/>
    <n v="0.7142857142857143"/>
    <x v="1"/>
  </r>
  <r>
    <s v="E1253"/>
    <s v="Liam Moore"/>
    <x v="1"/>
    <s v="50-59"/>
    <s v="Female"/>
    <s v="E1730"/>
    <n v="57355"/>
    <n v="1"/>
    <s v="0-4years"/>
    <s v="Medium(3)"/>
    <n v="5"/>
    <n v="0"/>
    <s v="Below Expectation"/>
    <n v="9"/>
    <n v="0.6428571428571429"/>
    <x v="1"/>
  </r>
  <r>
    <s v="E1254"/>
    <s v="Dr Angela Freeman"/>
    <x v="0"/>
    <s v="30-39"/>
    <s v="Other"/>
    <s v="E1108"/>
    <n v="98805"/>
    <n v="0"/>
    <s v="5-9years"/>
    <s v="High(4-5)"/>
    <n v="5"/>
    <n v="7"/>
    <s v="Meets Expectation"/>
    <n v="9"/>
    <n v="0.6428571428571429"/>
    <x v="1"/>
  </r>
  <r>
    <s v="E1255"/>
    <s v="Clare Kerr-Webb"/>
    <x v="0"/>
    <s v="40-49"/>
    <s v="Female"/>
    <s v="E1278"/>
    <n v="93367"/>
    <n v="0"/>
    <s v="5-9years"/>
    <s v="Low(1-2)"/>
    <n v="1"/>
    <n v="1"/>
    <s v="Needs Improvement"/>
    <n v="12"/>
    <n v="0.8571428571428571"/>
    <x v="1"/>
  </r>
  <r>
    <s v="E1256"/>
    <s v="Alan Jones"/>
    <x v="3"/>
    <s v="40-49"/>
    <s v="Female"/>
    <s v="E1685"/>
    <n v="102355"/>
    <n v="0"/>
    <s v="5-9years"/>
    <s v="Low(1-2)"/>
    <n v="4"/>
    <n v="0"/>
    <s v="Below Expectation"/>
    <n v="9"/>
    <n v="0.6428571428571429"/>
    <x v="1"/>
  </r>
  <r>
    <s v="E1257"/>
    <s v="Jacqueline Smith-Patel"/>
    <x v="2"/>
    <s v="50-59"/>
    <s v="Female"/>
    <s v="E1327"/>
    <n v="115349"/>
    <n v="0"/>
    <s v="10+ years"/>
    <s v="Low(1-2)"/>
    <n v="3"/>
    <n v="1"/>
    <s v="Needs Improvement"/>
    <n v="12"/>
    <n v="0.8571428571428571"/>
    <x v="1"/>
  </r>
  <r>
    <s v="E1258"/>
    <s v="Dennis Roberts"/>
    <x v="5"/>
    <s v="50-59"/>
    <s v="Female"/>
    <s v="E1775"/>
    <n v="112173"/>
    <n v="1"/>
    <s v="0-4years"/>
    <s v="Low(1-2)"/>
    <n v="4"/>
    <n v="4"/>
    <s v="Needs Improvement"/>
    <n v="14"/>
    <n v="1"/>
    <x v="1"/>
  </r>
  <r>
    <s v="E1259"/>
    <s v="Dr Elliott Butler"/>
    <x v="1"/>
    <s v="50-59"/>
    <s v="Male"/>
    <s v="E1314"/>
    <n v="26996"/>
    <n v="0"/>
    <s v="10+ years"/>
    <s v="Medium(3)"/>
    <n v="1"/>
    <n v="8"/>
    <s v="Exceeds Expectation"/>
    <n v="8"/>
    <n v="0.5714285714285714"/>
    <x v="0"/>
  </r>
  <r>
    <s v="E1260"/>
    <s v="Philip Shaw"/>
    <x v="0"/>
    <s v="22-29"/>
    <s v="Female"/>
    <s v="E1473"/>
    <n v="69387"/>
    <n v="0"/>
    <s v="10+ years"/>
    <s v="High(4-5)"/>
    <n v="3"/>
    <n v="8"/>
    <s v="Exceeds Expectation"/>
    <n v="6"/>
    <n v="0.42857142857142855"/>
    <x v="0"/>
  </r>
  <r>
    <s v="E1261"/>
    <s v="Mr Stewart Reeves"/>
    <x v="1"/>
    <s v="40-49"/>
    <s v="Female"/>
    <s v="E1110"/>
    <n v="28089"/>
    <n v="0"/>
    <s v="10+ years"/>
    <s v="High(4-5)"/>
    <n v="3"/>
    <n v="1"/>
    <s v="Needs Improvement"/>
    <n v="10"/>
    <n v="0.7142857142857143"/>
    <x v="1"/>
  </r>
  <r>
    <s v="E1262"/>
    <s v="Sylvia Wood"/>
    <x v="0"/>
    <s v="40-49"/>
    <s v="Female"/>
    <s v="E1698"/>
    <n v="45659"/>
    <n v="0"/>
    <s v="5-9years"/>
    <s v="Low(1-2)"/>
    <n v="2"/>
    <n v="1"/>
    <s v="Needs Improvement"/>
    <n v="12"/>
    <n v="0.8571428571428571"/>
    <x v="1"/>
  </r>
  <r>
    <s v="E1263"/>
    <s v="Vincent Wood-Saunders"/>
    <x v="1"/>
    <s v="50-59"/>
    <s v="Male"/>
    <s v="E1780"/>
    <n v="70178"/>
    <n v="0"/>
    <s v="5-9years"/>
    <s v="Medium(3)"/>
    <n v="4"/>
    <n v="2"/>
    <s v="Needs Improvement"/>
    <n v="11"/>
    <n v="0.7857142857142857"/>
    <x v="1"/>
  </r>
  <r>
    <s v="E1264"/>
    <s v="Dr Jack Hunt"/>
    <x v="4"/>
    <s v="40-49"/>
    <s v="Male"/>
    <s v="E1934"/>
    <n v="106268"/>
    <n v="0"/>
    <s v="5-9years"/>
    <s v="Medium(3)"/>
    <n v="4"/>
    <n v="6"/>
    <s v="Meets Expectation"/>
    <n v="9"/>
    <n v="0.6428571428571429"/>
    <x v="1"/>
  </r>
  <r>
    <s v="E1265"/>
    <s v="Jake Bailey-Russell"/>
    <x v="0"/>
    <s v="50-59"/>
    <s v="Female"/>
    <s v="E1228"/>
    <n v="110042"/>
    <n v="0"/>
    <s v="10+ years"/>
    <s v="Low(1-2)"/>
    <n v="2"/>
    <n v="2"/>
    <s v="Needs Improvement"/>
    <n v="12"/>
    <n v="0.8571428571428571"/>
    <x v="1"/>
  </r>
  <r>
    <s v="E1266"/>
    <s v="Lucy Hawkins-Hewitt"/>
    <x v="1"/>
    <s v="50-59"/>
    <s v="Male"/>
    <s v="E1496"/>
    <n v="95726"/>
    <n v="0"/>
    <s v="0-4years"/>
    <s v="Low(1-2)"/>
    <n v="5"/>
    <n v="0"/>
    <s v="Below Expectation"/>
    <n v="11"/>
    <n v="0.7857142857142857"/>
    <x v="1"/>
  </r>
  <r>
    <s v="E1267"/>
    <s v="Ms Nicole Thompson"/>
    <x v="5"/>
    <s v="40-49"/>
    <s v="Female"/>
    <s v="E1155"/>
    <n v="95111"/>
    <n v="1"/>
    <s v="5-9years"/>
    <s v="Low(1-2)"/>
    <n v="1"/>
    <n v="5"/>
    <s v="Meets Expectation"/>
    <n v="11"/>
    <n v="0.7857142857142857"/>
    <x v="1"/>
  </r>
  <r>
    <s v="E1268"/>
    <s v="Bruce Scott"/>
    <x v="4"/>
    <s v="50-59"/>
    <s v="Male"/>
    <s v="E1472"/>
    <n v="59565"/>
    <n v="0"/>
    <s v="5-9years"/>
    <s v="Low(1-2)"/>
    <n v="4"/>
    <n v="2"/>
    <s v="Needs Improvement"/>
    <n v="13"/>
    <n v="0.9285714285714286"/>
    <x v="1"/>
  </r>
  <r>
    <s v="E1269"/>
    <s v="Adam Hewitt"/>
    <x v="4"/>
    <s v="22-29"/>
    <s v="Male"/>
    <s v="E1700"/>
    <n v="114242"/>
    <n v="0"/>
    <s v="10+ years"/>
    <s v="Low(1-2)"/>
    <n v="2"/>
    <n v="0"/>
    <s v="Below Expectation"/>
    <n v="6"/>
    <n v="0.42857142857142855"/>
    <x v="0"/>
  </r>
  <r>
    <s v="E1270"/>
    <s v="Laura Matthews"/>
    <x v="5"/>
    <s v="40-49"/>
    <s v="Other"/>
    <s v="E1271"/>
    <n v="47884"/>
    <n v="0"/>
    <s v="5-9years"/>
    <s v="Low(1-2)"/>
    <n v="3"/>
    <n v="3"/>
    <s v="Needs Improvement"/>
    <n v="12"/>
    <n v="0.8571428571428571"/>
    <x v="1"/>
  </r>
  <r>
    <s v="E1271"/>
    <s v="Ross Scott"/>
    <x v="1"/>
    <s v="22-29"/>
    <s v="Female"/>
    <s v="E1886"/>
    <n v="42199"/>
    <n v="0"/>
    <s v="0-4years"/>
    <s v="Low(1-2)"/>
    <n v="2"/>
    <n v="0"/>
    <s v="Below Expectation"/>
    <n v="8"/>
    <n v="0.5714285714285714"/>
    <x v="0"/>
  </r>
  <r>
    <s v="E1272"/>
    <s v="Jessica Price"/>
    <x v="3"/>
    <s v="50-59"/>
    <s v="Male"/>
    <s v="E1001"/>
    <n v="85038"/>
    <n v="0"/>
    <s v="10+ years"/>
    <s v="Low(1-2)"/>
    <n v="5"/>
    <n v="0"/>
    <s v="Below Expectation"/>
    <n v="9"/>
    <n v="0.6428571428571429"/>
    <x v="1"/>
  </r>
  <r>
    <s v="E1273"/>
    <s v="Dr Mathew Lee"/>
    <x v="5"/>
    <s v="30-39"/>
    <s v="Male"/>
    <s v="E1757"/>
    <n v="82786"/>
    <n v="0"/>
    <s v="5-9years"/>
    <s v="Low(1-2)"/>
    <n v="1"/>
    <n v="1"/>
    <s v="Needs Improvement"/>
    <n v="11"/>
    <n v="0.7857142857142857"/>
    <x v="1"/>
  </r>
  <r>
    <s v="E1274"/>
    <s v="Jayne Hunter"/>
    <x v="1"/>
    <s v="40-49"/>
    <s v="Male"/>
    <s v="E1721"/>
    <n v="74294"/>
    <n v="1"/>
    <s v="0-4years"/>
    <s v="High(4-5)"/>
    <n v="5"/>
    <n v="9"/>
    <s v="Exceeds Expectation"/>
    <n v="10"/>
    <n v="0.7142857142857143"/>
    <x v="1"/>
  </r>
  <r>
    <s v="E1275"/>
    <s v="Dr Dorothy Cooper"/>
    <x v="5"/>
    <s v="50-59"/>
    <s v="Female"/>
    <s v="E1510"/>
    <n v="103015"/>
    <n v="0"/>
    <s v="5-9years"/>
    <s v="High(4-5)"/>
    <n v="3"/>
    <n v="7"/>
    <s v="Meets Expectation"/>
    <n v="11"/>
    <n v="0.7857142857142857"/>
    <x v="1"/>
  </r>
  <r>
    <s v="E1276"/>
    <s v="Katherine Wheeler"/>
    <x v="5"/>
    <s v="50-59"/>
    <s v="Male"/>
    <s v="E1912"/>
    <n v="59178"/>
    <n v="1"/>
    <s v="5-9years"/>
    <s v="Medium(3)"/>
    <n v="3"/>
    <n v="1"/>
    <s v="Needs Improvement"/>
    <n v="11"/>
    <n v="0.7857142857142857"/>
    <x v="1"/>
  </r>
  <r>
    <s v="E1277"/>
    <s v="Louise Thomson-Powell"/>
    <x v="0"/>
    <s v="22-29"/>
    <s v="Female"/>
    <s v="E1285"/>
    <n v="37665"/>
    <n v="1"/>
    <s v="0-4years"/>
    <s v="Low(1-2)"/>
    <n v="3"/>
    <n v="1"/>
    <s v="Needs Improvement"/>
    <n v="11"/>
    <n v="0.7857142857142857"/>
    <x v="1"/>
  </r>
  <r>
    <s v="E1278"/>
    <s v="Kelly Johnson"/>
    <x v="1"/>
    <s v="50-59"/>
    <s v="Other"/>
    <s v="E1870"/>
    <n v="25534"/>
    <n v="0"/>
    <s v="5-9years"/>
    <s v="Low(1-2)"/>
    <n v="3"/>
    <n v="9"/>
    <s v="Exceeds Expectation"/>
    <n v="11"/>
    <n v="0.7857142857142857"/>
    <x v="1"/>
  </r>
  <r>
    <s v="E1279"/>
    <s v="John Baldwin-Coleman"/>
    <x v="3"/>
    <s v="50-59"/>
    <s v="Male"/>
    <s v="E1012"/>
    <n v="116828"/>
    <n v="0"/>
    <s v="5-9years"/>
    <s v="Medium(3)"/>
    <n v="2"/>
    <n v="9"/>
    <s v="Exceeds Expectation"/>
    <n v="9"/>
    <n v="0.6428571428571429"/>
    <x v="1"/>
  </r>
  <r>
    <s v="E1280"/>
    <s v="Graham Wheeler"/>
    <x v="0"/>
    <s v="40-49"/>
    <s v="Female"/>
    <s v="E1607"/>
    <n v="61132"/>
    <n v="0"/>
    <s v="5-9years"/>
    <s v="Low(1-2)"/>
    <n v="3"/>
    <n v="7"/>
    <s v="Meets Expectation"/>
    <n v="11"/>
    <n v="0.7857142857142857"/>
    <x v="1"/>
  </r>
  <r>
    <s v="E1281"/>
    <s v="Lindsey Dickinson"/>
    <x v="5"/>
    <s v="50-59"/>
    <s v="Other"/>
    <s v="E1497"/>
    <n v="61110"/>
    <n v="1"/>
    <s v="10+ years"/>
    <s v="Medium(3)"/>
    <n v="3"/>
    <n v="5"/>
    <s v="Meets Expectation"/>
    <n v="9"/>
    <n v="0.6428571428571429"/>
    <x v="1"/>
  </r>
  <r>
    <s v="E1282"/>
    <s v="Mr Glen Glover"/>
    <x v="2"/>
    <s v="50-59"/>
    <s v="Male"/>
    <s v="E1732"/>
    <n v="83754"/>
    <n v="1"/>
    <s v="0-4years"/>
    <s v="Low(1-2)"/>
    <n v="2"/>
    <n v="3"/>
    <s v="Needs Improvement"/>
    <n v="14"/>
    <n v="1"/>
    <x v="1"/>
  </r>
  <r>
    <s v="E1283"/>
    <s v="Miss Samantha Hunt"/>
    <x v="5"/>
    <s v="50-59"/>
    <s v="Female"/>
    <s v="E1237"/>
    <n v="88580"/>
    <n v="0"/>
    <s v="0-4years"/>
    <s v="High(4-5)"/>
    <n v="3"/>
    <n v="2"/>
    <s v="Needs Improvement"/>
    <n v="13"/>
    <n v="0.9285714285714286"/>
    <x v="1"/>
  </r>
  <r>
    <s v="E1284"/>
    <s v="Jacqueline Woods"/>
    <x v="5"/>
    <s v="50-59"/>
    <s v="Female"/>
    <s v="E1093"/>
    <n v="47469"/>
    <n v="1"/>
    <s v="5-9years"/>
    <s v="High(4-5)"/>
    <n v="5"/>
    <n v="0"/>
    <s v="Below Expectation"/>
    <n v="9"/>
    <n v="0.6428571428571429"/>
    <x v="1"/>
  </r>
  <r>
    <s v="E1285"/>
    <s v="Mrs Sian Begum"/>
    <x v="1"/>
    <s v="40-49"/>
    <s v="Other"/>
    <s v="E1337"/>
    <n v="89016"/>
    <n v="0"/>
    <s v="10+ years"/>
    <s v="High(4-5)"/>
    <n v="5"/>
    <n v="2"/>
    <s v="Needs Improvement"/>
    <n v="10"/>
    <n v="0.7142857142857143"/>
    <x v="1"/>
  </r>
  <r>
    <s v="E1286"/>
    <s v="Dr Mohamed Miah"/>
    <x v="1"/>
    <s v="50-59"/>
    <s v="Female"/>
    <s v="E1780"/>
    <n v="71233"/>
    <n v="1"/>
    <s v="0-4years"/>
    <s v="Low(1-2)"/>
    <n v="4"/>
    <n v="8"/>
    <s v="Exceeds Expectation"/>
    <n v="12"/>
    <n v="0.8571428571428571"/>
    <x v="1"/>
  </r>
  <r>
    <s v="E1287"/>
    <s v="Mr Joe Burton"/>
    <x v="0"/>
    <s v="40-49"/>
    <s v="Female"/>
    <s v="E1170"/>
    <n v="91708"/>
    <n v="1"/>
    <s v="5-9years"/>
    <s v="High(4-5)"/>
    <n v="5"/>
    <n v="4"/>
    <s v="Needs Improvement"/>
    <n v="11"/>
    <n v="0.7857142857142857"/>
    <x v="1"/>
  </r>
  <r>
    <s v="E1288"/>
    <s v="Damian Yates"/>
    <x v="3"/>
    <s v="50-59"/>
    <s v="Female"/>
    <s v="E1980"/>
    <n v="83232"/>
    <n v="0"/>
    <s v="10+ years"/>
    <s v="Low(1-2)"/>
    <n v="1"/>
    <n v="5"/>
    <s v="Meets Expectation"/>
    <n v="11"/>
    <n v="0.7857142857142857"/>
    <x v="1"/>
  </r>
  <r>
    <s v="E1289"/>
    <s v="Graham McDonald"/>
    <x v="0"/>
    <s v="22-29"/>
    <s v="Female"/>
    <s v="E1605"/>
    <n v="118450"/>
    <n v="0"/>
    <s v="10+ years"/>
    <s v="High(4-5)"/>
    <n v="1"/>
    <n v="4"/>
    <s v="Needs Improvement"/>
    <n v="8"/>
    <n v="0.5714285714285714"/>
    <x v="0"/>
  </r>
  <r>
    <s v="E1290"/>
    <s v="Malcolm White"/>
    <x v="4"/>
    <s v="30-39"/>
    <s v="Female"/>
    <s v="E1660"/>
    <n v="111437"/>
    <n v="0"/>
    <s v="0-4years"/>
    <s v="Low(1-2)"/>
    <n v="1"/>
    <n v="0"/>
    <s v="Below Expectation"/>
    <n v="9"/>
    <n v="0.6428571428571429"/>
    <x v="1"/>
  </r>
  <r>
    <s v="E1291"/>
    <s v="Kenneth Peacock"/>
    <x v="5"/>
    <s v="40-49"/>
    <s v="Female"/>
    <s v="E1623"/>
    <n v="59409"/>
    <n v="0"/>
    <s v="0-4years"/>
    <s v="Low(1-2)"/>
    <n v="2"/>
    <n v="9"/>
    <s v="Exceeds Expectation"/>
    <n v="11"/>
    <n v="0.7857142857142857"/>
    <x v="1"/>
  </r>
  <r>
    <s v="E1292"/>
    <s v="Douglas Watts-Daniels"/>
    <x v="2"/>
    <s v="50-59"/>
    <s v="Female"/>
    <s v="E1566"/>
    <n v="44324"/>
    <n v="1"/>
    <s v="0-4years"/>
    <s v="Low(1-2)"/>
    <n v="5"/>
    <n v="0"/>
    <s v="Below Expectation"/>
    <n v="11"/>
    <n v="0.7857142857142857"/>
    <x v="1"/>
  </r>
  <r>
    <s v="E1293"/>
    <s v="Grace Morris"/>
    <x v="5"/>
    <s v="22-29"/>
    <s v="Male"/>
    <s v="E1848"/>
    <n v="33738"/>
    <n v="0"/>
    <s v="10+ years"/>
    <s v="Low(1-2)"/>
    <n v="1"/>
    <n v="3"/>
    <s v="Needs Improvement"/>
    <n v="9"/>
    <n v="0.6428571428571429"/>
    <x v="1"/>
  </r>
  <r>
    <s v="E1294"/>
    <s v="Dr Julia Hicks"/>
    <x v="5"/>
    <s v="40-49"/>
    <s v="Male"/>
    <s v="E1935"/>
    <n v="49054"/>
    <n v="0"/>
    <s v="5-9years"/>
    <s v="High(4-5)"/>
    <n v="4"/>
    <n v="2"/>
    <s v="Needs Improvement"/>
    <n v="11"/>
    <n v="0.7857142857142857"/>
    <x v="1"/>
  </r>
  <r>
    <s v="E1295"/>
    <s v="Anne Collins"/>
    <x v="0"/>
    <s v="50-59"/>
    <s v="Male"/>
    <s v="E1466"/>
    <n v="54709"/>
    <n v="0"/>
    <s v="5-9years"/>
    <s v="High(4-5)"/>
    <n v="2"/>
    <n v="7"/>
    <s v="Meets Expectation"/>
    <n v="11"/>
    <n v="0.7857142857142857"/>
    <x v="1"/>
  </r>
  <r>
    <s v="E1296"/>
    <s v="Carole Thomas"/>
    <x v="2"/>
    <s v="40-49"/>
    <s v="Male"/>
    <s v="E1627"/>
    <n v="110643"/>
    <n v="1"/>
    <s v="5-9years"/>
    <s v="High(4-5)"/>
    <n v="4"/>
    <n v="6"/>
    <s v="Meets Expectation"/>
    <n v="10"/>
    <n v="0.7142857142857143"/>
    <x v="1"/>
  </r>
  <r>
    <s v="E1297"/>
    <s v="Mrs Hilary Bates"/>
    <x v="2"/>
    <s v="40-49"/>
    <s v="Male"/>
    <s v="E1142"/>
    <n v="25363"/>
    <n v="0"/>
    <s v="5-9years"/>
    <s v="Low(1-2)"/>
    <n v="5"/>
    <n v="6"/>
    <s v="Meets Expectation"/>
    <n v="11"/>
    <n v="0.7857142857142857"/>
    <x v="1"/>
  </r>
  <r>
    <s v="E1298"/>
    <s v="Maurice Ellis-Thomas"/>
    <x v="2"/>
    <s v="22-29"/>
    <s v="Other"/>
    <s v="E1200"/>
    <n v="35358"/>
    <n v="0"/>
    <s v="10+ years"/>
    <s v="High(4-5)"/>
    <n v="3"/>
    <n v="7"/>
    <s v="Meets Expectation"/>
    <n v="7"/>
    <n v="0.5"/>
    <x v="0"/>
  </r>
  <r>
    <s v="E1299"/>
    <s v="Annette Hart"/>
    <x v="0"/>
    <s v="40-49"/>
    <s v="Male"/>
    <s v="E1179"/>
    <n v="28240"/>
    <n v="0"/>
    <s v="0-4years"/>
    <s v="Medium(3)"/>
    <n v="4"/>
    <n v="9"/>
    <s v="Exceeds Expectation"/>
    <n v="9"/>
    <n v="0.6428571428571429"/>
    <x v="1"/>
  </r>
  <r>
    <s v="E1300"/>
    <s v="Eleanor Nicholson"/>
    <x v="5"/>
    <s v="22-29"/>
    <s v="Female"/>
    <s v="E1713"/>
    <n v="97201"/>
    <n v="1"/>
    <s v="0-4years"/>
    <s v="High(4-5)"/>
    <n v="3"/>
    <n v="6"/>
    <s v="Meets Expectation"/>
    <n v="9"/>
    <n v="0.6428571428571429"/>
    <x v="1"/>
  </r>
  <r>
    <s v="E1301"/>
    <s v="Jodie Skinner"/>
    <x v="0"/>
    <s v="40-49"/>
    <s v="Male"/>
    <s v="E1363"/>
    <n v="70689"/>
    <n v="1"/>
    <s v="5-9years"/>
    <s v="Medium(3)"/>
    <n v="2"/>
    <n v="9"/>
    <s v="Exceeds Expectation"/>
    <n v="8"/>
    <n v="0.5714285714285714"/>
    <x v="0"/>
  </r>
  <r>
    <s v="E1302"/>
    <s v="June French"/>
    <x v="1"/>
    <s v="30-39"/>
    <s v="Female"/>
    <s v="E1478"/>
    <n v="26936"/>
    <n v="0"/>
    <s v="5-9years"/>
    <s v="Medium(3)"/>
    <n v="4"/>
    <n v="1"/>
    <s v="Needs Improvement"/>
    <n v="9"/>
    <n v="0.6428571428571429"/>
    <x v="1"/>
  </r>
  <r>
    <s v="E1303"/>
    <s v="Susan Davies"/>
    <x v="1"/>
    <s v="50-59"/>
    <s v="Other"/>
    <s v="E1564"/>
    <n v="116074"/>
    <n v="0"/>
    <s v="0-4years"/>
    <s v="Low(1-2)"/>
    <n v="4"/>
    <n v="3"/>
    <s v="Needs Improvement"/>
    <n v="14"/>
    <n v="1"/>
    <x v="1"/>
  </r>
  <r>
    <s v="E1304"/>
    <s v="Dr Kieran Anderson"/>
    <x v="0"/>
    <s v="30-39"/>
    <s v="Female"/>
    <s v="E1470"/>
    <n v="68965"/>
    <n v="0"/>
    <s v="5-9years"/>
    <s v="Low(1-2)"/>
    <n v="2"/>
    <n v="5"/>
    <s v="Meets Expectation"/>
    <n v="10"/>
    <n v="0.7142857142857143"/>
    <x v="1"/>
  </r>
  <r>
    <s v="E1305"/>
    <s v="Abbie Baker-Ellis"/>
    <x v="2"/>
    <s v="50-59"/>
    <s v="Female"/>
    <s v="E1383"/>
    <n v="102534"/>
    <n v="0"/>
    <s v="10+ years"/>
    <s v="Medium(3)"/>
    <n v="2"/>
    <n v="2"/>
    <s v="Needs Improvement"/>
    <n v="10"/>
    <n v="0.7142857142857143"/>
    <x v="1"/>
  </r>
  <r>
    <s v="E1306"/>
    <s v="Frank Collier"/>
    <x v="5"/>
    <s v="40-49"/>
    <s v="Male"/>
    <s v="E1691"/>
    <n v="25882"/>
    <n v="0"/>
    <s v="10+ years"/>
    <s v="High(4-5)"/>
    <n v="1"/>
    <n v="2"/>
    <s v="Needs Improvement"/>
    <n v="10"/>
    <n v="0.7142857142857143"/>
    <x v="1"/>
  </r>
  <r>
    <s v="E1307"/>
    <s v="Eileen Evans"/>
    <x v="0"/>
    <s v="50-59"/>
    <s v="Female"/>
    <s v="E1925"/>
    <n v="45224"/>
    <n v="1"/>
    <s v="5-9years"/>
    <s v="Low(1-2)"/>
    <n v="5"/>
    <n v="5"/>
    <s v="Meets Expectation"/>
    <n v="12"/>
    <n v="0.8571428571428571"/>
    <x v="1"/>
  </r>
  <r>
    <s v="E1308"/>
    <s v="Ms Rosemary Humphreys"/>
    <x v="0"/>
    <s v="40-49"/>
    <s v="Male"/>
    <s v="E1416"/>
    <n v="55825"/>
    <n v="0"/>
    <s v="0-4years"/>
    <s v="High(4-5)"/>
    <n v="4"/>
    <n v="0"/>
    <s v="Below Expectation"/>
    <n v="9"/>
    <n v="0.6428571428571429"/>
    <x v="1"/>
  </r>
  <r>
    <s v="E1309"/>
    <s v="Oliver Doyle-Marshall"/>
    <x v="0"/>
    <s v="40-49"/>
    <s v="Other"/>
    <s v="E1824"/>
    <n v="95740"/>
    <n v="1"/>
    <s v="0-4years"/>
    <s v="High(4-5)"/>
    <n v="4"/>
    <n v="0"/>
    <s v="Below Expectation"/>
    <n v="9"/>
    <n v="0.6428571428571429"/>
    <x v="1"/>
  </r>
  <r>
    <s v="E1310"/>
    <s v="Samantha Lawrence"/>
    <x v="4"/>
    <s v="30-39"/>
    <s v="Male"/>
    <s v="E1307"/>
    <n v="53885"/>
    <n v="0"/>
    <s v="5-9years"/>
    <s v="Low(1-2)"/>
    <n v="2"/>
    <n v="4"/>
    <s v="Needs Improvement"/>
    <n v="11"/>
    <n v="0.7857142857142857"/>
    <x v="1"/>
  </r>
  <r>
    <s v="E1311"/>
    <s v="Samantha Moore"/>
    <x v="1"/>
    <s v="22-29"/>
    <s v="Female"/>
    <s v="E1648"/>
    <n v="65056"/>
    <n v="0"/>
    <s v="5-9years"/>
    <s v="Low(1-2)"/>
    <n v="2"/>
    <n v="0"/>
    <s v="Below Expectation"/>
    <n v="7"/>
    <n v="0.5"/>
    <x v="0"/>
  </r>
  <r>
    <s v="E1312"/>
    <s v="Alex Patel"/>
    <x v="2"/>
    <s v="50-59"/>
    <s v="Female"/>
    <s v="E1693"/>
    <n v="28203"/>
    <n v="0"/>
    <s v="10+ years"/>
    <s v="High(4-5)"/>
    <n v="5"/>
    <n v="9"/>
    <s v="Exceeds Expectation"/>
    <n v="9"/>
    <n v="0.6428571428571429"/>
    <x v="1"/>
  </r>
  <r>
    <s v="E1313"/>
    <s v="Gerard Stevens"/>
    <x v="3"/>
    <s v="40-49"/>
    <s v="Male"/>
    <s v="E1366"/>
    <n v="85241"/>
    <n v="0"/>
    <s v="5-9years"/>
    <s v="Low(1-2)"/>
    <n v="2"/>
    <n v="7"/>
    <s v="Meets Expectation"/>
    <n v="11"/>
    <n v="0.7857142857142857"/>
    <x v="1"/>
  </r>
  <r>
    <s v="E1314"/>
    <s v="Rosemary Knowles-Willis"/>
    <x v="2"/>
    <s v="22-29"/>
    <s v="Male"/>
    <s v="E1000"/>
    <n v="27244"/>
    <n v="0"/>
    <s v="10+ years"/>
    <s v="High(4-5)"/>
    <n v="3"/>
    <n v="1"/>
    <s v="Needs Improvement"/>
    <n v="8"/>
    <n v="0.5714285714285714"/>
    <x v="0"/>
  </r>
  <r>
    <s v="E1315"/>
    <s v="Jessica Morris"/>
    <x v="3"/>
    <s v="22-29"/>
    <s v="Male"/>
    <s v="E1043"/>
    <n v="93619"/>
    <n v="0"/>
    <s v="0-4years"/>
    <s v="High(4-5)"/>
    <n v="3"/>
    <n v="5"/>
    <s v="Meets Expectation"/>
    <n v="9"/>
    <n v="0.6428571428571429"/>
    <x v="1"/>
  </r>
  <r>
    <s v="E1316"/>
    <s v="Jack Woodward"/>
    <x v="4"/>
    <s v="30-39"/>
    <s v="Male"/>
    <s v="E1738"/>
    <n v="46584"/>
    <n v="0"/>
    <s v="0-4years"/>
    <s v="Low(1-2)"/>
    <n v="3"/>
    <n v="9"/>
    <s v="Exceeds Expectation"/>
    <n v="10"/>
    <n v="0.7142857142857143"/>
    <x v="1"/>
  </r>
  <r>
    <s v="E1317"/>
    <s v="Miss Pauline Jones"/>
    <x v="0"/>
    <s v="30-39"/>
    <s v="Female"/>
    <s v="E1842"/>
    <n v="33521"/>
    <n v="0"/>
    <s v="5-9years"/>
    <s v="Low(1-2)"/>
    <n v="3"/>
    <n v="9"/>
    <s v="Exceeds Expectation"/>
    <n v="9"/>
    <n v="0.6428571428571429"/>
    <x v="1"/>
  </r>
  <r>
    <s v="E1318"/>
    <s v="Mr Sean Burns"/>
    <x v="4"/>
    <s v="30-39"/>
    <s v="Male"/>
    <s v="E1097"/>
    <n v="75017"/>
    <n v="0"/>
    <s v="5-9years"/>
    <s v="High(4-5)"/>
    <n v="5"/>
    <n v="4"/>
    <s v="Needs Improvement"/>
    <n v="10"/>
    <n v="0.7142857142857143"/>
    <x v="1"/>
  </r>
  <r>
    <s v="E1319"/>
    <s v="Miss Kerry Jones"/>
    <x v="4"/>
    <s v="40-49"/>
    <s v="Male"/>
    <s v="E1719"/>
    <n v="58541"/>
    <n v="1"/>
    <s v="10+ years"/>
    <s v="High(4-5)"/>
    <n v="4"/>
    <n v="9"/>
    <s v="Exceeds Expectation"/>
    <n v="8"/>
    <n v="0.5714285714285714"/>
    <x v="0"/>
  </r>
  <r>
    <s v="E1320"/>
    <s v="Sian Young"/>
    <x v="5"/>
    <s v="30-39"/>
    <s v="Male"/>
    <s v="E1264"/>
    <n v="54063"/>
    <n v="0"/>
    <s v="10+ years"/>
    <s v="High(4-5)"/>
    <n v="3"/>
    <n v="3"/>
    <s v="Needs Improvement"/>
    <n v="9"/>
    <n v="0.6428571428571429"/>
    <x v="1"/>
  </r>
  <r>
    <s v="E1321"/>
    <s v="Carole Turner"/>
    <x v="1"/>
    <s v="40-49"/>
    <s v="Female"/>
    <s v="E1799"/>
    <n v="95268"/>
    <n v="1"/>
    <s v="0-4years"/>
    <s v="Low(1-2)"/>
    <n v="2"/>
    <n v="0"/>
    <s v="Below Expectation"/>
    <n v="10"/>
    <n v="0.7142857142857143"/>
    <x v="1"/>
  </r>
  <r>
    <s v="E1322"/>
    <s v="Dr Martyn Armstrong"/>
    <x v="3"/>
    <s v="50-59"/>
    <s v="Male"/>
    <s v="E1782"/>
    <n v="89952"/>
    <n v="0"/>
    <s v="5-9years"/>
    <s v="High(4-5)"/>
    <n v="3"/>
    <n v="2"/>
    <s v="Needs Improvement"/>
    <n v="12"/>
    <n v="0.8571428571428571"/>
    <x v="1"/>
  </r>
  <r>
    <s v="E1323"/>
    <s v="Dr Mitchell Norton"/>
    <x v="0"/>
    <s v="22-29"/>
    <s v="Male"/>
    <s v="E1139"/>
    <n v="118054"/>
    <n v="1"/>
    <s v="0-4years"/>
    <s v="Low(1-2)"/>
    <n v="5"/>
    <n v="3"/>
    <s v="Needs Improvement"/>
    <n v="11"/>
    <n v="0.7857142857142857"/>
    <x v="1"/>
  </r>
  <r>
    <s v="E1324"/>
    <s v="Helen Morrison"/>
    <x v="3"/>
    <s v="50-59"/>
    <s v="Male"/>
    <s v="E1480"/>
    <n v="64563"/>
    <n v="0"/>
    <s v="10+ years"/>
    <s v="Low(1-2)"/>
    <n v="2"/>
    <n v="1"/>
    <s v="Needs Improvement"/>
    <n v="12"/>
    <n v="0.8571428571428571"/>
    <x v="1"/>
  </r>
  <r>
    <s v="E1325"/>
    <s v="Mr Adrian Atkinson"/>
    <x v="2"/>
    <s v="40-49"/>
    <s v="Male"/>
    <s v="E1236"/>
    <n v="64752"/>
    <n v="1"/>
    <s v="5-9years"/>
    <s v="Low(1-2)"/>
    <n v="3"/>
    <n v="1"/>
    <s v="Needs Improvement"/>
    <n v="12"/>
    <n v="0.8571428571428571"/>
    <x v="1"/>
  </r>
  <r>
    <s v="E1326"/>
    <s v="Francis Cole"/>
    <x v="3"/>
    <s v="40-49"/>
    <s v="Female"/>
    <s v="E1973"/>
    <n v="27567"/>
    <n v="0"/>
    <s v="10+ years"/>
    <s v="Low(1-2)"/>
    <n v="4"/>
    <n v="1"/>
    <s v="Needs Improvement"/>
    <n v="11"/>
    <n v="0.7857142857142857"/>
    <x v="1"/>
  </r>
  <r>
    <s v="E1327"/>
    <s v="Toby Wells"/>
    <x v="2"/>
    <s v="40-49"/>
    <s v="Male"/>
    <s v="E1952"/>
    <n v="41121"/>
    <n v="0"/>
    <s v="0-4years"/>
    <s v="High(4-5)"/>
    <n v="2"/>
    <n v="0"/>
    <s v="Below Expectation"/>
    <n v="9"/>
    <n v="0.6428571428571429"/>
    <x v="1"/>
  </r>
  <r>
    <s v="E1328"/>
    <s v="Laura Hanson-Lamb"/>
    <x v="1"/>
    <s v="40-49"/>
    <s v="Male"/>
    <s v="E1903"/>
    <n v="26674"/>
    <n v="0"/>
    <s v="10+ years"/>
    <s v="High(4-5)"/>
    <n v="2"/>
    <n v="9"/>
    <s v="Exceeds Expectation"/>
    <n v="8"/>
    <n v="0.5714285714285714"/>
    <x v="0"/>
  </r>
  <r>
    <s v="E1329"/>
    <s v="Geraldine John"/>
    <x v="2"/>
    <s v="40-49"/>
    <s v="Female"/>
    <s v="E1071"/>
    <n v="101411"/>
    <n v="0"/>
    <s v="5-9years"/>
    <s v="High(4-5)"/>
    <n v="4"/>
    <n v="1"/>
    <s v="Needs Improvement"/>
    <n v="11"/>
    <n v="0.7857142857142857"/>
    <x v="1"/>
  </r>
  <r>
    <s v="E1330"/>
    <s v="Dr Joshua Walker"/>
    <x v="3"/>
    <s v="22-29"/>
    <s v="Female"/>
    <s v="E1666"/>
    <n v="91275"/>
    <n v="0"/>
    <s v="10+ years"/>
    <s v="Medium(3)"/>
    <n v="2"/>
    <n v="5"/>
    <s v="Meets Expectation"/>
    <n v="6"/>
    <n v="0.42857142857142855"/>
    <x v="0"/>
  </r>
  <r>
    <s v="E1331"/>
    <s v="Dr Lewis Howard"/>
    <x v="3"/>
    <s v="30-39"/>
    <s v="Male"/>
    <s v="E1189"/>
    <n v="92081"/>
    <n v="0"/>
    <s v="10+ years"/>
    <s v="Low(1-2)"/>
    <n v="3"/>
    <n v="2"/>
    <s v="Needs Improvement"/>
    <n v="10"/>
    <n v="0.7142857142857143"/>
    <x v="1"/>
  </r>
  <r>
    <s v="E1332"/>
    <s v="Mr Jay Lawrence"/>
    <x v="2"/>
    <s v="50-59"/>
    <s v="Female"/>
    <s v="E1267"/>
    <n v="54140"/>
    <n v="0"/>
    <s v="0-4years"/>
    <s v="Medium(3)"/>
    <n v="2"/>
    <n v="9"/>
    <s v="Exceeds Expectation"/>
    <n v="10"/>
    <n v="0.7142857142857143"/>
    <x v="1"/>
  </r>
  <r>
    <s v="E1333"/>
    <s v="Mitchell Jackson"/>
    <x v="4"/>
    <s v="50-59"/>
    <s v="Other"/>
    <s v="E1320"/>
    <n v="34327"/>
    <n v="1"/>
    <s v="0-4years"/>
    <s v="High(4-5)"/>
    <n v="3"/>
    <n v="4"/>
    <s v="Needs Improvement"/>
    <n v="13"/>
    <n v="0.9285714285714286"/>
    <x v="1"/>
  </r>
  <r>
    <s v="E1334"/>
    <s v="Miss Nicole Wallis"/>
    <x v="1"/>
    <s v="22-29"/>
    <s v="Male"/>
    <s v="E1106"/>
    <n v="95663"/>
    <n v="0"/>
    <s v="10+ years"/>
    <s v="High(4-5)"/>
    <n v="4"/>
    <n v="0"/>
    <s v="Below Expectation"/>
    <n v="5"/>
    <n v="0.35714285714285715"/>
    <x v="2"/>
  </r>
  <r>
    <s v="E1335"/>
    <s v="Leslie Matthews-Shaw"/>
    <x v="5"/>
    <s v="22-29"/>
    <s v="Female"/>
    <s v="E1231"/>
    <n v="48331"/>
    <n v="0"/>
    <s v="0-4years"/>
    <s v="High(4-5)"/>
    <n v="1"/>
    <n v="7"/>
    <s v="Meets Expectation"/>
    <n v="9"/>
    <n v="0.6428571428571429"/>
    <x v="1"/>
  </r>
  <r>
    <s v="E1336"/>
    <s v="Mr Martyn Johnston"/>
    <x v="0"/>
    <s v="22-29"/>
    <s v="Female"/>
    <s v="E1041"/>
    <n v="48004"/>
    <n v="0"/>
    <s v="5-9years"/>
    <s v="High(4-5)"/>
    <n v="4"/>
    <n v="3"/>
    <s v="Needs Improvement"/>
    <n v="9"/>
    <n v="0.6428571428571429"/>
    <x v="1"/>
  </r>
  <r>
    <s v="E1337"/>
    <s v="Dr Kelly Bryant"/>
    <x v="3"/>
    <s v="22-29"/>
    <s v="Female"/>
    <s v="E1701"/>
    <n v="35492"/>
    <n v="0"/>
    <s v="10+ years"/>
    <s v="High(4-5)"/>
    <n v="3"/>
    <n v="8"/>
    <s v="Exceeds Expectation"/>
    <n v="6"/>
    <n v="0.42857142857142855"/>
    <x v="0"/>
  </r>
  <r>
    <s v="E1338"/>
    <s v="Ms Kimberley Harvey"/>
    <x v="0"/>
    <s v="50-59"/>
    <s v="Male"/>
    <s v="E1882"/>
    <n v="79797"/>
    <n v="0"/>
    <s v="10+ years"/>
    <s v="Low(1-2)"/>
    <n v="5"/>
    <n v="3"/>
    <s v="Needs Improvement"/>
    <n v="12"/>
    <n v="0.8571428571428571"/>
    <x v="1"/>
  </r>
  <r>
    <s v="E1339"/>
    <s v="Max Tucker-Little"/>
    <x v="5"/>
    <s v="50-59"/>
    <s v="Male"/>
    <s v="E1138"/>
    <n v="83095"/>
    <n v="0"/>
    <s v="10+ years"/>
    <s v="Low(1-2)"/>
    <n v="4"/>
    <n v="1"/>
    <s v="Needs Improvement"/>
    <n v="12"/>
    <n v="0.8571428571428571"/>
    <x v="1"/>
  </r>
  <r>
    <s v="E1340"/>
    <s v="Ms Grace Dawson"/>
    <x v="0"/>
    <s v="50-59"/>
    <s v="Female"/>
    <s v="E1614"/>
    <n v="38749"/>
    <n v="1"/>
    <s v="5-9years"/>
    <s v="High(4-5)"/>
    <n v="5"/>
    <n v="2"/>
    <s v="Needs Improvement"/>
    <n v="12"/>
    <n v="0.8571428571428571"/>
    <x v="1"/>
  </r>
  <r>
    <s v="E1341"/>
    <s v="Wendy Roberts"/>
    <x v="5"/>
    <s v="30-39"/>
    <s v="Other"/>
    <s v="E1682"/>
    <n v="88217"/>
    <n v="1"/>
    <s v="10+ years"/>
    <s v="High(4-5)"/>
    <n v="5"/>
    <n v="4"/>
    <s v="Needs Improvement"/>
    <n v="9"/>
    <n v="0.6428571428571429"/>
    <x v="1"/>
  </r>
  <r>
    <s v="E1342"/>
    <s v="George Pratt"/>
    <x v="2"/>
    <s v="30-39"/>
    <s v="Female"/>
    <s v="E1862"/>
    <n v="114044"/>
    <n v="1"/>
    <s v="5-9years"/>
    <s v="High(4-5)"/>
    <n v="3"/>
    <n v="9"/>
    <s v="Exceeds Expectation"/>
    <n v="8"/>
    <n v="0.5714285714285714"/>
    <x v="0"/>
  </r>
  <r>
    <s v="E1343"/>
    <s v="Mrs Karen Smith"/>
    <x v="4"/>
    <s v="50-59"/>
    <s v="Male"/>
    <s v="E1272"/>
    <n v="34045"/>
    <n v="0"/>
    <s v="0-4years"/>
    <s v="High(4-5)"/>
    <n v="3"/>
    <n v="5"/>
    <s v="Meets Expectation"/>
    <n v="12"/>
    <n v="0.8571428571428571"/>
    <x v="1"/>
  </r>
  <r>
    <s v="E1344"/>
    <s v="Clare Buckley"/>
    <x v="3"/>
    <s v="40-49"/>
    <s v="Female"/>
    <s v="E1480"/>
    <n v="45116"/>
    <n v="1"/>
    <s v="0-4years"/>
    <s v="High(4-5)"/>
    <n v="1"/>
    <n v="6"/>
    <s v="Meets Expectation"/>
    <n v="11"/>
    <n v="0.7857142857142857"/>
    <x v="1"/>
  </r>
  <r>
    <s v="E1345"/>
    <s v="Steven Woods"/>
    <x v="5"/>
    <s v="30-39"/>
    <s v="Female"/>
    <s v="E1415"/>
    <n v="43667"/>
    <n v="0"/>
    <s v="10+ years"/>
    <s v="Medium(3)"/>
    <n v="2"/>
    <n v="3"/>
    <s v="Needs Improvement"/>
    <n v="8"/>
    <n v="0.5714285714285714"/>
    <x v="0"/>
  </r>
  <r>
    <s v="E1346"/>
    <s v="Miss Bethan Elliott"/>
    <x v="0"/>
    <s v="40-49"/>
    <s v="Male"/>
    <s v="E1505"/>
    <n v="100057"/>
    <n v="0"/>
    <s v="0-4years"/>
    <s v="Low(1-2)"/>
    <n v="4"/>
    <n v="6"/>
    <s v="Meets Expectation"/>
    <n v="12"/>
    <n v="0.8571428571428571"/>
    <x v="1"/>
  </r>
  <r>
    <s v="E1347"/>
    <s v="Mrs Andrea Robinson"/>
    <x v="3"/>
    <s v="40-49"/>
    <s v="Male"/>
    <s v="E1732"/>
    <n v="99205"/>
    <n v="0"/>
    <s v="5-9years"/>
    <s v="Low(1-2)"/>
    <n v="3"/>
    <n v="9"/>
    <s v="Exceeds Expectation"/>
    <n v="10"/>
    <n v="0.7142857142857143"/>
    <x v="1"/>
  </r>
  <r>
    <s v="E1348"/>
    <s v="Connor Shaw"/>
    <x v="4"/>
    <s v="40-49"/>
    <s v="Female"/>
    <s v="E1724"/>
    <n v="52302"/>
    <n v="0"/>
    <s v="5-9years"/>
    <s v="Low(1-2)"/>
    <n v="4"/>
    <n v="2"/>
    <s v="Needs Improvement"/>
    <n v="12"/>
    <n v="0.8571428571428571"/>
    <x v="1"/>
  </r>
  <r>
    <s v="E1349"/>
    <s v="Annette Preston"/>
    <x v="2"/>
    <s v="50-59"/>
    <s v="Male"/>
    <s v="E1852"/>
    <n v="36283"/>
    <n v="0"/>
    <s v="0-4years"/>
    <s v="Low(1-2)"/>
    <n v="5"/>
    <n v="6"/>
    <s v="Meets Expectation"/>
    <n v="13"/>
    <n v="0.9285714285714286"/>
    <x v="1"/>
  </r>
  <r>
    <s v="E1350"/>
    <s v="Joanne Wyatt"/>
    <x v="3"/>
    <s v="40-49"/>
    <s v="Female"/>
    <s v="E1423"/>
    <n v="55935"/>
    <n v="0"/>
    <s v="0-4years"/>
    <s v="Low(1-2)"/>
    <n v="2"/>
    <n v="3"/>
    <s v="Needs Improvement"/>
    <n v="13"/>
    <n v="0.9285714285714286"/>
    <x v="1"/>
  </r>
  <r>
    <s v="E1351"/>
    <s v="Dr Sian Lawson"/>
    <x v="5"/>
    <s v="40-49"/>
    <s v="Male"/>
    <s v="E1406"/>
    <n v="97534"/>
    <n v="0"/>
    <s v="10+ years"/>
    <s v="Low(1-2)"/>
    <n v="1"/>
    <n v="7"/>
    <s v="Meets Expectation"/>
    <n v="10"/>
    <n v="0.7142857142857143"/>
    <x v="1"/>
  </r>
  <r>
    <s v="E1352"/>
    <s v="Martin Frost"/>
    <x v="4"/>
    <s v="30-39"/>
    <s v="Male"/>
    <s v="E1567"/>
    <n v="119342"/>
    <n v="0"/>
    <s v="10+ years"/>
    <s v="Medium(3)"/>
    <n v="4"/>
    <n v="8"/>
    <s v="Exceeds Expectation"/>
    <n v="6"/>
    <n v="0.42857142857142855"/>
    <x v="0"/>
  </r>
  <r>
    <s v="E1353"/>
    <s v="Michael Dennis"/>
    <x v="0"/>
    <s v="30-39"/>
    <s v="Male"/>
    <s v="E1389"/>
    <n v="56624"/>
    <n v="0"/>
    <s v="5-9years"/>
    <s v="Low(1-2)"/>
    <n v="2"/>
    <n v="6"/>
    <s v="Meets Expectation"/>
    <n v="10"/>
    <n v="0.7142857142857143"/>
    <x v="1"/>
  </r>
  <r>
    <s v="E1354"/>
    <s v="Dr Clive Foster"/>
    <x v="4"/>
    <s v="22-29"/>
    <s v="Female"/>
    <s v="E1341"/>
    <n v="38440"/>
    <n v="0"/>
    <s v="5-9years"/>
    <s v="Low(1-2)"/>
    <n v="1"/>
    <n v="7"/>
    <s v="Meets Expectation"/>
    <n v="9"/>
    <n v="0.6428571428571429"/>
    <x v="1"/>
  </r>
  <r>
    <s v="E1355"/>
    <s v="Jennifer Davis"/>
    <x v="4"/>
    <s v="22-29"/>
    <s v="Other"/>
    <s v="E1945"/>
    <n v="71501"/>
    <n v="0"/>
    <s v="5-9years"/>
    <s v="Low(1-2)"/>
    <n v="4"/>
    <n v="7"/>
    <s v="Meets Expectation"/>
    <n v="9"/>
    <n v="0.6428571428571429"/>
    <x v="1"/>
  </r>
  <r>
    <s v="E1356"/>
    <s v="Suzanne Wyatt"/>
    <x v="1"/>
    <s v="50-59"/>
    <s v="Male"/>
    <s v="E1613"/>
    <n v="112333"/>
    <n v="0"/>
    <s v="5-9years"/>
    <s v="Low(1-2)"/>
    <n v="2"/>
    <n v="1"/>
    <s v="Needs Improvement"/>
    <n v="13"/>
    <n v="0.9285714285714286"/>
    <x v="1"/>
  </r>
  <r>
    <s v="E1357"/>
    <s v="Jordan Stone"/>
    <x v="4"/>
    <s v="50-59"/>
    <s v="Female"/>
    <s v="E1932"/>
    <n v="26269"/>
    <n v="1"/>
    <s v="5-9years"/>
    <s v="Medium(3)"/>
    <n v="3"/>
    <n v="8"/>
    <s v="Exceeds Expectation"/>
    <n v="9"/>
    <n v="0.6428571428571429"/>
    <x v="1"/>
  </r>
  <r>
    <s v="E1358"/>
    <s v="Nigel Richards"/>
    <x v="4"/>
    <s v="40-49"/>
    <s v="Female"/>
    <s v="E1492"/>
    <n v="32868"/>
    <n v="0"/>
    <s v="5-9years"/>
    <s v="Low(1-2)"/>
    <n v="4"/>
    <n v="5"/>
    <s v="Meets Expectation"/>
    <n v="11"/>
    <n v="0.7857142857142857"/>
    <x v="1"/>
  </r>
  <r>
    <s v="E1359"/>
    <s v="Connor Nelson"/>
    <x v="3"/>
    <s v="22-29"/>
    <s v="Female"/>
    <s v="E1191"/>
    <n v="55251"/>
    <n v="0"/>
    <s v="5-9years"/>
    <s v="High(4-5)"/>
    <n v="2"/>
    <n v="3"/>
    <s v="Needs Improvement"/>
    <n v="9"/>
    <n v="0.6428571428571429"/>
    <x v="1"/>
  </r>
  <r>
    <s v="E1360"/>
    <s v="Katie Whittaker"/>
    <x v="0"/>
    <s v="30-39"/>
    <s v="Male"/>
    <s v="E1498"/>
    <n v="102909"/>
    <n v="0"/>
    <s v="10+ years"/>
    <s v="Low(1-2)"/>
    <n v="1"/>
    <n v="4"/>
    <s v="Needs Improvement"/>
    <n v="10"/>
    <n v="0.7142857142857143"/>
    <x v="1"/>
  </r>
  <r>
    <s v="E1361"/>
    <s v="Elliot Carroll"/>
    <x v="3"/>
    <s v="22-29"/>
    <s v="Female"/>
    <s v="E1821"/>
    <n v="109523"/>
    <n v="0"/>
    <s v="10+ years"/>
    <s v="Low(1-2)"/>
    <n v="2"/>
    <n v="9"/>
    <s v="Exceeds Expectation"/>
    <n v="7"/>
    <n v="0.5"/>
    <x v="0"/>
  </r>
  <r>
    <s v="E1362"/>
    <s v="Ashley Davies-Bell"/>
    <x v="3"/>
    <s v="40-49"/>
    <s v="Female"/>
    <s v="E1711"/>
    <n v="63729"/>
    <n v="1"/>
    <s v="0-4years"/>
    <s v="High(4-5)"/>
    <n v="3"/>
    <n v="4"/>
    <s v="Needs Improvement"/>
    <n v="12"/>
    <n v="0.8571428571428571"/>
    <x v="1"/>
  </r>
  <r>
    <s v="E1363"/>
    <s v="Mrs Sarah Franklin"/>
    <x v="5"/>
    <s v="50-59"/>
    <s v="Male"/>
    <s v="E1232"/>
    <n v="40734"/>
    <n v="0"/>
    <s v="0-4years"/>
    <s v="Low(1-2)"/>
    <n v="4"/>
    <n v="6"/>
    <s v="Meets Expectation"/>
    <n v="13"/>
    <n v="0.9285714285714286"/>
    <x v="1"/>
  </r>
  <r>
    <s v="E1364"/>
    <s v="Mr Lee Taylor"/>
    <x v="3"/>
    <s v="22-29"/>
    <s v="Male"/>
    <s v="E1944"/>
    <n v="67429"/>
    <n v="0"/>
    <s v="10+ years"/>
    <s v="Medium(3)"/>
    <n v="4"/>
    <n v="8"/>
    <s v="Exceeds Expectation"/>
    <n v="5"/>
    <n v="0.35714285714285715"/>
    <x v="2"/>
  </r>
  <r>
    <s v="E1365"/>
    <s v="Mrs Emma Smith"/>
    <x v="1"/>
    <s v="30-39"/>
    <s v="Female"/>
    <s v="E1226"/>
    <n v="66337"/>
    <n v="1"/>
    <s v="0-4years"/>
    <s v="Medium(3)"/>
    <n v="4"/>
    <n v="6"/>
    <s v="Meets Expectation"/>
    <n v="9"/>
    <n v="0.6428571428571429"/>
    <x v="1"/>
  </r>
  <r>
    <s v="E1366"/>
    <s v="Ricky Scott"/>
    <x v="1"/>
    <s v="40-49"/>
    <s v="Other"/>
    <s v="E1370"/>
    <n v="65325"/>
    <n v="0"/>
    <s v="10+ years"/>
    <s v="Low(1-2)"/>
    <n v="3"/>
    <n v="8"/>
    <s v="Exceeds Expectation"/>
    <n v="9"/>
    <n v="0.6428571428571429"/>
    <x v="1"/>
  </r>
  <r>
    <s v="E1367"/>
    <s v="Richard Patel"/>
    <x v="5"/>
    <s v="30-39"/>
    <s v="Male"/>
    <s v="E1138"/>
    <n v="108600"/>
    <n v="0"/>
    <s v="5-9years"/>
    <s v="High(4-5)"/>
    <n v="1"/>
    <n v="3"/>
    <s v="Needs Improvement"/>
    <n v="10"/>
    <n v="0.7142857142857143"/>
    <x v="1"/>
  </r>
  <r>
    <s v="E1368"/>
    <s v="Neil Jackson"/>
    <x v="2"/>
    <s v="50-59"/>
    <s v="Female"/>
    <s v="E1855"/>
    <n v="87514"/>
    <n v="0"/>
    <s v="5-9years"/>
    <s v="High(4-5)"/>
    <n v="4"/>
    <n v="9"/>
    <s v="Exceeds Expectation"/>
    <n v="10"/>
    <n v="0.7142857142857143"/>
    <x v="1"/>
  </r>
  <r>
    <s v="E1369"/>
    <s v="Hazel Watts"/>
    <x v="0"/>
    <s v="40-49"/>
    <s v="Other"/>
    <s v="E1816"/>
    <n v="33433"/>
    <n v="0"/>
    <s v="10+ years"/>
    <s v="Low(1-2)"/>
    <n v="1"/>
    <n v="9"/>
    <s v="Exceeds Expectation"/>
    <n v="9"/>
    <n v="0.6428571428571429"/>
    <x v="1"/>
  </r>
  <r>
    <s v="E1370"/>
    <s v="Ms Hannah Jones"/>
    <x v="0"/>
    <s v="50-59"/>
    <s v="Female"/>
    <s v="E1148"/>
    <n v="34111"/>
    <n v="0"/>
    <s v="0-4years"/>
    <s v="Low(1-2)"/>
    <n v="2"/>
    <n v="3"/>
    <s v="Needs Improvement"/>
    <n v="14"/>
    <n v="1"/>
    <x v="1"/>
  </r>
  <r>
    <s v="E1371"/>
    <s v="Amber Dixon"/>
    <x v="3"/>
    <s v="30-39"/>
    <s v="Other"/>
    <s v="E1114"/>
    <n v="88753"/>
    <n v="0"/>
    <s v="5-9years"/>
    <s v="Medium(3)"/>
    <n v="1"/>
    <n v="5"/>
    <s v="Meets Expectation"/>
    <n v="8"/>
    <n v="0.5714285714285714"/>
    <x v="0"/>
  </r>
  <r>
    <s v="E1372"/>
    <s v="Mr Elliott Baldwin"/>
    <x v="3"/>
    <s v="40-49"/>
    <s v="Female"/>
    <s v="E1449"/>
    <n v="105583"/>
    <n v="1"/>
    <s v="5-9years"/>
    <s v="High(4-5)"/>
    <n v="1"/>
    <n v="7"/>
    <s v="Meets Expectation"/>
    <n v="10"/>
    <n v="0.7142857142857143"/>
    <x v="1"/>
  </r>
  <r>
    <s v="E1373"/>
    <s v="Bethan Morris"/>
    <x v="2"/>
    <s v="22-29"/>
    <s v="Male"/>
    <s v="E1062"/>
    <n v="98620"/>
    <n v="0"/>
    <s v="0-4years"/>
    <s v="High(4-5)"/>
    <n v="4"/>
    <n v="8"/>
    <s v="Exceeds Expectation"/>
    <n v="8"/>
    <n v="0.5714285714285714"/>
    <x v="0"/>
  </r>
  <r>
    <s v="E1374"/>
    <s v="Rhys Dean"/>
    <x v="3"/>
    <s v="50-59"/>
    <s v="Male"/>
    <s v="E1103"/>
    <n v="46751"/>
    <n v="0"/>
    <s v="10+ years"/>
    <s v="Low(1-2)"/>
    <n v="5"/>
    <n v="0"/>
    <s v="Below Expectation"/>
    <n v="9"/>
    <n v="0.6428571428571429"/>
    <x v="1"/>
  </r>
  <r>
    <s v="E1375"/>
    <s v="Miss Katy Roberts"/>
    <x v="0"/>
    <s v="22-29"/>
    <s v="Male"/>
    <s v="E1850"/>
    <n v="41453"/>
    <n v="0"/>
    <s v="0-4years"/>
    <s v="High(4-5)"/>
    <n v="5"/>
    <n v="0"/>
    <s v="Below Expectation"/>
    <n v="7"/>
    <n v="0.5"/>
    <x v="0"/>
  </r>
  <r>
    <s v="E1376"/>
    <s v="Tracey Jackson-Pritchard"/>
    <x v="4"/>
    <s v="30-39"/>
    <s v="Female"/>
    <s v="E1870"/>
    <n v="110844"/>
    <n v="1"/>
    <s v="0-4years"/>
    <s v="Medium(3)"/>
    <n v="3"/>
    <n v="7"/>
    <s v="Meets Expectation"/>
    <n v="9"/>
    <n v="0.6428571428571429"/>
    <x v="1"/>
  </r>
  <r>
    <s v="E1377"/>
    <s v="Miss Debra White"/>
    <x v="1"/>
    <s v="30-39"/>
    <s v="Female"/>
    <s v="E1667"/>
    <n v="63968"/>
    <n v="1"/>
    <s v="10+ years"/>
    <s v="Low(1-2)"/>
    <n v="3"/>
    <n v="6"/>
    <s v="Meets Expectation"/>
    <n v="9"/>
    <n v="0.6428571428571429"/>
    <x v="1"/>
  </r>
  <r>
    <s v="E1378"/>
    <s v="Gail Hobbs"/>
    <x v="4"/>
    <s v="40-49"/>
    <s v="Male"/>
    <s v="E1272"/>
    <n v="55077"/>
    <n v="0"/>
    <s v="5-9years"/>
    <s v="High(4-5)"/>
    <n v="5"/>
    <n v="8"/>
    <s v="Exceeds Expectation"/>
    <n v="9"/>
    <n v="0.6428571428571429"/>
    <x v="1"/>
  </r>
  <r>
    <s v="E1379"/>
    <s v="Jacob Griffiths"/>
    <x v="4"/>
    <s v="40-49"/>
    <s v="Female"/>
    <s v="E1005"/>
    <n v="59775"/>
    <n v="0"/>
    <s v="0-4years"/>
    <s v="High(4-5)"/>
    <n v="2"/>
    <n v="2"/>
    <s v="Needs Improvement"/>
    <n v="12"/>
    <n v="0.8571428571428571"/>
    <x v="1"/>
  </r>
  <r>
    <s v="E1380"/>
    <s v="Thomas Parker"/>
    <x v="0"/>
    <s v="40-49"/>
    <s v="Female"/>
    <s v="E1146"/>
    <n v="83144"/>
    <n v="0"/>
    <s v="0-4years"/>
    <s v="Low(1-2)"/>
    <n v="4"/>
    <n v="9"/>
    <s v="Exceeds Expectation"/>
    <n v="11"/>
    <n v="0.7857142857142857"/>
    <x v="1"/>
  </r>
  <r>
    <s v="E1381"/>
    <s v="Miss Kimberley Jones"/>
    <x v="4"/>
    <s v="50-59"/>
    <s v="Female"/>
    <s v="E1183"/>
    <n v="73570"/>
    <n v="0"/>
    <s v="10+ years"/>
    <s v="Medium(3)"/>
    <n v="4"/>
    <n v="4"/>
    <s v="Needs Improvement"/>
    <n v="10"/>
    <n v="0.7142857142857143"/>
    <x v="1"/>
  </r>
  <r>
    <s v="E1382"/>
    <s v="Tracey Hicks"/>
    <x v="2"/>
    <s v="50-59"/>
    <s v="Female"/>
    <s v="E1997"/>
    <n v="71097"/>
    <n v="0"/>
    <s v="0-4years"/>
    <s v="Medium(3)"/>
    <n v="2"/>
    <n v="2"/>
    <s v="Needs Improvement"/>
    <n v="12"/>
    <n v="0.8571428571428571"/>
    <x v="1"/>
  </r>
  <r>
    <s v="E1383"/>
    <s v="Mrs Rosemary Kaur"/>
    <x v="5"/>
    <s v="50-59"/>
    <s v="Female"/>
    <s v="E1027"/>
    <n v="49503"/>
    <n v="0"/>
    <s v="10+ years"/>
    <s v="High(4-5)"/>
    <n v="2"/>
    <n v="4"/>
    <s v="Needs Improvement"/>
    <n v="11"/>
    <n v="0.7857142857142857"/>
    <x v="1"/>
  </r>
  <r>
    <s v="E1384"/>
    <s v="Donna Cross"/>
    <x v="3"/>
    <s v="50-59"/>
    <s v="Male"/>
    <s v="E1961"/>
    <n v="27779"/>
    <n v="0"/>
    <s v="5-9years"/>
    <s v="Low(1-2)"/>
    <n v="5"/>
    <n v="9"/>
    <s v="Exceeds Expectation"/>
    <n v="11"/>
    <n v="0.7857142857142857"/>
    <x v="1"/>
  </r>
  <r>
    <s v="E1385"/>
    <s v="Gordon Simpson"/>
    <x v="5"/>
    <s v="40-49"/>
    <s v="Male"/>
    <s v="E1549"/>
    <n v="111840"/>
    <n v="1"/>
    <s v="0-4years"/>
    <s v="High(4-5)"/>
    <n v="3"/>
    <n v="0"/>
    <s v="Below Expectation"/>
    <n v="9"/>
    <n v="0.6428571428571429"/>
    <x v="1"/>
  </r>
  <r>
    <s v="E1386"/>
    <s v="Ms Amelia Hunter"/>
    <x v="1"/>
    <s v="30-39"/>
    <s v="Male"/>
    <s v="E1118"/>
    <n v="25755"/>
    <n v="0"/>
    <s v="5-9years"/>
    <s v="High(4-5)"/>
    <n v="2"/>
    <n v="3"/>
    <s v="Needs Improvement"/>
    <n v="10"/>
    <n v="0.7142857142857143"/>
    <x v="1"/>
  </r>
  <r>
    <s v="E1387"/>
    <s v="Ms Louise Robinson"/>
    <x v="3"/>
    <s v="22-29"/>
    <s v="Male"/>
    <s v="E1292"/>
    <n v="64263"/>
    <n v="1"/>
    <s v="5-9years"/>
    <s v="Low(1-2)"/>
    <n v="3"/>
    <n v="5"/>
    <s v="Meets Expectation"/>
    <n v="9"/>
    <n v="0.6428571428571429"/>
    <x v="1"/>
  </r>
  <r>
    <s v="E1388"/>
    <s v="Francesca Williams"/>
    <x v="4"/>
    <s v="50-59"/>
    <s v="Female"/>
    <s v="E1370"/>
    <n v="80087"/>
    <n v="0"/>
    <s v="5-9years"/>
    <s v="Low(1-2)"/>
    <n v="1"/>
    <n v="1"/>
    <s v="Needs Improvement"/>
    <n v="13"/>
    <n v="0.9285714285714286"/>
    <x v="1"/>
  </r>
  <r>
    <s v="E1389"/>
    <s v="Dr Keith Steele"/>
    <x v="1"/>
    <s v="50-59"/>
    <s v="Female"/>
    <s v="E1243"/>
    <n v="67281"/>
    <n v="0"/>
    <s v="10+ years"/>
    <s v="Low(1-2)"/>
    <n v="4"/>
    <n v="6"/>
    <s v="Meets Expectation"/>
    <n v="11"/>
    <n v="0.7857142857142857"/>
    <x v="1"/>
  </r>
  <r>
    <s v="E1390"/>
    <s v="Helen Powell-Moore"/>
    <x v="3"/>
    <s v="50-59"/>
    <s v="Male"/>
    <s v="E1579"/>
    <n v="76482"/>
    <n v="0"/>
    <s v="5-9years"/>
    <s v="High(4-5)"/>
    <n v="5"/>
    <n v="7"/>
    <s v="Meets Expectation"/>
    <n v="11"/>
    <n v="0.7857142857142857"/>
    <x v="1"/>
  </r>
  <r>
    <s v="E1391"/>
    <s v="Ms Joyce Hunter"/>
    <x v="2"/>
    <s v="30-39"/>
    <s v="Female"/>
    <s v="E1725"/>
    <n v="79857"/>
    <n v="0"/>
    <s v="10+ years"/>
    <s v="High(4-5)"/>
    <n v="4"/>
    <n v="0"/>
    <s v="Below Expectation"/>
    <n v="6"/>
    <n v="0.42857142857142855"/>
    <x v="0"/>
  </r>
  <r>
    <s v="E1392"/>
    <s v="Mr Sean Doyle"/>
    <x v="2"/>
    <s v="40-49"/>
    <s v="Male"/>
    <s v="E1217"/>
    <n v="42400"/>
    <n v="0"/>
    <s v="5-9years"/>
    <s v="Medium(3)"/>
    <n v="5"/>
    <n v="3"/>
    <s v="Needs Improvement"/>
    <n v="10"/>
    <n v="0.7142857142857143"/>
    <x v="1"/>
  </r>
  <r>
    <s v="E1393"/>
    <s v="Deborah Hancock"/>
    <x v="2"/>
    <s v="50-59"/>
    <s v="Other"/>
    <s v="E1176"/>
    <n v="65115"/>
    <n v="0"/>
    <s v="0-4years"/>
    <s v="Low(1-2)"/>
    <n v="1"/>
    <n v="3"/>
    <s v="Needs Improvement"/>
    <n v="14"/>
    <n v="1"/>
    <x v="1"/>
  </r>
  <r>
    <s v="E1394"/>
    <s v="Shane Pritchard"/>
    <x v="2"/>
    <s v="22-29"/>
    <s v="Other"/>
    <s v="E1298"/>
    <n v="39249"/>
    <n v="0"/>
    <s v="10+ years"/>
    <s v="Medium(3)"/>
    <n v="4"/>
    <n v="4"/>
    <s v="Needs Improvement"/>
    <n v="7"/>
    <n v="0.5"/>
    <x v="0"/>
  </r>
  <r>
    <s v="E1395"/>
    <s v="Miss Rosie Brown"/>
    <x v="4"/>
    <s v="22-29"/>
    <s v="Male"/>
    <s v="E1675"/>
    <n v="71825"/>
    <n v="0"/>
    <s v="5-9years"/>
    <s v="High(4-5)"/>
    <n v="1"/>
    <n v="3"/>
    <s v="Needs Improvement"/>
    <n v="9"/>
    <n v="0.6428571428571429"/>
    <x v="1"/>
  </r>
  <r>
    <s v="E1396"/>
    <s v="Sheila Hopkins"/>
    <x v="5"/>
    <s v="22-29"/>
    <s v="Female"/>
    <s v="E1057"/>
    <n v="49600"/>
    <n v="1"/>
    <s v="0-4years"/>
    <s v="Medium(3)"/>
    <n v="5"/>
    <n v="8"/>
    <s v="Exceeds Expectation"/>
    <n v="7"/>
    <n v="0.5"/>
    <x v="0"/>
  </r>
  <r>
    <s v="E1397"/>
    <s v="Sean Nash"/>
    <x v="3"/>
    <s v="30-39"/>
    <s v="Male"/>
    <s v="E1268"/>
    <n v="62706"/>
    <n v="0"/>
    <s v="10+ years"/>
    <s v="High(4-5)"/>
    <n v="2"/>
    <n v="6"/>
    <s v="Meets Expectation"/>
    <n v="8"/>
    <n v="0.5714285714285714"/>
    <x v="0"/>
  </r>
  <r>
    <s v="E1398"/>
    <s v="Sheila Miller"/>
    <x v="4"/>
    <s v="40-49"/>
    <s v="Female"/>
    <s v="E1307"/>
    <n v="44222"/>
    <n v="0"/>
    <s v="0-4years"/>
    <s v="Low(1-2)"/>
    <n v="4"/>
    <n v="1"/>
    <s v="Needs Improvement"/>
    <n v="13"/>
    <n v="0.9285714285714286"/>
    <x v="1"/>
  </r>
  <r>
    <s v="E1399"/>
    <s v="Donald Mills"/>
    <x v="2"/>
    <s v="30-39"/>
    <s v="Female"/>
    <s v="E1569"/>
    <n v="66139"/>
    <n v="0"/>
    <s v="10+ years"/>
    <s v="High(4-5)"/>
    <n v="1"/>
    <n v="0"/>
    <s v="Below Expectation"/>
    <n v="6"/>
    <n v="0.42857142857142855"/>
    <x v="0"/>
  </r>
  <r>
    <s v="E1400"/>
    <s v="Dr Alan Evans"/>
    <x v="5"/>
    <s v="22-29"/>
    <s v="Male"/>
    <s v="E1287"/>
    <n v="66302"/>
    <n v="1"/>
    <s v="0-4years"/>
    <s v="High(4-5)"/>
    <n v="4"/>
    <n v="8"/>
    <s v="Exceeds Expectation"/>
    <n v="8"/>
    <n v="0.5714285714285714"/>
    <x v="0"/>
  </r>
  <r>
    <s v="E1401"/>
    <s v="Damien Adams"/>
    <x v="1"/>
    <s v="40-49"/>
    <s v="Female"/>
    <s v="E1976"/>
    <n v="119684"/>
    <n v="0"/>
    <s v="5-9years"/>
    <s v="Medium(3)"/>
    <n v="4"/>
    <n v="0"/>
    <s v="Below Expectation"/>
    <n v="7"/>
    <n v="0.5"/>
    <x v="0"/>
  </r>
  <r>
    <s v="E1402"/>
    <s v="Leigh Khan"/>
    <x v="1"/>
    <s v="50-59"/>
    <s v="Male"/>
    <s v="E1104"/>
    <n v="112838"/>
    <n v="0"/>
    <s v="10+ years"/>
    <s v="High(4-5)"/>
    <n v="4"/>
    <n v="5"/>
    <s v="Meets Expectation"/>
    <n v="10"/>
    <n v="0.7142857142857143"/>
    <x v="1"/>
  </r>
  <r>
    <s v="E1403"/>
    <s v="Tom Powell"/>
    <x v="1"/>
    <s v="40-49"/>
    <s v="Male"/>
    <s v="E1227"/>
    <n v="93159"/>
    <n v="0"/>
    <s v="5-9years"/>
    <s v="Medium(3)"/>
    <n v="3"/>
    <n v="1"/>
    <s v="Needs Improvement"/>
    <n v="10"/>
    <n v="0.7142857142857143"/>
    <x v="1"/>
  </r>
  <r>
    <s v="E1404"/>
    <s v="Danielle Preston"/>
    <x v="2"/>
    <s v="40-49"/>
    <s v="Female"/>
    <s v="E1246"/>
    <n v="33646"/>
    <n v="0"/>
    <s v="10+ years"/>
    <s v="Medium(3)"/>
    <n v="1"/>
    <n v="3"/>
    <s v="Needs Improvement"/>
    <n v="9"/>
    <n v="0.6428571428571429"/>
    <x v="1"/>
  </r>
  <r>
    <s v="E1405"/>
    <s v="Bethany Smith"/>
    <x v="1"/>
    <s v="40-49"/>
    <s v="Male"/>
    <s v="E1699"/>
    <n v="38543"/>
    <n v="1"/>
    <s v="0-4years"/>
    <s v="High(4-5)"/>
    <n v="1"/>
    <n v="5"/>
    <s v="Meets Expectation"/>
    <n v="11"/>
    <n v="0.7857142857142857"/>
    <x v="1"/>
  </r>
  <r>
    <s v="E1406"/>
    <s v="Steven Marsh"/>
    <x v="0"/>
    <s v="30-39"/>
    <s v="Female"/>
    <s v="E1493"/>
    <n v="119496"/>
    <n v="0"/>
    <s v="10+ years"/>
    <s v="Medium(3)"/>
    <n v="4"/>
    <n v="4"/>
    <s v="Needs Improvement"/>
    <n v="8"/>
    <n v="0.5714285714285714"/>
    <x v="0"/>
  </r>
  <r>
    <s v="E1407"/>
    <s v="Colin Thomas"/>
    <x v="3"/>
    <s v="50-59"/>
    <s v="Male"/>
    <s v="E1082"/>
    <n v="47785"/>
    <n v="0"/>
    <s v="10+ years"/>
    <s v="Low(1-2)"/>
    <n v="2"/>
    <n v="5"/>
    <s v="Meets Expectation"/>
    <n v="11"/>
    <n v="0.7857142857142857"/>
    <x v="1"/>
  </r>
  <r>
    <s v="E1408"/>
    <s v="Miss Christine Taylor"/>
    <x v="3"/>
    <s v="50-59"/>
    <s v="Other"/>
    <s v="E1185"/>
    <n v="103353"/>
    <n v="0"/>
    <s v="10+ years"/>
    <s v="Medium(3)"/>
    <n v="4"/>
    <n v="2"/>
    <s v="Needs Improvement"/>
    <n v="10"/>
    <n v="0.7142857142857143"/>
    <x v="1"/>
  </r>
  <r>
    <s v="E1409"/>
    <s v="Benjamin Austin"/>
    <x v="2"/>
    <s v="50-59"/>
    <s v="Male"/>
    <s v="E1251"/>
    <n v="56406"/>
    <n v="0"/>
    <s v="0-4years"/>
    <s v="Low(1-2)"/>
    <n v="3"/>
    <n v="4"/>
    <s v="Needs Improvement"/>
    <n v="14"/>
    <n v="1"/>
    <x v="1"/>
  </r>
  <r>
    <s v="E1410"/>
    <s v="Ms Josephine Jennings"/>
    <x v="0"/>
    <s v="50-59"/>
    <s v="Female"/>
    <s v="E1354"/>
    <n v="113992"/>
    <n v="1"/>
    <s v="0-4years"/>
    <s v="High(4-5)"/>
    <n v="5"/>
    <n v="1"/>
    <s v="Needs Improvement"/>
    <n v="13"/>
    <n v="0.9285714285714286"/>
    <x v="1"/>
  </r>
  <r>
    <s v="E1411"/>
    <s v="Stephanie King"/>
    <x v="4"/>
    <s v="30-39"/>
    <s v="Female"/>
    <s v="E1749"/>
    <n v="76428"/>
    <n v="0"/>
    <s v="5-9years"/>
    <s v="High(4-5)"/>
    <n v="3"/>
    <n v="6"/>
    <s v="Meets Expectation"/>
    <n v="9"/>
    <n v="0.6428571428571429"/>
    <x v="1"/>
  </r>
  <r>
    <s v="E1412"/>
    <s v="Gordon Barker"/>
    <x v="4"/>
    <s v="22-29"/>
    <s v="Male"/>
    <s v="E1871"/>
    <n v="48777"/>
    <n v="0"/>
    <s v="5-9years"/>
    <s v="Low(1-2)"/>
    <n v="2"/>
    <n v="2"/>
    <s v="Needs Improvement"/>
    <n v="10"/>
    <n v="0.7142857142857143"/>
    <x v="1"/>
  </r>
  <r>
    <s v="E1413"/>
    <s v="Declan Lee"/>
    <x v="1"/>
    <s v="22-29"/>
    <s v="Other"/>
    <s v="E1695"/>
    <n v="82939"/>
    <n v="0"/>
    <s v="10+ years"/>
    <s v="High(4-5)"/>
    <n v="4"/>
    <n v="0"/>
    <s v="Below Expectation"/>
    <n v="5"/>
    <n v="0.35714285714285715"/>
    <x v="2"/>
  </r>
  <r>
    <s v="E1414"/>
    <s v="Dr Josh Whittaker"/>
    <x v="5"/>
    <s v="50-59"/>
    <s v="Female"/>
    <s v="E1795"/>
    <n v="78026"/>
    <n v="0"/>
    <s v="10+ years"/>
    <s v="High(4-5)"/>
    <n v="1"/>
    <n v="7"/>
    <s v="Meets Expectation"/>
    <n v="10"/>
    <n v="0.7142857142857143"/>
    <x v="1"/>
  </r>
  <r>
    <s v="E1415"/>
    <s v="Miss Rosie King"/>
    <x v="4"/>
    <s v="30-39"/>
    <s v="Female"/>
    <s v="E1896"/>
    <n v="111450"/>
    <n v="1"/>
    <s v="0-4years"/>
    <s v="Low(1-2)"/>
    <n v="4"/>
    <n v="7"/>
    <s v="Meets Expectation"/>
    <n v="11"/>
    <n v="0.7857142857142857"/>
    <x v="1"/>
  </r>
  <r>
    <s v="E1416"/>
    <s v="Mr Declan Simpson"/>
    <x v="5"/>
    <s v="50-59"/>
    <s v="Female"/>
    <s v="E1937"/>
    <n v="54553"/>
    <n v="0"/>
    <s v="10+ years"/>
    <s v="High(4-5)"/>
    <n v="2"/>
    <n v="2"/>
    <s v="Needs Improvement"/>
    <n v="11"/>
    <n v="0.7857142857142857"/>
    <x v="1"/>
  </r>
  <r>
    <s v="E1417"/>
    <s v="Janice Smith"/>
    <x v="3"/>
    <s v="30-39"/>
    <s v="Other"/>
    <s v="E1209"/>
    <n v="48548"/>
    <n v="0"/>
    <s v="0-4years"/>
    <s v="Low(1-2)"/>
    <n v="1"/>
    <n v="6"/>
    <s v="Meets Expectation"/>
    <n v="11"/>
    <n v="0.7857142857142857"/>
    <x v="1"/>
  </r>
  <r>
    <s v="E1418"/>
    <s v="Ms Emma Palmer"/>
    <x v="5"/>
    <s v="30-39"/>
    <s v="Other"/>
    <s v="E1815"/>
    <n v="88221"/>
    <n v="1"/>
    <s v="0-4years"/>
    <s v="High(4-5)"/>
    <n v="3"/>
    <n v="8"/>
    <s v="Exceeds Expectation"/>
    <n v="9"/>
    <n v="0.6428571428571429"/>
    <x v="1"/>
  </r>
  <r>
    <s v="E1419"/>
    <s v="Dr Shaun Johnson"/>
    <x v="3"/>
    <s v="50-59"/>
    <s v="Female"/>
    <s v="E1807"/>
    <n v="62265"/>
    <n v="0"/>
    <s v="5-9years"/>
    <s v="High(4-5)"/>
    <n v="5"/>
    <n v="7"/>
    <s v="Meets Expectation"/>
    <n v="11"/>
    <n v="0.7857142857142857"/>
    <x v="1"/>
  </r>
  <r>
    <s v="E1420"/>
    <s v="Hazel Kay"/>
    <x v="0"/>
    <s v="22-29"/>
    <s v="Female"/>
    <s v="E1608"/>
    <n v="65701"/>
    <n v="0"/>
    <s v="10+ years"/>
    <s v="High(4-5)"/>
    <n v="5"/>
    <n v="2"/>
    <s v="Needs Improvement"/>
    <n v="8"/>
    <n v="0.5714285714285714"/>
    <x v="0"/>
  </r>
  <r>
    <s v="E1421"/>
    <s v="Naomi Phillips"/>
    <x v="0"/>
    <s v="50-59"/>
    <s v="Male"/>
    <s v="E1446"/>
    <n v="76287"/>
    <n v="0"/>
    <s v="5-9years"/>
    <s v="High(4-5)"/>
    <n v="4"/>
    <n v="1"/>
    <s v="Needs Improvement"/>
    <n v="12"/>
    <n v="0.8571428571428571"/>
    <x v="1"/>
  </r>
  <r>
    <s v="E1422"/>
    <s v="Billy Hardy"/>
    <x v="2"/>
    <s v="40-49"/>
    <s v="Male"/>
    <s v="E1459"/>
    <n v="31727"/>
    <n v="1"/>
    <s v="10+ years"/>
    <s v="Medium(3)"/>
    <n v="3"/>
    <n v="9"/>
    <s v="Exceeds Expectation"/>
    <n v="7"/>
    <n v="0.5"/>
    <x v="0"/>
  </r>
  <r>
    <s v="E1423"/>
    <s v="Elaine O'Neill-Bennett"/>
    <x v="2"/>
    <s v="30-39"/>
    <s v="Female"/>
    <s v="E1967"/>
    <n v="75717"/>
    <n v="0"/>
    <s v="0-4years"/>
    <s v="High(4-5)"/>
    <n v="2"/>
    <n v="6"/>
    <s v="Meets Expectation"/>
    <n v="10"/>
    <n v="0.7142857142857143"/>
    <x v="1"/>
  </r>
  <r>
    <s v="E1424"/>
    <s v="Carol Kemp"/>
    <x v="1"/>
    <s v="40-49"/>
    <s v="Male"/>
    <s v="E1471"/>
    <n v="57427"/>
    <n v="0"/>
    <s v="10+ years"/>
    <s v="High(4-5)"/>
    <n v="5"/>
    <n v="6"/>
    <s v="Meets Expectation"/>
    <n v="9"/>
    <n v="0.6428571428571429"/>
    <x v="1"/>
  </r>
  <r>
    <s v="E1425"/>
    <s v="Howard Murphy"/>
    <x v="4"/>
    <s v="22-29"/>
    <s v="Female"/>
    <s v="E1719"/>
    <n v="41692"/>
    <n v="0"/>
    <s v="5-9years"/>
    <s v="Low(1-2)"/>
    <n v="3"/>
    <n v="8"/>
    <s v="Exceeds Expectation"/>
    <n v="8"/>
    <n v="0.5714285714285714"/>
    <x v="0"/>
  </r>
  <r>
    <s v="E1426"/>
    <s v="Kenneth Stone"/>
    <x v="1"/>
    <s v="50-59"/>
    <s v="Male"/>
    <s v="E1369"/>
    <n v="56625"/>
    <n v="0"/>
    <s v="5-9years"/>
    <s v="Low(1-2)"/>
    <n v="4"/>
    <n v="4"/>
    <s v="Needs Improvement"/>
    <n v="13"/>
    <n v="0.9285714285714286"/>
    <x v="1"/>
  </r>
  <r>
    <s v="E1427"/>
    <s v="Mrs Clare Cooper"/>
    <x v="3"/>
    <s v="40-49"/>
    <s v="Male"/>
    <s v="E1899"/>
    <n v="49918"/>
    <n v="0"/>
    <s v="0-4years"/>
    <s v="Medium(3)"/>
    <n v="1"/>
    <n v="3"/>
    <s v="Needs Improvement"/>
    <n v="11"/>
    <n v="0.7857142857142857"/>
    <x v="1"/>
  </r>
  <r>
    <s v="E1428"/>
    <s v="Bethan Hutchinson"/>
    <x v="1"/>
    <s v="30-39"/>
    <s v="Female"/>
    <s v="E1933"/>
    <n v="66136"/>
    <n v="0"/>
    <s v="10+ years"/>
    <s v="Low(1-2)"/>
    <n v="4"/>
    <n v="7"/>
    <s v="Meets Expectation"/>
    <n v="9"/>
    <n v="0.6428571428571429"/>
    <x v="1"/>
  </r>
  <r>
    <s v="E1429"/>
    <s v="Mr Kevin Brown"/>
    <x v="5"/>
    <s v="40-49"/>
    <s v="Other"/>
    <s v="E1491"/>
    <n v="77409"/>
    <n v="0"/>
    <s v="5-9years"/>
    <s v="Low(1-2)"/>
    <n v="4"/>
    <n v="3"/>
    <s v="Needs Improvement"/>
    <n v="12"/>
    <n v="0.8571428571428571"/>
    <x v="1"/>
  </r>
  <r>
    <s v="E1430"/>
    <s v="Dale James-Walker"/>
    <x v="3"/>
    <s v="50-59"/>
    <s v="Male"/>
    <s v="E1922"/>
    <n v="40577"/>
    <n v="0"/>
    <s v="10+ years"/>
    <s v="Low(1-2)"/>
    <n v="3"/>
    <n v="3"/>
    <s v="Needs Improvement"/>
    <n v="12"/>
    <n v="0.8571428571428571"/>
    <x v="1"/>
  </r>
  <r>
    <s v="E1431"/>
    <s v="Jason Hawkins"/>
    <x v="2"/>
    <s v="22-29"/>
    <s v="Female"/>
    <s v="E1136"/>
    <n v="110155"/>
    <n v="0"/>
    <s v="0-4years"/>
    <s v="Low(1-2)"/>
    <n v="5"/>
    <n v="1"/>
    <s v="Needs Improvement"/>
    <n v="11"/>
    <n v="0.7857142857142857"/>
    <x v="1"/>
  </r>
  <r>
    <s v="E1432"/>
    <s v="Charlie Humphreys"/>
    <x v="0"/>
    <s v="22-29"/>
    <s v="Female"/>
    <s v="E1366"/>
    <n v="106731"/>
    <n v="1"/>
    <s v="0-4years"/>
    <s v="Low(1-2)"/>
    <n v="3"/>
    <n v="0"/>
    <s v="Below Expectation"/>
    <n v="8"/>
    <n v="0.5714285714285714"/>
    <x v="0"/>
  </r>
  <r>
    <s v="E1433"/>
    <s v="Jade Howard"/>
    <x v="2"/>
    <s v="30-39"/>
    <s v="Male"/>
    <s v="E1911"/>
    <n v="52689"/>
    <n v="1"/>
    <s v="0-4years"/>
    <s v="Medium(3)"/>
    <n v="1"/>
    <n v="3"/>
    <s v="Needs Improvement"/>
    <n v="10"/>
    <n v="0.7142857142857143"/>
    <x v="1"/>
  </r>
  <r>
    <s v="E1434"/>
    <s v="Jenna Harris"/>
    <x v="4"/>
    <s v="50-59"/>
    <s v="Female"/>
    <s v="E1183"/>
    <n v="36154"/>
    <n v="0"/>
    <s v="10+ years"/>
    <s v="Medium(3)"/>
    <n v="3"/>
    <n v="6"/>
    <s v="Meets Expectation"/>
    <n v="9"/>
    <n v="0.6428571428571429"/>
    <x v="1"/>
  </r>
  <r>
    <s v="E1435"/>
    <s v="Lydia Price"/>
    <x v="3"/>
    <s v="50-59"/>
    <s v="Male"/>
    <s v="E1587"/>
    <n v="119948"/>
    <n v="0"/>
    <s v="5-9years"/>
    <s v="Low(1-2)"/>
    <n v="2"/>
    <n v="8"/>
    <s v="Exceeds Expectation"/>
    <n v="11"/>
    <n v="0.7857142857142857"/>
    <x v="1"/>
  </r>
  <r>
    <s v="E1436"/>
    <s v="Sara Lambert"/>
    <x v="3"/>
    <s v="40-49"/>
    <s v="Male"/>
    <s v="E1286"/>
    <n v="46341"/>
    <n v="0"/>
    <s v="10+ years"/>
    <s v="Low(1-2)"/>
    <n v="4"/>
    <n v="8"/>
    <s v="Exceeds Expectation"/>
    <n v="9"/>
    <n v="0.6428571428571429"/>
    <x v="1"/>
  </r>
  <r>
    <s v="E1437"/>
    <s v="Alex Lewis"/>
    <x v="5"/>
    <s v="40-49"/>
    <s v="Other"/>
    <s v="E1471"/>
    <n v="99681"/>
    <n v="0"/>
    <s v="10+ years"/>
    <s v="Low(1-2)"/>
    <n v="5"/>
    <n v="9"/>
    <s v="Exceeds Expectation"/>
    <n v="9"/>
    <n v="0.6428571428571429"/>
    <x v="1"/>
  </r>
  <r>
    <s v="E1438"/>
    <s v="Benjamin Hudson-Clements"/>
    <x v="4"/>
    <s v="50-59"/>
    <s v="Male"/>
    <s v="E1374"/>
    <n v="71330"/>
    <n v="1"/>
    <s v="0-4years"/>
    <s v="High(4-5)"/>
    <n v="1"/>
    <n v="0"/>
    <s v="Below Expectation"/>
    <n v="10"/>
    <n v="0.7142857142857143"/>
    <x v="1"/>
  </r>
  <r>
    <s v="E1439"/>
    <s v="Mrs Bethany Morgan"/>
    <x v="0"/>
    <s v="30-39"/>
    <s v="Female"/>
    <s v="E1653"/>
    <n v="112759"/>
    <n v="0"/>
    <s v="0-4years"/>
    <s v="Medium(3)"/>
    <n v="4"/>
    <n v="4"/>
    <s v="Needs Improvement"/>
    <n v="10"/>
    <n v="0.7142857142857143"/>
    <x v="1"/>
  </r>
  <r>
    <s v="E1440"/>
    <s v="Gerald Collins"/>
    <x v="3"/>
    <s v="50-59"/>
    <s v="Female"/>
    <s v="E1748"/>
    <n v="93416"/>
    <n v="0"/>
    <s v="0-4years"/>
    <s v="High(4-5)"/>
    <n v="3"/>
    <n v="6"/>
    <s v="Meets Expectation"/>
    <n v="12"/>
    <n v="0.8571428571428571"/>
    <x v="1"/>
  </r>
  <r>
    <s v="E1441"/>
    <s v="Conor Jones"/>
    <x v="3"/>
    <s v="30-39"/>
    <s v="Male"/>
    <s v="E1536"/>
    <n v="111807"/>
    <n v="1"/>
    <s v="0-4years"/>
    <s v="Low(1-2)"/>
    <n v="2"/>
    <n v="6"/>
    <s v="Meets Expectation"/>
    <n v="11"/>
    <n v="0.7857142857142857"/>
    <x v="1"/>
  </r>
  <r>
    <s v="E1442"/>
    <s v="Melissa Watkins"/>
    <x v="5"/>
    <s v="40-49"/>
    <s v="Female"/>
    <s v="E1510"/>
    <n v="58313"/>
    <n v="0"/>
    <s v="5-9years"/>
    <s v="High(4-5)"/>
    <n v="3"/>
    <n v="9"/>
    <s v="Exceeds Expectation"/>
    <n v="9"/>
    <n v="0.6428571428571429"/>
    <x v="1"/>
  </r>
  <r>
    <s v="E1443"/>
    <s v="Karen Cooke"/>
    <x v="1"/>
    <s v="50-59"/>
    <s v="Other"/>
    <s v="E1801"/>
    <n v="71900"/>
    <n v="0"/>
    <s v="5-9years"/>
    <s v="Medium(3)"/>
    <n v="4"/>
    <n v="5"/>
    <s v="Meets Expectation"/>
    <n v="10"/>
    <n v="0.7142857142857143"/>
    <x v="1"/>
  </r>
  <r>
    <s v="E1444"/>
    <s v="Karl Thomas"/>
    <x v="0"/>
    <s v="50-59"/>
    <s v="Male"/>
    <s v="E1578"/>
    <n v="103840"/>
    <n v="0"/>
    <s v="10+ years"/>
    <s v="Low(1-2)"/>
    <n v="1"/>
    <n v="9"/>
    <s v="Exceeds Expectation"/>
    <n v="10"/>
    <n v="0.7142857142857143"/>
    <x v="1"/>
  </r>
  <r>
    <s v="E1445"/>
    <s v="Denise Marsh"/>
    <x v="2"/>
    <s v="50-59"/>
    <s v="Female"/>
    <s v="E1249"/>
    <n v="59695"/>
    <n v="0"/>
    <s v="10+ years"/>
    <s v="Medium(3)"/>
    <n v="5"/>
    <n v="3"/>
    <s v="Needs Improvement"/>
    <n v="10"/>
    <n v="0.7142857142857143"/>
    <x v="1"/>
  </r>
  <r>
    <s v="E1446"/>
    <s v="Mary Davey-Jones"/>
    <x v="4"/>
    <s v="30-39"/>
    <s v="Female"/>
    <s v="E1919"/>
    <n v="55225"/>
    <n v="0"/>
    <s v="5-9years"/>
    <s v="Low(1-2)"/>
    <n v="4"/>
    <n v="2"/>
    <s v="Needs Improvement"/>
    <n v="11"/>
    <n v="0.7857142857142857"/>
    <x v="1"/>
  </r>
  <r>
    <s v="E1447"/>
    <s v="Barbara Donnelly"/>
    <x v="3"/>
    <s v="50-59"/>
    <s v="Female"/>
    <s v="E1509"/>
    <n v="111072"/>
    <n v="1"/>
    <s v="0-4years"/>
    <s v="Low(1-2)"/>
    <n v="1"/>
    <n v="8"/>
    <s v="Exceeds Expectation"/>
    <n v="12"/>
    <n v="0.8571428571428571"/>
    <x v="1"/>
  </r>
  <r>
    <s v="E1448"/>
    <s v="Beverley Wood"/>
    <x v="3"/>
    <s v="40-49"/>
    <s v="Female"/>
    <s v="E1629"/>
    <n v="74156"/>
    <n v="1"/>
    <s v="0-4years"/>
    <s v="Low(1-2)"/>
    <n v="4"/>
    <n v="9"/>
    <s v="Exceeds Expectation"/>
    <n v="11"/>
    <n v="0.7857142857142857"/>
    <x v="1"/>
  </r>
  <r>
    <s v="E1449"/>
    <s v="Maria Atkinson-Phillips"/>
    <x v="2"/>
    <s v="40-49"/>
    <s v="Male"/>
    <s v="E1072"/>
    <n v="102209"/>
    <n v="0"/>
    <s v="0-4years"/>
    <s v="Low(1-2)"/>
    <n v="2"/>
    <n v="3"/>
    <s v="Needs Improvement"/>
    <n v="13"/>
    <n v="0.9285714285714286"/>
    <x v="1"/>
  </r>
  <r>
    <s v="E1450"/>
    <s v="Keith Jones"/>
    <x v="0"/>
    <s v="50-59"/>
    <s v="Other"/>
    <s v="E1281"/>
    <n v="112453"/>
    <n v="1"/>
    <s v="0-4years"/>
    <s v="Medium(3)"/>
    <n v="3"/>
    <n v="7"/>
    <s v="Meets Expectation"/>
    <n v="11"/>
    <n v="0.7857142857142857"/>
    <x v="1"/>
  </r>
  <r>
    <s v="E1451"/>
    <s v="Julia Davis"/>
    <x v="1"/>
    <s v="50-59"/>
    <s v="Other"/>
    <s v="E1915"/>
    <n v="52829"/>
    <n v="0"/>
    <s v="10+ years"/>
    <s v="High(4-5)"/>
    <n v="5"/>
    <n v="0"/>
    <s v="Below Expectation"/>
    <n v="8"/>
    <n v="0.5714285714285714"/>
    <x v="0"/>
  </r>
  <r>
    <s v="E1452"/>
    <s v="Lee Bull"/>
    <x v="3"/>
    <s v="30-39"/>
    <s v="Female"/>
    <s v="E1959"/>
    <n v="105908"/>
    <n v="1"/>
    <s v="0-4years"/>
    <s v="Medium(3)"/>
    <n v="1"/>
    <n v="6"/>
    <s v="Meets Expectation"/>
    <n v="9"/>
    <n v="0.6428571428571429"/>
    <x v="1"/>
  </r>
  <r>
    <s v="E1453"/>
    <s v="Chelsea Francis"/>
    <x v="0"/>
    <s v="30-39"/>
    <s v="Female"/>
    <s v="E1359"/>
    <n v="50938"/>
    <n v="0"/>
    <s v="5-9years"/>
    <s v="High(4-5)"/>
    <n v="5"/>
    <n v="5"/>
    <s v="Meets Expectation"/>
    <n v="9"/>
    <n v="0.6428571428571429"/>
    <x v="1"/>
  </r>
  <r>
    <s v="E1454"/>
    <s v="Vincent Spencer"/>
    <x v="2"/>
    <s v="40-49"/>
    <s v="Female"/>
    <s v="E1009"/>
    <n v="84164"/>
    <n v="1"/>
    <s v="0-4years"/>
    <s v="Low(1-2)"/>
    <n v="5"/>
    <n v="0"/>
    <s v="Below Expectation"/>
    <n v="10"/>
    <n v="0.7142857142857143"/>
    <x v="1"/>
  </r>
  <r>
    <s v="E1455"/>
    <s v="Joanne Peacock"/>
    <x v="5"/>
    <s v="40-49"/>
    <s v="Female"/>
    <s v="E1210"/>
    <n v="79530"/>
    <n v="1"/>
    <s v="10+ years"/>
    <s v="Low(1-2)"/>
    <n v="5"/>
    <n v="3"/>
    <s v="Needs Improvement"/>
    <n v="11"/>
    <n v="0.7857142857142857"/>
    <x v="1"/>
  </r>
  <r>
    <s v="E1456"/>
    <s v="Gavin Williams"/>
    <x v="1"/>
    <s v="50-59"/>
    <s v="Female"/>
    <s v="E1834"/>
    <n v="93199"/>
    <n v="0"/>
    <s v="10+ years"/>
    <s v="Low(1-2)"/>
    <n v="1"/>
    <n v="4"/>
    <s v="Needs Improvement"/>
    <n v="12"/>
    <n v="0.8571428571428571"/>
    <x v="1"/>
  </r>
  <r>
    <s v="E1457"/>
    <s v="Lynne Winter-Kelly"/>
    <x v="4"/>
    <s v="50-59"/>
    <s v="Female"/>
    <s v="E1151"/>
    <n v="85282"/>
    <n v="1"/>
    <s v="0-4years"/>
    <s v="High(4-5)"/>
    <n v="1"/>
    <n v="7"/>
    <s v="Meets Expectation"/>
    <n v="12"/>
    <n v="0.8571428571428571"/>
    <x v="1"/>
  </r>
  <r>
    <s v="E1458"/>
    <s v="Mrs Paula Daly"/>
    <x v="3"/>
    <s v="30-39"/>
    <s v="Female"/>
    <s v="E1004"/>
    <n v="72801"/>
    <n v="1"/>
    <s v="5-9years"/>
    <s v="Low(1-2)"/>
    <n v="5"/>
    <n v="3"/>
    <s v="Needs Improvement"/>
    <n v="11"/>
    <n v="0.7857142857142857"/>
    <x v="1"/>
  </r>
  <r>
    <s v="E1459"/>
    <s v="Gemma Hussain"/>
    <x v="0"/>
    <s v="40-49"/>
    <s v="Female"/>
    <s v="E1194"/>
    <n v="34465"/>
    <n v="1"/>
    <s v="0-4years"/>
    <s v="High(4-5)"/>
    <n v="3"/>
    <n v="2"/>
    <s v="Needs Improvement"/>
    <n v="12"/>
    <n v="0.8571428571428571"/>
    <x v="1"/>
  </r>
  <r>
    <s v="E1460"/>
    <s v="Miss Michelle Anderson"/>
    <x v="5"/>
    <s v="40-49"/>
    <s v="Female"/>
    <s v="E1953"/>
    <n v="28326"/>
    <n v="0"/>
    <s v="0-4years"/>
    <s v="Medium(3)"/>
    <n v="4"/>
    <n v="1"/>
    <s v="Needs Improvement"/>
    <n v="11"/>
    <n v="0.7857142857142857"/>
    <x v="1"/>
  </r>
  <r>
    <s v="E1461"/>
    <s v="Mrs Harriet Ward"/>
    <x v="4"/>
    <s v="40-49"/>
    <s v="Male"/>
    <s v="E1282"/>
    <n v="28659"/>
    <n v="1"/>
    <s v="0-4years"/>
    <s v="Medium(3)"/>
    <n v="5"/>
    <n v="3"/>
    <s v="Needs Improvement"/>
    <n v="11"/>
    <n v="0.7857142857142857"/>
    <x v="1"/>
  </r>
  <r>
    <s v="E1462"/>
    <s v="Shirley Smith"/>
    <x v="0"/>
    <s v="30-39"/>
    <s v="Male"/>
    <s v="E1463"/>
    <n v="85289"/>
    <n v="1"/>
    <s v="0-4years"/>
    <s v="High(4-5)"/>
    <n v="2"/>
    <n v="9"/>
    <s v="Exceeds Expectation"/>
    <n v="9"/>
    <n v="0.6428571428571429"/>
    <x v="1"/>
  </r>
  <r>
    <s v="E1463"/>
    <s v="Matthew Jones"/>
    <x v="0"/>
    <s v="40-49"/>
    <s v="Male"/>
    <s v="E1112"/>
    <n v="52594"/>
    <n v="0"/>
    <s v="5-9years"/>
    <s v="Low(1-2)"/>
    <n v="5"/>
    <n v="3"/>
    <s v="Needs Improvement"/>
    <n v="12"/>
    <n v="0.8571428571428571"/>
    <x v="1"/>
  </r>
  <r>
    <s v="E1464"/>
    <s v="Pamela Elliott"/>
    <x v="4"/>
    <s v="50-59"/>
    <s v="Female"/>
    <s v="E1270"/>
    <n v="29763"/>
    <n v="1"/>
    <s v="0-4years"/>
    <s v="Low(1-2)"/>
    <n v="1"/>
    <n v="9"/>
    <s v="Exceeds Expectation"/>
    <n v="12"/>
    <n v="0.8571428571428571"/>
    <x v="1"/>
  </r>
  <r>
    <s v="E1465"/>
    <s v="Katherine Taylor-Sullivan"/>
    <x v="5"/>
    <s v="30-39"/>
    <s v="Female"/>
    <s v="E1162"/>
    <n v="113657"/>
    <n v="0"/>
    <s v="0-4years"/>
    <s v="High(4-5)"/>
    <n v="4"/>
    <n v="4"/>
    <s v="Needs Improvement"/>
    <n v="11"/>
    <n v="0.7857142857142857"/>
    <x v="1"/>
  </r>
  <r>
    <s v="E1466"/>
    <s v="Luke Ellis"/>
    <x v="2"/>
    <s v="40-49"/>
    <s v="Female"/>
    <s v="E1459"/>
    <n v="35828"/>
    <n v="0"/>
    <s v="5-9years"/>
    <s v="Medium(3)"/>
    <n v="2"/>
    <n v="6"/>
    <s v="Meets Expectation"/>
    <n v="9"/>
    <n v="0.6428571428571429"/>
    <x v="1"/>
  </r>
  <r>
    <s v="E1467"/>
    <s v="Mr Wayne Crawford"/>
    <x v="5"/>
    <s v="30-39"/>
    <s v="Female"/>
    <s v="E1104"/>
    <n v="72588"/>
    <n v="0"/>
    <s v="10+ years"/>
    <s v="Low(1-2)"/>
    <n v="4"/>
    <n v="8"/>
    <s v="Exceeds Expectation"/>
    <n v="8"/>
    <n v="0.5714285714285714"/>
    <x v="0"/>
  </r>
  <r>
    <s v="E1468"/>
    <s v="Richard Murray"/>
    <x v="1"/>
    <s v="30-39"/>
    <s v="Female"/>
    <s v="E1692"/>
    <n v="36221"/>
    <n v="0"/>
    <s v="0-4years"/>
    <s v="High(4-5)"/>
    <n v="4"/>
    <n v="1"/>
    <s v="Needs Improvement"/>
    <n v="11"/>
    <n v="0.7857142857142857"/>
    <x v="1"/>
  </r>
  <r>
    <s v="E1469"/>
    <s v="Oliver Chapman"/>
    <x v="3"/>
    <s v="22-29"/>
    <s v="Male"/>
    <s v="E1555"/>
    <n v="36211"/>
    <n v="0"/>
    <s v="10+ years"/>
    <s v="Medium(3)"/>
    <n v="2"/>
    <n v="4"/>
    <s v="Needs Improvement"/>
    <n v="7"/>
    <n v="0.5"/>
    <x v="0"/>
  </r>
  <r>
    <s v="E1470"/>
    <s v="Grace Francis"/>
    <x v="4"/>
    <s v="40-49"/>
    <s v="Female"/>
    <s v="E1281"/>
    <n v="38569"/>
    <n v="0"/>
    <s v="5-9years"/>
    <s v="High(4-5)"/>
    <n v="5"/>
    <n v="9"/>
    <s v="Exceeds Expectation"/>
    <n v="9"/>
    <n v="0.6428571428571429"/>
    <x v="1"/>
  </r>
  <r>
    <s v="E1471"/>
    <s v="Timothy Forster"/>
    <x v="2"/>
    <s v="30-39"/>
    <s v="Female"/>
    <s v="E1686"/>
    <n v="62860"/>
    <n v="1"/>
    <s v="0-4years"/>
    <s v="High(4-5)"/>
    <n v="5"/>
    <n v="8"/>
    <s v="Exceeds Expectation"/>
    <n v="9"/>
    <n v="0.6428571428571429"/>
    <x v="1"/>
  </r>
  <r>
    <s v="E1472"/>
    <s v="Jason Johnston"/>
    <x v="4"/>
    <s v="50-59"/>
    <s v="Female"/>
    <s v="E1161"/>
    <n v="96558"/>
    <n v="0"/>
    <s v="5-9years"/>
    <s v="Low(1-2)"/>
    <n v="5"/>
    <n v="2"/>
    <s v="Needs Improvement"/>
    <n v="13"/>
    <n v="0.9285714285714286"/>
    <x v="1"/>
  </r>
  <r>
    <s v="E1473"/>
    <s v="Mr Donald Holmes"/>
    <x v="4"/>
    <s v="40-49"/>
    <s v="Male"/>
    <s v="E1982"/>
    <n v="70337"/>
    <n v="0"/>
    <s v="0-4years"/>
    <s v="High(4-5)"/>
    <n v="3"/>
    <n v="0"/>
    <s v="Below Expectation"/>
    <n v="9"/>
    <n v="0.6428571428571429"/>
    <x v="1"/>
  </r>
  <r>
    <s v="E1474"/>
    <s v="Graeme Ward-Leonard"/>
    <x v="5"/>
    <s v="30-39"/>
    <s v="Male"/>
    <s v="E1350"/>
    <n v="77311"/>
    <n v="0"/>
    <s v="5-9years"/>
    <s v="High(4-5)"/>
    <n v="5"/>
    <n v="1"/>
    <s v="Needs Improvement"/>
    <n v="10"/>
    <n v="0.7142857142857143"/>
    <x v="1"/>
  </r>
  <r>
    <s v="E1475"/>
    <s v="Leslie Butcher"/>
    <x v="3"/>
    <s v="22-29"/>
    <s v="Male"/>
    <s v="E1433"/>
    <n v="38515"/>
    <n v="0"/>
    <s v="5-9years"/>
    <s v="Low(1-2)"/>
    <n v="2"/>
    <n v="5"/>
    <s v="Meets Expectation"/>
    <n v="9"/>
    <n v="0.6428571428571429"/>
    <x v="1"/>
  </r>
  <r>
    <s v="E1476"/>
    <s v="Dr Jake Hall"/>
    <x v="1"/>
    <s v="50-59"/>
    <s v="Male"/>
    <s v="E1851"/>
    <n v="96695"/>
    <n v="1"/>
    <s v="0-4years"/>
    <s v="Low(1-2)"/>
    <n v="3"/>
    <n v="4"/>
    <s v="Needs Improvement"/>
    <n v="14"/>
    <n v="1"/>
    <x v="1"/>
  </r>
  <r>
    <s v="E1477"/>
    <s v="Callum Peters"/>
    <x v="0"/>
    <s v="30-39"/>
    <s v="Female"/>
    <s v="E1139"/>
    <n v="112227"/>
    <n v="0"/>
    <s v="5-9years"/>
    <s v="High(4-5)"/>
    <n v="5"/>
    <n v="0"/>
    <s v="Below Expectation"/>
    <n v="7"/>
    <n v="0.5"/>
    <x v="0"/>
  </r>
  <r>
    <s v="E1478"/>
    <s v="Dr Christian Newman"/>
    <x v="0"/>
    <s v="40-49"/>
    <s v="Male"/>
    <s v="E1470"/>
    <n v="49904"/>
    <n v="1"/>
    <s v="5-9years"/>
    <s v="Low(1-2)"/>
    <n v="3"/>
    <n v="0"/>
    <s v="Below Expectation"/>
    <n v="9"/>
    <n v="0.6428571428571429"/>
    <x v="1"/>
  </r>
  <r>
    <s v="E1479"/>
    <s v="Dr Ryan Anderson"/>
    <x v="4"/>
    <s v="40-49"/>
    <s v="Female"/>
    <s v="E1131"/>
    <n v="84935"/>
    <n v="0"/>
    <s v="0-4years"/>
    <s v="Low(1-2)"/>
    <n v="2"/>
    <n v="3"/>
    <s v="Needs Improvement"/>
    <n v="13"/>
    <n v="0.9285714285714286"/>
    <x v="1"/>
  </r>
  <r>
    <s v="E1480"/>
    <s v="Lisa Kay"/>
    <x v="3"/>
    <s v="50-59"/>
    <s v="Female"/>
    <s v="E1086"/>
    <n v="68790"/>
    <n v="0"/>
    <s v="10+ years"/>
    <s v="Medium(3)"/>
    <n v="5"/>
    <n v="3"/>
    <s v="Needs Improvement"/>
    <n v="10"/>
    <n v="0.7142857142857143"/>
    <x v="1"/>
  </r>
  <r>
    <s v="E1481"/>
    <s v="Dr Harry Reeves"/>
    <x v="2"/>
    <s v="40-49"/>
    <s v="Male"/>
    <s v="E1687"/>
    <n v="93580"/>
    <n v="0"/>
    <s v="10+ years"/>
    <s v="Low(1-2)"/>
    <n v="1"/>
    <n v="5"/>
    <s v="Meets Expectation"/>
    <n v="10"/>
    <n v="0.7142857142857143"/>
    <x v="1"/>
  </r>
  <r>
    <s v="E1482"/>
    <s v="Antony Walker"/>
    <x v="5"/>
    <s v="30-39"/>
    <s v="Male"/>
    <s v="E1182"/>
    <n v="100148"/>
    <n v="0"/>
    <s v="0-4years"/>
    <s v="High(4-5)"/>
    <n v="2"/>
    <n v="5"/>
    <s v="Meets Expectation"/>
    <n v="10"/>
    <n v="0.7142857142857143"/>
    <x v="1"/>
  </r>
  <r>
    <s v="E1483"/>
    <s v="Samuel Goodwin"/>
    <x v="3"/>
    <s v="30-39"/>
    <s v="Male"/>
    <s v="E1367"/>
    <n v="30636"/>
    <n v="0"/>
    <s v="0-4years"/>
    <s v="High(4-5)"/>
    <n v="4"/>
    <n v="9"/>
    <s v="Exceeds Expectation"/>
    <n v="9"/>
    <n v="0.6428571428571429"/>
    <x v="1"/>
  </r>
  <r>
    <s v="E1484"/>
    <s v="Dr Anne Davies"/>
    <x v="3"/>
    <s v="50-59"/>
    <s v="Male"/>
    <s v="E1128"/>
    <n v="102129"/>
    <n v="0"/>
    <s v="10+ years"/>
    <s v="Low(1-2)"/>
    <n v="4"/>
    <n v="5"/>
    <s v="Meets Expectation"/>
    <n v="11"/>
    <n v="0.7857142857142857"/>
    <x v="1"/>
  </r>
  <r>
    <s v="E1485"/>
    <s v="Suzanne Richards-Davies"/>
    <x v="5"/>
    <s v="22-29"/>
    <s v="Male"/>
    <s v="E1245"/>
    <n v="27892"/>
    <n v="0"/>
    <s v="10+ years"/>
    <s v="Low(1-2)"/>
    <n v="2"/>
    <n v="0"/>
    <s v="Below Expectation"/>
    <n v="6"/>
    <n v="0.42857142857142855"/>
    <x v="0"/>
  </r>
  <r>
    <s v="E1486"/>
    <s v="Tracey Brady-Kirk"/>
    <x v="4"/>
    <s v="50-59"/>
    <s v="Female"/>
    <s v="E1600"/>
    <n v="46672"/>
    <n v="1"/>
    <s v="0-4years"/>
    <s v="Medium(3)"/>
    <n v="4"/>
    <n v="9"/>
    <s v="Exceeds Expectation"/>
    <n v="10"/>
    <n v="0.7142857142857143"/>
    <x v="1"/>
  </r>
  <r>
    <s v="E1487"/>
    <s v="Zoe Humphreys"/>
    <x v="3"/>
    <s v="40-49"/>
    <s v="Male"/>
    <s v="E1577"/>
    <n v="30812"/>
    <n v="0"/>
    <s v="10+ years"/>
    <s v="High(4-5)"/>
    <n v="2"/>
    <n v="8"/>
    <s v="Exceeds Expectation"/>
    <n v="8"/>
    <n v="0.5714285714285714"/>
    <x v="0"/>
  </r>
  <r>
    <s v="E1488"/>
    <s v="Dr Iain Pearson"/>
    <x v="0"/>
    <s v="50-59"/>
    <s v="Other"/>
    <s v="E1669"/>
    <n v="25654"/>
    <n v="0"/>
    <s v="5-9years"/>
    <s v="High(4-5)"/>
    <n v="1"/>
    <n v="6"/>
    <s v="Meets Expectation"/>
    <n v="11"/>
    <n v="0.7857142857142857"/>
    <x v="1"/>
  </r>
  <r>
    <s v="E1489"/>
    <s v="Sarah Mahmood"/>
    <x v="5"/>
    <s v="30-39"/>
    <s v="Male"/>
    <s v="E1898"/>
    <n v="79633"/>
    <n v="0"/>
    <s v="5-9years"/>
    <s v="Low(1-2)"/>
    <n v="2"/>
    <n v="6"/>
    <s v="Meets Expectation"/>
    <n v="10"/>
    <n v="0.7142857142857143"/>
    <x v="1"/>
  </r>
  <r>
    <s v="E1490"/>
    <s v="Megan Roberts"/>
    <x v="2"/>
    <s v="30-39"/>
    <s v="Female"/>
    <s v="E1377"/>
    <n v="42143"/>
    <n v="0"/>
    <s v="10+ years"/>
    <s v="Medium(3)"/>
    <n v="5"/>
    <n v="6"/>
    <s v="Meets Expectation"/>
    <n v="7"/>
    <n v="0.5"/>
    <x v="0"/>
  </r>
  <r>
    <s v="E1491"/>
    <s v="Cheryl Black"/>
    <x v="1"/>
    <s v="30-39"/>
    <s v="Female"/>
    <s v="E1148"/>
    <n v="80934"/>
    <n v="1"/>
    <s v="10+ years"/>
    <s v="Low(1-2)"/>
    <n v="5"/>
    <n v="1"/>
    <s v="Needs Improvement"/>
    <n v="10"/>
    <n v="0.7142857142857143"/>
    <x v="1"/>
  </r>
  <r>
    <s v="E1492"/>
    <s v="Nathan Begum"/>
    <x v="4"/>
    <s v="30-39"/>
    <s v="Female"/>
    <s v="E1984"/>
    <n v="92334"/>
    <n v="0"/>
    <s v="0-4years"/>
    <s v="Low(1-2)"/>
    <n v="3"/>
    <n v="1"/>
    <s v="Needs Improvement"/>
    <n v="12"/>
    <n v="0.8571428571428571"/>
    <x v="1"/>
  </r>
  <r>
    <s v="E1493"/>
    <s v="Mr Stewart Webb"/>
    <x v="5"/>
    <s v="30-39"/>
    <s v="Female"/>
    <s v="E1851"/>
    <n v="54087"/>
    <n v="0"/>
    <s v="10+ years"/>
    <s v="Low(1-2)"/>
    <n v="4"/>
    <n v="5"/>
    <s v="Meets Expectation"/>
    <n v="9"/>
    <n v="0.6428571428571429"/>
    <x v="1"/>
  </r>
  <r>
    <s v="E1494"/>
    <s v="Abdul Smith"/>
    <x v="1"/>
    <s v="30-39"/>
    <s v="Female"/>
    <s v="E1432"/>
    <n v="36618"/>
    <n v="1"/>
    <s v="0-4years"/>
    <s v="High(4-5)"/>
    <n v="4"/>
    <n v="6"/>
    <s v="Meets Expectation"/>
    <n v="10"/>
    <n v="0.7142857142857143"/>
    <x v="1"/>
  </r>
  <r>
    <s v="E1495"/>
    <s v="Janet Jones-Scott"/>
    <x v="1"/>
    <s v="50-59"/>
    <s v="Female"/>
    <s v="E1627"/>
    <n v="33446"/>
    <n v="0"/>
    <s v="5-9years"/>
    <s v="Low(1-2)"/>
    <n v="2"/>
    <n v="2"/>
    <s v="Needs Improvement"/>
    <n v="13"/>
    <n v="0.9285714285714286"/>
    <x v="1"/>
  </r>
  <r>
    <s v="E1496"/>
    <s v="Dr Iain Moss"/>
    <x v="2"/>
    <s v="22-29"/>
    <s v="Female"/>
    <s v="E1725"/>
    <n v="112182"/>
    <n v="0"/>
    <s v="5-9years"/>
    <s v="Medium(3)"/>
    <n v="4"/>
    <n v="3"/>
    <s v="Needs Improvement"/>
    <n v="8"/>
    <n v="0.5714285714285714"/>
    <x v="0"/>
  </r>
  <r>
    <s v="E1497"/>
    <s v="Reece Williams"/>
    <x v="3"/>
    <s v="30-39"/>
    <s v="Female"/>
    <s v="E1468"/>
    <n v="73867"/>
    <n v="0"/>
    <s v="10+ years"/>
    <s v="High(4-5)"/>
    <n v="5"/>
    <n v="2"/>
    <s v="Needs Improvement"/>
    <n v="9"/>
    <n v="0.6428571428571429"/>
    <x v="1"/>
  </r>
  <r>
    <s v="E1498"/>
    <s v="Aaron Allen"/>
    <x v="2"/>
    <s v="30-39"/>
    <s v="Male"/>
    <s v="E1445"/>
    <n v="76028"/>
    <n v="0"/>
    <s v="0-4years"/>
    <s v="Medium(3)"/>
    <n v="1"/>
    <n v="6"/>
    <s v="Meets Expectation"/>
    <n v="9"/>
    <n v="0.6428571428571429"/>
    <x v="1"/>
  </r>
  <r>
    <s v="E1499"/>
    <s v="Ricky Griffiths"/>
    <x v="3"/>
    <s v="40-49"/>
    <s v="Male"/>
    <s v="E1480"/>
    <n v="85101"/>
    <n v="1"/>
    <s v="0-4years"/>
    <s v="Low(1-2)"/>
    <n v="2"/>
    <n v="6"/>
    <s v="Meets Expectation"/>
    <n v="12"/>
    <n v="0.8571428571428571"/>
    <x v="1"/>
  </r>
  <r>
    <s v="E1500"/>
    <s v="Laura May"/>
    <x v="3"/>
    <s v="22-29"/>
    <s v="Female"/>
    <s v="E1883"/>
    <n v="52200"/>
    <n v="1"/>
    <s v="0-4years"/>
    <s v="Low(1-2)"/>
    <n v="4"/>
    <n v="3"/>
    <s v="Needs Improvement"/>
    <n v="11"/>
    <n v="0.7857142857142857"/>
    <x v="1"/>
  </r>
  <r>
    <s v="E1501"/>
    <s v="Mrs Dorothy Hanson"/>
    <x v="5"/>
    <s v="22-29"/>
    <s v="Female"/>
    <s v="E1293"/>
    <n v="113074"/>
    <n v="1"/>
    <s v="5-9years"/>
    <s v="High(4-5)"/>
    <n v="5"/>
    <n v="6"/>
    <s v="Meets Expectation"/>
    <n v="8"/>
    <n v="0.5714285714285714"/>
    <x v="0"/>
  </r>
  <r>
    <s v="E1502"/>
    <s v="Ann White"/>
    <x v="5"/>
    <s v="50-59"/>
    <s v="Female"/>
    <s v="E1764"/>
    <n v="86465"/>
    <n v="0"/>
    <s v="5-9years"/>
    <s v="High(4-5)"/>
    <n v="3"/>
    <n v="4"/>
    <s v="Needs Improvement"/>
    <n v="12"/>
    <n v="0.8571428571428571"/>
    <x v="1"/>
  </r>
  <r>
    <s v="E1503"/>
    <s v="Jonathan Smith"/>
    <x v="4"/>
    <s v="50-59"/>
    <s v="Female"/>
    <s v="E1142"/>
    <n v="111436"/>
    <n v="0"/>
    <s v="5-9years"/>
    <s v="Low(1-2)"/>
    <n v="4"/>
    <n v="0"/>
    <s v="Below Expectation"/>
    <n v="10"/>
    <n v="0.7142857142857143"/>
    <x v="1"/>
  </r>
  <r>
    <s v="E1504"/>
    <s v="Sharon Smith"/>
    <x v="3"/>
    <s v="50-59"/>
    <s v="Other"/>
    <s v="E1249"/>
    <n v="112892"/>
    <n v="1"/>
    <s v="5-9years"/>
    <s v="Low(1-2)"/>
    <n v="1"/>
    <n v="9"/>
    <s v="Exceeds Expectation"/>
    <n v="11"/>
    <n v="0.7857142857142857"/>
    <x v="1"/>
  </r>
  <r>
    <s v="E1505"/>
    <s v="Miss Kim Murphy"/>
    <x v="1"/>
    <s v="40-49"/>
    <s v="Male"/>
    <s v="E1877"/>
    <n v="113559"/>
    <n v="0"/>
    <s v="5-9years"/>
    <s v="Medium(3)"/>
    <n v="1"/>
    <n v="3"/>
    <s v="Needs Improvement"/>
    <n v="10"/>
    <n v="0.7142857142857143"/>
    <x v="1"/>
  </r>
  <r>
    <s v="E1506"/>
    <s v="Dr Amy Foster"/>
    <x v="0"/>
    <s v="22-29"/>
    <s v="Male"/>
    <s v="E1947"/>
    <n v="64148"/>
    <n v="0"/>
    <s v="10+ years"/>
    <s v="Low(1-2)"/>
    <n v="4"/>
    <n v="6"/>
    <s v="Meets Expectation"/>
    <n v="8"/>
    <n v="0.5714285714285714"/>
    <x v="0"/>
  </r>
  <r>
    <s v="E1507"/>
    <s v="Yvonne Howard"/>
    <x v="4"/>
    <s v="22-29"/>
    <s v="Male"/>
    <s v="E1974"/>
    <n v="107928"/>
    <n v="0"/>
    <s v="0-4years"/>
    <s v="Medium(3)"/>
    <n v="4"/>
    <n v="1"/>
    <s v="Needs Improvement"/>
    <n v="9"/>
    <n v="0.6428571428571429"/>
    <x v="1"/>
  </r>
  <r>
    <s v="E1508"/>
    <s v="Emma James"/>
    <x v="5"/>
    <s v="40-49"/>
    <s v="Female"/>
    <s v="E1301"/>
    <n v="45698"/>
    <n v="0"/>
    <s v="5-9years"/>
    <s v="Low(1-2)"/>
    <n v="5"/>
    <n v="1"/>
    <s v="Needs Improvement"/>
    <n v="12"/>
    <n v="0.8571428571428571"/>
    <x v="1"/>
  </r>
  <r>
    <s v="E1509"/>
    <s v="Leonard Johnson"/>
    <x v="2"/>
    <s v="30-39"/>
    <s v="Female"/>
    <s v="E1024"/>
    <n v="67470"/>
    <n v="0"/>
    <s v="5-9years"/>
    <s v="Medium(3)"/>
    <n v="4"/>
    <n v="0"/>
    <s v="Below Expectation"/>
    <n v="6"/>
    <n v="0.42857142857142855"/>
    <x v="0"/>
  </r>
  <r>
    <s v="E1510"/>
    <s v="Marion Naylor"/>
    <x v="4"/>
    <s v="22-29"/>
    <s v="Male"/>
    <s v="E1788"/>
    <n v="117071"/>
    <n v="1"/>
    <s v="0-4years"/>
    <s v="Low(1-2)"/>
    <n v="3"/>
    <n v="1"/>
    <s v="Needs Improvement"/>
    <n v="11"/>
    <n v="0.7857142857142857"/>
    <x v="1"/>
  </r>
  <r>
    <s v="E1511"/>
    <s v="Lucy Lee"/>
    <x v="4"/>
    <s v="40-49"/>
    <s v="Female"/>
    <s v="E1983"/>
    <n v="76660"/>
    <n v="1"/>
    <s v="5-9years"/>
    <s v="High(4-5)"/>
    <n v="5"/>
    <n v="9"/>
    <s v="Exceeds Expectation"/>
    <n v="9"/>
    <n v="0.6428571428571429"/>
    <x v="1"/>
  </r>
  <r>
    <s v="E1512"/>
    <s v="Dr Charles Harris"/>
    <x v="4"/>
    <s v="22-29"/>
    <s v="Male"/>
    <s v="E1888"/>
    <n v="78910"/>
    <n v="0"/>
    <s v="10+ years"/>
    <s v="Low(1-2)"/>
    <n v="2"/>
    <n v="7"/>
    <s v="Meets Expectation"/>
    <n v="8"/>
    <n v="0.5714285714285714"/>
    <x v="0"/>
  </r>
  <r>
    <s v="E1513"/>
    <s v="Jessica Gallagher"/>
    <x v="4"/>
    <s v="50-59"/>
    <s v="Female"/>
    <s v="E1889"/>
    <n v="60450"/>
    <n v="0"/>
    <s v="10+ years"/>
    <s v="High(4-5)"/>
    <n v="3"/>
    <n v="7"/>
    <s v="Meets Expectation"/>
    <n v="10"/>
    <n v="0.7142857142857143"/>
    <x v="1"/>
  </r>
  <r>
    <s v="E1514"/>
    <s v="Debra Stevenson"/>
    <x v="0"/>
    <s v="22-29"/>
    <s v="Female"/>
    <s v="E1900"/>
    <n v="81463"/>
    <n v="0"/>
    <s v="10+ years"/>
    <s v="High(4-5)"/>
    <n v="5"/>
    <n v="7"/>
    <s v="Meets Expectation"/>
    <n v="7"/>
    <n v="0.5"/>
    <x v="0"/>
  </r>
  <r>
    <s v="E1515"/>
    <s v="Wendy Smith"/>
    <x v="2"/>
    <s v="50-59"/>
    <s v="Male"/>
    <s v="E1069"/>
    <n v="58757"/>
    <n v="1"/>
    <s v="0-4years"/>
    <s v="Low(1-2)"/>
    <n v="5"/>
    <n v="0"/>
    <s v="Below Expectation"/>
    <n v="11"/>
    <n v="0.7857142857142857"/>
    <x v="1"/>
  </r>
  <r>
    <s v="E1516"/>
    <s v="Barbara Brown"/>
    <x v="2"/>
    <s v="40-49"/>
    <s v="Female"/>
    <s v="E1624"/>
    <n v="103012"/>
    <n v="0"/>
    <s v="0-4years"/>
    <s v="Medium(3)"/>
    <n v="1"/>
    <n v="0"/>
    <s v="Below Expectation"/>
    <n v="8"/>
    <n v="0.5714285714285714"/>
    <x v="0"/>
  </r>
  <r>
    <s v="E1517"/>
    <s v="Dr Hayley White"/>
    <x v="2"/>
    <s v="40-49"/>
    <s v="Male"/>
    <s v="E1874"/>
    <n v="95247"/>
    <n v="0"/>
    <s v="5-9years"/>
    <s v="Medium(3)"/>
    <n v="5"/>
    <n v="9"/>
    <s v="Exceeds Expectation"/>
    <n v="8"/>
    <n v="0.5714285714285714"/>
    <x v="0"/>
  </r>
  <r>
    <s v="E1518"/>
    <s v="Melissa Hope-Smith"/>
    <x v="3"/>
    <s v="30-39"/>
    <s v="Male"/>
    <s v="E1111"/>
    <n v="97015"/>
    <n v="0"/>
    <s v="0-4years"/>
    <s v="Low(1-2)"/>
    <n v="3"/>
    <n v="3"/>
    <s v="Needs Improvement"/>
    <n v="12"/>
    <n v="0.8571428571428571"/>
    <x v="1"/>
  </r>
  <r>
    <s v="E1519"/>
    <s v="Charlie Barnes-Stanley"/>
    <x v="1"/>
    <s v="40-49"/>
    <s v="Male"/>
    <s v="E1363"/>
    <n v="56390"/>
    <n v="0"/>
    <s v="10+ years"/>
    <s v="High(4-5)"/>
    <n v="4"/>
    <n v="5"/>
    <s v="Meets Expectation"/>
    <n v="9"/>
    <n v="0.6428571428571429"/>
    <x v="1"/>
  </r>
  <r>
    <s v="E1520"/>
    <s v="Glenn Williams"/>
    <x v="2"/>
    <s v="40-49"/>
    <s v="Male"/>
    <s v="E1302"/>
    <n v="81116"/>
    <n v="0"/>
    <s v="5-9years"/>
    <s v="High(4-5)"/>
    <n v="3"/>
    <n v="7"/>
    <s v="Meets Expectation"/>
    <n v="10"/>
    <n v="0.7142857142857143"/>
    <x v="1"/>
  </r>
  <r>
    <s v="E1521"/>
    <s v="Laura Osborne"/>
    <x v="4"/>
    <s v="22-29"/>
    <s v="Male"/>
    <s v="E1470"/>
    <n v="38161"/>
    <n v="1"/>
    <s v="5-9years"/>
    <s v="Medium(3)"/>
    <n v="2"/>
    <n v="1"/>
    <s v="Needs Improvement"/>
    <n v="8"/>
    <n v="0.5714285714285714"/>
    <x v="0"/>
  </r>
  <r>
    <s v="E1522"/>
    <s v="Dr William Thompson"/>
    <x v="4"/>
    <s v="30-39"/>
    <s v="Female"/>
    <s v="E1963"/>
    <n v="57152"/>
    <n v="0"/>
    <s v="10+ years"/>
    <s v="Low(1-2)"/>
    <n v="5"/>
    <n v="2"/>
    <s v="Needs Improvement"/>
    <n v="10"/>
    <n v="0.7142857142857143"/>
    <x v="1"/>
  </r>
  <r>
    <s v="E1523"/>
    <s v="Jill Joyce"/>
    <x v="2"/>
    <s v="40-49"/>
    <s v="Female"/>
    <s v="E1090"/>
    <n v="105171"/>
    <n v="0"/>
    <s v="10+ years"/>
    <s v="High(4-5)"/>
    <n v="5"/>
    <n v="5"/>
    <s v="Meets Expectation"/>
    <n v="9"/>
    <n v="0.6428571428571429"/>
    <x v="1"/>
  </r>
  <r>
    <s v="E1524"/>
    <s v="Garry Weston"/>
    <x v="2"/>
    <s v="40-49"/>
    <s v="Female"/>
    <s v="E1529"/>
    <n v="45836"/>
    <n v="0"/>
    <s v="5-9years"/>
    <s v="Low(1-2)"/>
    <n v="5"/>
    <n v="9"/>
    <s v="Exceeds Expectation"/>
    <n v="10"/>
    <n v="0.7142857142857143"/>
    <x v="1"/>
  </r>
  <r>
    <s v="E1525"/>
    <s v="Brett Metcalfe"/>
    <x v="4"/>
    <s v="40-49"/>
    <s v="Male"/>
    <s v="E1660"/>
    <n v="115367"/>
    <n v="0"/>
    <s v="10+ years"/>
    <s v="High(4-5)"/>
    <n v="5"/>
    <n v="3"/>
    <s v="Needs Improvement"/>
    <n v="10"/>
    <n v="0.7142857142857143"/>
    <x v="1"/>
  </r>
  <r>
    <s v="E1526"/>
    <s v="Leah Parsons"/>
    <x v="3"/>
    <s v="22-29"/>
    <s v="Female"/>
    <s v="E1987"/>
    <n v="91543"/>
    <n v="1"/>
    <s v="5-9years"/>
    <s v="Low(1-2)"/>
    <n v="1"/>
    <n v="1"/>
    <s v="Needs Improvement"/>
    <n v="10"/>
    <n v="0.7142857142857143"/>
    <x v="1"/>
  </r>
  <r>
    <s v="E1527"/>
    <s v="Sandra Hart"/>
    <x v="5"/>
    <s v="22-29"/>
    <s v="Male"/>
    <s v="E1738"/>
    <n v="80648"/>
    <n v="0"/>
    <s v="0-4years"/>
    <s v="High(4-5)"/>
    <n v="1"/>
    <n v="6"/>
    <s v="Meets Expectation"/>
    <n v="9"/>
    <n v="0.6428571428571429"/>
    <x v="1"/>
  </r>
  <r>
    <s v="E1528"/>
    <s v="Miss Georgia Watkins"/>
    <x v="5"/>
    <s v="22-29"/>
    <s v="Male"/>
    <s v="E1725"/>
    <n v="51331"/>
    <n v="1"/>
    <s v="0-4years"/>
    <s v="Low(1-2)"/>
    <n v="4"/>
    <n v="3"/>
    <s v="Needs Improvement"/>
    <n v="11"/>
    <n v="0.7857142857142857"/>
    <x v="1"/>
  </r>
  <r>
    <s v="E1529"/>
    <s v="Dr Paul Cook"/>
    <x v="2"/>
    <s v="30-39"/>
    <s v="Female"/>
    <s v="E1871"/>
    <n v="35763"/>
    <n v="0"/>
    <s v="5-9years"/>
    <s v="Low(1-2)"/>
    <n v="5"/>
    <n v="7"/>
    <s v="Meets Expectation"/>
    <n v="10"/>
    <n v="0.7142857142857143"/>
    <x v="1"/>
  </r>
  <r>
    <s v="E1530"/>
    <s v="Kathryn Brown"/>
    <x v="0"/>
    <s v="40-49"/>
    <s v="Male"/>
    <s v="E1662"/>
    <n v="94444"/>
    <n v="0"/>
    <s v="5-9years"/>
    <s v="Low(1-2)"/>
    <n v="2"/>
    <n v="7"/>
    <s v="Meets Expectation"/>
    <n v="11"/>
    <n v="0.7857142857142857"/>
    <x v="1"/>
  </r>
  <r>
    <s v="E1531"/>
    <s v="Mary Morton"/>
    <x v="2"/>
    <s v="40-49"/>
    <s v="Female"/>
    <s v="E1191"/>
    <n v="118109"/>
    <n v="0"/>
    <s v="5-9years"/>
    <s v="Low(1-2)"/>
    <n v="4"/>
    <n v="6"/>
    <s v="Meets Expectation"/>
    <n v="11"/>
    <n v="0.7857142857142857"/>
    <x v="1"/>
  </r>
  <r>
    <s v="E1532"/>
    <s v="Judith Robertson"/>
    <x v="2"/>
    <s v="50-59"/>
    <s v="Female"/>
    <s v="E1962"/>
    <n v="44187"/>
    <n v="0"/>
    <s v="0-4years"/>
    <s v="Low(1-2)"/>
    <n v="5"/>
    <n v="9"/>
    <s v="Exceeds Expectation"/>
    <n v="12"/>
    <n v="0.8571428571428571"/>
    <x v="1"/>
  </r>
  <r>
    <s v="E1533"/>
    <s v="Diane Curtis"/>
    <x v="5"/>
    <s v="50-59"/>
    <s v="Male"/>
    <s v="E1551"/>
    <n v="36957"/>
    <n v="0"/>
    <s v="5-9years"/>
    <s v="High(4-5)"/>
    <n v="1"/>
    <n v="8"/>
    <s v="Exceeds Expectation"/>
    <n v="10"/>
    <n v="0.7142857142857143"/>
    <x v="1"/>
  </r>
  <r>
    <s v="E1534"/>
    <s v="Christian Foster"/>
    <x v="4"/>
    <s v="22-29"/>
    <s v="Male"/>
    <s v="E1241"/>
    <n v="29379"/>
    <n v="1"/>
    <s v="5-9years"/>
    <s v="High(4-5)"/>
    <n v="2"/>
    <n v="3"/>
    <s v="Needs Improvement"/>
    <n v="9"/>
    <n v="0.6428571428571429"/>
    <x v="1"/>
  </r>
  <r>
    <s v="E1535"/>
    <s v="Adam Mason"/>
    <x v="2"/>
    <s v="50-59"/>
    <s v="Male"/>
    <s v="E1137"/>
    <n v="52959"/>
    <n v="0"/>
    <s v="10+ years"/>
    <s v="High(4-5)"/>
    <n v="4"/>
    <n v="6"/>
    <s v="Meets Expectation"/>
    <n v="10"/>
    <n v="0.7142857142857143"/>
    <x v="1"/>
  </r>
  <r>
    <s v="E1536"/>
    <s v="Stanley Harding"/>
    <x v="4"/>
    <s v="40-49"/>
    <s v="Female"/>
    <s v="E1344"/>
    <n v="107018"/>
    <n v="0"/>
    <s v="0-4years"/>
    <s v="Low(1-2)"/>
    <n v="2"/>
    <n v="9"/>
    <s v="Exceeds Expectation"/>
    <n v="11"/>
    <n v="0.7857142857142857"/>
    <x v="1"/>
  </r>
  <r>
    <s v="E1537"/>
    <s v="Jemma Holt"/>
    <x v="4"/>
    <s v="30-39"/>
    <s v="Male"/>
    <s v="E1179"/>
    <n v="52105"/>
    <n v="1"/>
    <s v="5-9years"/>
    <s v="Low(1-2)"/>
    <n v="5"/>
    <n v="9"/>
    <s v="Exceeds Expectation"/>
    <n v="9"/>
    <n v="0.6428571428571429"/>
    <x v="1"/>
  </r>
  <r>
    <s v="E1538"/>
    <s v="Jack Evans"/>
    <x v="0"/>
    <s v="40-49"/>
    <s v="Male"/>
    <s v="E1711"/>
    <n v="25877"/>
    <n v="1"/>
    <s v="0-4years"/>
    <s v="Low(1-2)"/>
    <n v="3"/>
    <n v="0"/>
    <s v="Below Expectation"/>
    <n v="10"/>
    <n v="0.7142857142857143"/>
    <x v="1"/>
  </r>
  <r>
    <s v="E1539"/>
    <s v="Miss Kimberley Murphy"/>
    <x v="4"/>
    <s v="30-39"/>
    <s v="Male"/>
    <s v="E1502"/>
    <n v="73353"/>
    <n v="0"/>
    <s v="0-4years"/>
    <s v="Low(1-2)"/>
    <n v="2"/>
    <n v="3"/>
    <s v="Needs Improvement"/>
    <n v="12"/>
    <n v="0.8571428571428571"/>
    <x v="1"/>
  </r>
  <r>
    <s v="E1540"/>
    <s v="Alexandra Carr"/>
    <x v="5"/>
    <s v="50-59"/>
    <s v="Female"/>
    <s v="E1202"/>
    <n v="108788"/>
    <n v="1"/>
    <s v="0-4years"/>
    <s v="Low(1-2)"/>
    <n v="2"/>
    <n v="1"/>
    <s v="Needs Improvement"/>
    <n v="14"/>
    <n v="1"/>
    <x v="1"/>
  </r>
  <r>
    <s v="E1541"/>
    <s v="Damien Jordan"/>
    <x v="3"/>
    <s v="50-59"/>
    <s v="Male"/>
    <s v="E1572"/>
    <n v="109585"/>
    <n v="0"/>
    <s v="10+ years"/>
    <s v="High(4-5)"/>
    <n v="1"/>
    <n v="8"/>
    <s v="Exceeds Expectation"/>
    <n v="9"/>
    <n v="0.6428571428571429"/>
    <x v="1"/>
  </r>
  <r>
    <s v="E1542"/>
    <s v="Dennis Pollard-Slater"/>
    <x v="3"/>
    <s v="50-59"/>
    <s v="Male"/>
    <s v="E1191"/>
    <n v="108308"/>
    <n v="0"/>
    <s v="0-4years"/>
    <s v="Medium(3)"/>
    <n v="5"/>
    <n v="4"/>
    <s v="Needs Improvement"/>
    <n v="12"/>
    <n v="0.8571428571428571"/>
    <x v="1"/>
  </r>
  <r>
    <s v="E1543"/>
    <s v="Declan Brown"/>
    <x v="1"/>
    <s v="40-49"/>
    <s v="Female"/>
    <s v="E1004"/>
    <n v="76567"/>
    <n v="1"/>
    <s v="0-4years"/>
    <s v="High(4-5)"/>
    <n v="2"/>
    <n v="2"/>
    <s v="Needs Improvement"/>
    <n v="12"/>
    <n v="0.8571428571428571"/>
    <x v="1"/>
  </r>
  <r>
    <s v="E1544"/>
    <s v="Billy Wilson"/>
    <x v="2"/>
    <s v="40-49"/>
    <s v="Other"/>
    <s v="E1889"/>
    <n v="82913"/>
    <n v="0"/>
    <s v="10+ years"/>
    <s v="Low(1-2)"/>
    <n v="5"/>
    <n v="3"/>
    <s v="Needs Improvement"/>
    <n v="11"/>
    <n v="0.7857142857142857"/>
    <x v="1"/>
  </r>
  <r>
    <s v="E1545"/>
    <s v="Frances Cook"/>
    <x v="5"/>
    <s v="30-39"/>
    <s v="Male"/>
    <s v="E1236"/>
    <n v="27637"/>
    <n v="0"/>
    <s v="10+ years"/>
    <s v="High(4-5)"/>
    <n v="1"/>
    <n v="5"/>
    <s v="Meets Expectation"/>
    <n v="8"/>
    <n v="0.5714285714285714"/>
    <x v="0"/>
  </r>
  <r>
    <s v="E1546"/>
    <s v="Russell Lewis-Hall"/>
    <x v="4"/>
    <s v="30-39"/>
    <s v="Male"/>
    <s v="E1692"/>
    <n v="97778"/>
    <n v="0"/>
    <s v="10+ years"/>
    <s v="Low(1-2)"/>
    <n v="5"/>
    <n v="9"/>
    <s v="Exceeds Expectation"/>
    <n v="8"/>
    <n v="0.5714285714285714"/>
    <x v="0"/>
  </r>
  <r>
    <s v="E1547"/>
    <s v="Bernard Williams"/>
    <x v="3"/>
    <s v="30-39"/>
    <s v="Male"/>
    <s v="E1310"/>
    <n v="67025"/>
    <n v="1"/>
    <s v="0-4years"/>
    <s v="Low(1-2)"/>
    <n v="1"/>
    <n v="0"/>
    <s v="Below Expectation"/>
    <n v="9"/>
    <n v="0.6428571428571429"/>
    <x v="1"/>
  </r>
  <r>
    <s v="E1548"/>
    <s v="Dawn Parkin"/>
    <x v="5"/>
    <s v="50-59"/>
    <s v="Female"/>
    <s v="E1548"/>
    <n v="107464"/>
    <n v="1"/>
    <s v="0-4years"/>
    <s v="Low(1-2)"/>
    <n v="1"/>
    <n v="6"/>
    <s v="Meets Expectation"/>
    <n v="13"/>
    <n v="0.9285714285714286"/>
    <x v="1"/>
  </r>
  <r>
    <s v="E1549"/>
    <s v="Anna Bartlett"/>
    <x v="3"/>
    <s v="22-29"/>
    <s v="Male"/>
    <s v="E1055"/>
    <n v="53742"/>
    <n v="0"/>
    <s v="10+ years"/>
    <s v="Low(1-2)"/>
    <n v="4"/>
    <n v="7"/>
    <s v="Meets Expectation"/>
    <n v="8"/>
    <n v="0.5714285714285714"/>
    <x v="0"/>
  </r>
  <r>
    <s v="E1550"/>
    <s v="Roy Price"/>
    <x v="4"/>
    <s v="22-29"/>
    <s v="Female"/>
    <s v="E1442"/>
    <n v="36831"/>
    <n v="0"/>
    <s v="5-9years"/>
    <s v="Low(1-2)"/>
    <n v="5"/>
    <n v="6"/>
    <s v="Meets Expectation"/>
    <n v="9"/>
    <n v="0.6428571428571429"/>
    <x v="1"/>
  </r>
  <r>
    <s v="E1551"/>
    <s v="Gary Sinclair"/>
    <x v="3"/>
    <s v="30-39"/>
    <s v="Female"/>
    <s v="E1236"/>
    <n v="110092"/>
    <n v="0"/>
    <s v="5-9years"/>
    <s v="High(4-5)"/>
    <n v="3"/>
    <n v="6"/>
    <s v="Meets Expectation"/>
    <n v="9"/>
    <n v="0.6428571428571429"/>
    <x v="1"/>
  </r>
  <r>
    <s v="E1552"/>
    <s v="Melissa Sims-Thompson"/>
    <x v="2"/>
    <s v="40-49"/>
    <s v="Female"/>
    <s v="E1869"/>
    <n v="115879"/>
    <n v="0"/>
    <s v="10+ years"/>
    <s v="High(4-5)"/>
    <n v="4"/>
    <n v="8"/>
    <s v="Exceeds Expectation"/>
    <n v="8"/>
    <n v="0.5714285714285714"/>
    <x v="0"/>
  </r>
  <r>
    <s v="E1553"/>
    <s v="Denis Robinson-Davies"/>
    <x v="2"/>
    <s v="30-39"/>
    <s v="Male"/>
    <s v="E1860"/>
    <n v="113370"/>
    <n v="0"/>
    <s v="0-4years"/>
    <s v="Low(1-2)"/>
    <n v="1"/>
    <n v="3"/>
    <s v="Needs Improvement"/>
    <n v="12"/>
    <n v="0.8571428571428571"/>
    <x v="1"/>
  </r>
  <r>
    <s v="E1554"/>
    <s v="Mr Charlie Kelly"/>
    <x v="1"/>
    <s v="30-39"/>
    <s v="Female"/>
    <s v="E1196"/>
    <n v="71762"/>
    <n v="1"/>
    <s v="0-4years"/>
    <s v="Low(1-2)"/>
    <n v="3"/>
    <n v="6"/>
    <s v="Meets Expectation"/>
    <n v="11"/>
    <n v="0.7857142857142857"/>
    <x v="1"/>
  </r>
  <r>
    <s v="E1555"/>
    <s v="Paul Hill-Ford"/>
    <x v="1"/>
    <s v="30-39"/>
    <s v="Female"/>
    <s v="E1584"/>
    <n v="113741"/>
    <n v="0"/>
    <s v="5-9years"/>
    <s v="Low(1-2)"/>
    <n v="2"/>
    <n v="8"/>
    <s v="Exceeds Expectation"/>
    <n v="9"/>
    <n v="0.6428571428571429"/>
    <x v="1"/>
  </r>
  <r>
    <s v="E1556"/>
    <s v="Katherine Buckley-Cox"/>
    <x v="3"/>
    <s v="50-59"/>
    <s v="Female"/>
    <s v="E1570"/>
    <n v="43830"/>
    <n v="0"/>
    <s v="5-9years"/>
    <s v="Low(1-2)"/>
    <n v="2"/>
    <n v="4"/>
    <s v="Needs Improvement"/>
    <n v="13"/>
    <n v="0.9285714285714286"/>
    <x v="1"/>
  </r>
  <r>
    <s v="E1557"/>
    <s v="Joan Smart"/>
    <x v="5"/>
    <s v="30-39"/>
    <s v="Male"/>
    <s v="E1751"/>
    <n v="80044"/>
    <n v="0"/>
    <s v="5-9years"/>
    <s v="Low(1-2)"/>
    <n v="4"/>
    <n v="1"/>
    <s v="Needs Improvement"/>
    <n v="11"/>
    <n v="0.7857142857142857"/>
    <x v="1"/>
  </r>
  <r>
    <s v="E1558"/>
    <s v="Lewis Holland-Bradley"/>
    <x v="2"/>
    <s v="22-29"/>
    <s v="Other"/>
    <s v="E1513"/>
    <n v="98948"/>
    <n v="0"/>
    <s v="5-9years"/>
    <s v="Low(1-2)"/>
    <n v="3"/>
    <n v="4"/>
    <s v="Needs Improvement"/>
    <n v="10"/>
    <n v="0.7142857142857143"/>
    <x v="1"/>
  </r>
  <r>
    <s v="E1559"/>
    <s v="Ms Sarah Brooks"/>
    <x v="5"/>
    <s v="50-59"/>
    <s v="Male"/>
    <s v="E1448"/>
    <n v="94202"/>
    <n v="1"/>
    <s v="5-9years"/>
    <s v="Medium(3)"/>
    <n v="5"/>
    <n v="3"/>
    <s v="Needs Improvement"/>
    <n v="11"/>
    <n v="0.7857142857142857"/>
    <x v="1"/>
  </r>
  <r>
    <s v="E1560"/>
    <s v="Connor Price"/>
    <x v="5"/>
    <s v="30-39"/>
    <s v="Male"/>
    <s v="E1359"/>
    <n v="62045"/>
    <n v="0"/>
    <s v="10+ years"/>
    <s v="Low(1-2)"/>
    <n v="3"/>
    <n v="7"/>
    <s v="Meets Expectation"/>
    <n v="9"/>
    <n v="0.6428571428571429"/>
    <x v="1"/>
  </r>
  <r>
    <s v="E1561"/>
    <s v="Megan Begum"/>
    <x v="3"/>
    <s v="40-49"/>
    <s v="Male"/>
    <s v="E1699"/>
    <n v="111322"/>
    <n v="0"/>
    <s v="0-4years"/>
    <s v="Medium(3)"/>
    <n v="4"/>
    <n v="4"/>
    <s v="Needs Improvement"/>
    <n v="11"/>
    <n v="0.7857142857142857"/>
    <x v="1"/>
  </r>
  <r>
    <s v="E1562"/>
    <s v="Kenneth Wilson"/>
    <x v="5"/>
    <s v="40-49"/>
    <s v="Female"/>
    <s v="E1818"/>
    <n v="96051"/>
    <n v="0"/>
    <s v="5-9years"/>
    <s v="High(4-5)"/>
    <n v="5"/>
    <n v="8"/>
    <s v="Exceeds Expectation"/>
    <n v="9"/>
    <n v="0.6428571428571429"/>
    <x v="1"/>
  </r>
  <r>
    <s v="E1563"/>
    <s v="Elaine Forster"/>
    <x v="2"/>
    <s v="22-29"/>
    <s v="Male"/>
    <s v="E1029"/>
    <n v="51627"/>
    <n v="0"/>
    <s v="0-4years"/>
    <s v="Medium(3)"/>
    <n v="5"/>
    <n v="8"/>
    <s v="Exceeds Expectation"/>
    <n v="7"/>
    <n v="0.5"/>
    <x v="0"/>
  </r>
  <r>
    <s v="E1564"/>
    <s v="Hilary Taylor"/>
    <x v="4"/>
    <s v="40-49"/>
    <s v="Male"/>
    <s v="E1778"/>
    <n v="40198"/>
    <n v="0"/>
    <s v="5-9years"/>
    <s v="High(4-5)"/>
    <n v="2"/>
    <n v="2"/>
    <s v="Needs Improvement"/>
    <n v="11"/>
    <n v="0.7857142857142857"/>
    <x v="1"/>
  </r>
  <r>
    <s v="E1565"/>
    <s v="Stanley Matthews"/>
    <x v="1"/>
    <s v="50-59"/>
    <s v="Male"/>
    <s v="E1987"/>
    <n v="94521"/>
    <n v="0"/>
    <s v="0-4years"/>
    <s v="Low(1-2)"/>
    <n v="3"/>
    <n v="9"/>
    <s v="Exceeds Expectation"/>
    <n v="12"/>
    <n v="0.8571428571428571"/>
    <x v="1"/>
  </r>
  <r>
    <s v="E1566"/>
    <s v="Jane Clarke"/>
    <x v="4"/>
    <s v="40-49"/>
    <s v="Male"/>
    <s v="E1107"/>
    <n v="54475"/>
    <n v="0"/>
    <s v="10+ years"/>
    <s v="Low(1-2)"/>
    <n v="5"/>
    <n v="5"/>
    <s v="Meets Expectation"/>
    <n v="10"/>
    <n v="0.7142857142857143"/>
    <x v="1"/>
  </r>
  <r>
    <s v="E1567"/>
    <s v="Sharon Thomas"/>
    <x v="5"/>
    <s v="22-29"/>
    <s v="Female"/>
    <s v="E1843"/>
    <n v="44403"/>
    <n v="0"/>
    <s v="5-9years"/>
    <s v="Low(1-2)"/>
    <n v="4"/>
    <n v="5"/>
    <s v="Meets Expectation"/>
    <n v="9"/>
    <n v="0.6428571428571429"/>
    <x v="1"/>
  </r>
  <r>
    <s v="E1568"/>
    <s v="Rachael Richardson"/>
    <x v="4"/>
    <s v="40-49"/>
    <s v="Female"/>
    <s v="E1934"/>
    <n v="28681"/>
    <n v="0"/>
    <s v="0-4years"/>
    <s v="Low(1-2)"/>
    <n v="2"/>
    <n v="3"/>
    <s v="Needs Improvement"/>
    <n v="13"/>
    <n v="0.9285714285714286"/>
    <x v="1"/>
  </r>
  <r>
    <s v="E1569"/>
    <s v="Leah Connor"/>
    <x v="2"/>
    <s v="40-49"/>
    <s v="Male"/>
    <s v="E1601"/>
    <n v="116555"/>
    <n v="0"/>
    <s v="5-9years"/>
    <s v="High(4-5)"/>
    <n v="5"/>
    <n v="9"/>
    <s v="Exceeds Expectation"/>
    <n v="9"/>
    <n v="0.6428571428571429"/>
    <x v="1"/>
  </r>
  <r>
    <s v="E1570"/>
    <s v="Mathew Mann"/>
    <x v="2"/>
    <s v="50-59"/>
    <s v="Female"/>
    <s v="E1716"/>
    <n v="118122"/>
    <n v="1"/>
    <s v="5-9years"/>
    <s v="High(4-5)"/>
    <n v="3"/>
    <n v="2"/>
    <s v="Needs Improvement"/>
    <n v="12"/>
    <n v="0.8571428571428571"/>
    <x v="1"/>
  </r>
  <r>
    <s v="E1571"/>
    <s v="Katie Warren"/>
    <x v="5"/>
    <s v="50-59"/>
    <s v="Female"/>
    <s v="E1890"/>
    <n v="67292"/>
    <n v="0"/>
    <s v="0-4years"/>
    <s v="High(4-5)"/>
    <n v="2"/>
    <n v="0"/>
    <s v="Below Expectation"/>
    <n v="10"/>
    <n v="0.7142857142857143"/>
    <x v="1"/>
  </r>
  <r>
    <s v="E1572"/>
    <s v="Mr Mohamed Carroll"/>
    <x v="3"/>
    <s v="40-49"/>
    <s v="Male"/>
    <s v="E1967"/>
    <n v="30629"/>
    <n v="0"/>
    <s v="0-4years"/>
    <s v="Low(1-2)"/>
    <n v="3"/>
    <n v="6"/>
    <s v="Meets Expectation"/>
    <n v="12"/>
    <n v="0.8571428571428571"/>
    <x v="1"/>
  </r>
  <r>
    <s v="E1573"/>
    <s v="Anne Sharp"/>
    <x v="4"/>
    <s v="30-39"/>
    <s v="Male"/>
    <s v="E1958"/>
    <n v="118246"/>
    <n v="0"/>
    <s v="10+ years"/>
    <s v="Low(1-2)"/>
    <n v="3"/>
    <n v="4"/>
    <s v="Needs Improvement"/>
    <n v="10"/>
    <n v="0.7142857142857143"/>
    <x v="1"/>
  </r>
  <r>
    <s v="E1574"/>
    <s v="Stuart Day"/>
    <x v="3"/>
    <s v="30-39"/>
    <s v="Other"/>
    <s v="E1959"/>
    <n v="102814"/>
    <n v="0"/>
    <s v="5-9years"/>
    <s v="High(4-5)"/>
    <n v="3"/>
    <n v="9"/>
    <s v="Exceeds Expectation"/>
    <n v="8"/>
    <n v="0.5714285714285714"/>
    <x v="0"/>
  </r>
  <r>
    <s v="E1575"/>
    <s v="Robin Wall"/>
    <x v="3"/>
    <s v="50-59"/>
    <s v="Female"/>
    <s v="E1444"/>
    <n v="33417"/>
    <n v="1"/>
    <s v="5-9years"/>
    <s v="High(4-5)"/>
    <n v="2"/>
    <n v="6"/>
    <s v="Meets Expectation"/>
    <n v="11"/>
    <n v="0.7857142857142857"/>
    <x v="1"/>
  </r>
  <r>
    <s v="E1576"/>
    <s v="Mrs Ann Cooper"/>
    <x v="0"/>
    <s v="40-49"/>
    <s v="Male"/>
    <s v="E1892"/>
    <n v="59765"/>
    <n v="0"/>
    <s v="10+ years"/>
    <s v="High(4-5)"/>
    <n v="5"/>
    <n v="0"/>
    <s v="Below Expectation"/>
    <n v="7"/>
    <n v="0.5"/>
    <x v="0"/>
  </r>
  <r>
    <s v="E1577"/>
    <s v="Lindsey Thomas-Bradshaw"/>
    <x v="5"/>
    <s v="30-39"/>
    <s v="Female"/>
    <s v="E1437"/>
    <n v="99499"/>
    <n v="0"/>
    <s v="0-4years"/>
    <s v="Low(1-2)"/>
    <n v="1"/>
    <n v="7"/>
    <s v="Meets Expectation"/>
    <n v="11"/>
    <n v="0.7857142857142857"/>
    <x v="1"/>
  </r>
  <r>
    <s v="E1578"/>
    <s v="Rita Metcalfe"/>
    <x v="1"/>
    <s v="40-49"/>
    <s v="Male"/>
    <s v="E1731"/>
    <n v="81574"/>
    <n v="0"/>
    <s v="0-4years"/>
    <s v="Medium(3)"/>
    <n v="5"/>
    <n v="2"/>
    <s v="Needs Improvement"/>
    <n v="11"/>
    <n v="0.7857142857142857"/>
    <x v="1"/>
  </r>
  <r>
    <s v="E1579"/>
    <s v="Karl Walker"/>
    <x v="2"/>
    <s v="50-59"/>
    <s v="Female"/>
    <s v="E1889"/>
    <n v="115545"/>
    <n v="0"/>
    <s v="10+ years"/>
    <s v="Medium(3)"/>
    <n v="2"/>
    <n v="6"/>
    <s v="Meets Expectation"/>
    <n v="9"/>
    <n v="0.6428571428571429"/>
    <x v="1"/>
  </r>
  <r>
    <s v="E1580"/>
    <s v="Mr Dale Davies"/>
    <x v="2"/>
    <s v="30-39"/>
    <s v="Male"/>
    <s v="E1605"/>
    <n v="52675"/>
    <n v="1"/>
    <s v="10+ years"/>
    <s v="Low(1-2)"/>
    <n v="1"/>
    <n v="2"/>
    <s v="Needs Improvement"/>
    <n v="10"/>
    <n v="0.7142857142857143"/>
    <x v="1"/>
  </r>
  <r>
    <s v="E1581"/>
    <s v="Ms Natasha Hopkins"/>
    <x v="5"/>
    <s v="50-59"/>
    <s v="Male"/>
    <s v="E1456"/>
    <n v="97267"/>
    <n v="0"/>
    <s v="10+ years"/>
    <s v="Low(1-2)"/>
    <n v="1"/>
    <n v="2"/>
    <s v="Needs Improvement"/>
    <n v="12"/>
    <n v="0.8571428571428571"/>
    <x v="1"/>
  </r>
  <r>
    <s v="E1582"/>
    <s v="Henry Simpson"/>
    <x v="1"/>
    <s v="22-29"/>
    <s v="Male"/>
    <s v="E1614"/>
    <n v="65563"/>
    <n v="0"/>
    <s v="0-4years"/>
    <s v="High(4-5)"/>
    <n v="1"/>
    <n v="9"/>
    <s v="Exceeds Expectation"/>
    <n v="8"/>
    <n v="0.5714285714285714"/>
    <x v="0"/>
  </r>
  <r>
    <s v="E1583"/>
    <s v="Deborah Davies-Dawson"/>
    <x v="2"/>
    <s v="30-39"/>
    <s v="Other"/>
    <s v="E1734"/>
    <n v="36332"/>
    <n v="0"/>
    <s v="0-4years"/>
    <s v="Low(1-2)"/>
    <n v="4"/>
    <n v="8"/>
    <s v="Exceeds Expectation"/>
    <n v="10"/>
    <n v="0.7142857142857143"/>
    <x v="1"/>
  </r>
  <r>
    <s v="E1584"/>
    <s v="Holly Humphries-Ellis"/>
    <x v="5"/>
    <s v="22-29"/>
    <s v="Female"/>
    <s v="E1697"/>
    <n v="44177"/>
    <n v="0"/>
    <s v="0-4years"/>
    <s v="Low(1-2)"/>
    <n v="2"/>
    <n v="1"/>
    <s v="Needs Improvement"/>
    <n v="11"/>
    <n v="0.7857142857142857"/>
    <x v="1"/>
  </r>
  <r>
    <s v="E1585"/>
    <s v="Mr Scott Bennett"/>
    <x v="2"/>
    <s v="40-49"/>
    <s v="Male"/>
    <s v="E1980"/>
    <n v="114254"/>
    <n v="0"/>
    <s v="0-4years"/>
    <s v="High(4-5)"/>
    <n v="4"/>
    <n v="3"/>
    <s v="Needs Improvement"/>
    <n v="12"/>
    <n v="0.8571428571428571"/>
    <x v="1"/>
  </r>
  <r>
    <s v="E1586"/>
    <s v="Gemma May"/>
    <x v="3"/>
    <s v="22-29"/>
    <s v="Male"/>
    <s v="E1695"/>
    <n v="93447"/>
    <n v="1"/>
    <s v="0-4years"/>
    <s v="Low(1-2)"/>
    <n v="1"/>
    <n v="5"/>
    <s v="Meets Expectation"/>
    <n v="10"/>
    <n v="0.7142857142857143"/>
    <x v="1"/>
  </r>
  <r>
    <s v="E1587"/>
    <s v="Dr Katy Day"/>
    <x v="4"/>
    <s v="30-39"/>
    <s v="Female"/>
    <s v="E1494"/>
    <n v="82104"/>
    <n v="0"/>
    <s v="10+ years"/>
    <s v="Low(1-2)"/>
    <n v="4"/>
    <n v="2"/>
    <s v="Needs Improvement"/>
    <n v="10"/>
    <n v="0.7142857142857143"/>
    <x v="1"/>
  </r>
  <r>
    <s v="E1588"/>
    <s v="Dr Chelsea Austin"/>
    <x v="4"/>
    <s v="50-59"/>
    <s v="Male"/>
    <s v="E1673"/>
    <n v="109335"/>
    <n v="1"/>
    <s v="0-4years"/>
    <s v="Medium(3)"/>
    <n v="4"/>
    <n v="9"/>
    <s v="Exceeds Expectation"/>
    <n v="10"/>
    <n v="0.7142857142857143"/>
    <x v="1"/>
  </r>
  <r>
    <s v="E1589"/>
    <s v="Mrs Anna Marshall"/>
    <x v="2"/>
    <s v="22-29"/>
    <s v="Male"/>
    <s v="E1246"/>
    <n v="105730"/>
    <n v="0"/>
    <s v="5-9years"/>
    <s v="High(4-5)"/>
    <n v="2"/>
    <n v="9"/>
    <s v="Exceeds Expectation"/>
    <n v="7"/>
    <n v="0.5"/>
    <x v="0"/>
  </r>
  <r>
    <s v="E1590"/>
    <s v="Rosie Walsh"/>
    <x v="0"/>
    <s v="50-59"/>
    <s v="Other"/>
    <s v="E1542"/>
    <n v="29951"/>
    <n v="0"/>
    <s v="0-4years"/>
    <s v="High(4-5)"/>
    <n v="3"/>
    <n v="6"/>
    <s v="Meets Expectation"/>
    <n v="12"/>
    <n v="0.8571428571428571"/>
    <x v="1"/>
  </r>
  <r>
    <s v="E1591"/>
    <s v="Marian O'Connor-Owen"/>
    <x v="1"/>
    <s v="22-29"/>
    <s v="Male"/>
    <s v="E1563"/>
    <n v="53333"/>
    <n v="0"/>
    <s v="5-9years"/>
    <s v="Low(1-2)"/>
    <n v="4"/>
    <n v="6"/>
    <s v="Meets Expectation"/>
    <n v="9"/>
    <n v="0.6428571428571429"/>
    <x v="1"/>
  </r>
  <r>
    <s v="E1592"/>
    <s v="Dylan Dawson"/>
    <x v="1"/>
    <s v="30-39"/>
    <s v="Female"/>
    <s v="E1856"/>
    <n v="46673"/>
    <n v="1"/>
    <s v="0-4years"/>
    <s v="Low(1-2)"/>
    <n v="4"/>
    <n v="4"/>
    <s v="Needs Improvement"/>
    <n v="12"/>
    <n v="0.8571428571428571"/>
    <x v="1"/>
  </r>
  <r>
    <s v="E1593"/>
    <s v="Gemma Wilson"/>
    <x v="1"/>
    <s v="50-59"/>
    <s v="Other"/>
    <s v="E1587"/>
    <n v="65870"/>
    <n v="0"/>
    <s v="5-9years"/>
    <s v="Low(1-2)"/>
    <n v="1"/>
    <n v="2"/>
    <s v="Needs Improvement"/>
    <n v="13"/>
    <n v="0.9285714285714286"/>
    <x v="1"/>
  </r>
  <r>
    <s v="E1594"/>
    <s v="Miss Patricia Cook"/>
    <x v="3"/>
    <s v="30-39"/>
    <s v="Male"/>
    <s v="E1896"/>
    <n v="96101"/>
    <n v="0"/>
    <s v="5-9years"/>
    <s v="High(4-5)"/>
    <n v="1"/>
    <n v="1"/>
    <s v="Needs Improvement"/>
    <n v="10"/>
    <n v="0.7142857142857143"/>
    <x v="1"/>
  </r>
  <r>
    <s v="E1595"/>
    <s v="Kyle Harrison"/>
    <x v="1"/>
    <s v="40-49"/>
    <s v="Male"/>
    <s v="E1438"/>
    <n v="47821"/>
    <n v="0"/>
    <s v="0-4years"/>
    <s v="Low(1-2)"/>
    <n v="1"/>
    <n v="3"/>
    <s v="Needs Improvement"/>
    <n v="13"/>
    <n v="0.9285714285714286"/>
    <x v="1"/>
  </r>
  <r>
    <s v="E1596"/>
    <s v="Mitchell Schofield-Edwards"/>
    <x v="4"/>
    <s v="40-49"/>
    <s v="Male"/>
    <s v="E1277"/>
    <n v="50494"/>
    <n v="0"/>
    <s v="0-4years"/>
    <s v="Low(1-2)"/>
    <n v="5"/>
    <n v="3"/>
    <s v="Needs Improvement"/>
    <n v="13"/>
    <n v="0.9285714285714286"/>
    <x v="1"/>
  </r>
  <r>
    <s v="E1597"/>
    <s v="Miss Bethany Taylor"/>
    <x v="3"/>
    <s v="40-49"/>
    <s v="Female"/>
    <s v="E1551"/>
    <n v="99160"/>
    <n v="0"/>
    <s v="10+ years"/>
    <s v="High(4-5)"/>
    <n v="4"/>
    <n v="7"/>
    <s v="Meets Expectation"/>
    <n v="9"/>
    <n v="0.6428571428571429"/>
    <x v="1"/>
  </r>
  <r>
    <s v="E1598"/>
    <s v="Jessica Connor"/>
    <x v="5"/>
    <s v="40-49"/>
    <s v="Female"/>
    <s v="E1612"/>
    <n v="25835"/>
    <n v="1"/>
    <s v="0-4years"/>
    <s v="High(4-5)"/>
    <n v="1"/>
    <n v="7"/>
    <s v="Meets Expectation"/>
    <n v="11"/>
    <n v="0.7857142857142857"/>
    <x v="1"/>
  </r>
  <r>
    <s v="E1599"/>
    <s v="Dr Jenna Young"/>
    <x v="1"/>
    <s v="40-49"/>
    <s v="Female"/>
    <s v="E1110"/>
    <n v="43646"/>
    <n v="1"/>
    <s v="0-4years"/>
    <s v="Medium(3)"/>
    <n v="2"/>
    <n v="4"/>
    <s v="Needs Improvement"/>
    <n v="11"/>
    <n v="0.7857142857142857"/>
    <x v="1"/>
  </r>
  <r>
    <s v="E1600"/>
    <s v="Keith Chapman-Vaughan"/>
    <x v="1"/>
    <s v="30-39"/>
    <s v="Male"/>
    <s v="E1384"/>
    <n v="102360"/>
    <n v="0"/>
    <s v="0-4years"/>
    <s v="Medium(3)"/>
    <n v="5"/>
    <n v="5"/>
    <s v="Meets Expectation"/>
    <n v="9"/>
    <n v="0.6428571428571429"/>
    <x v="1"/>
  </r>
  <r>
    <s v="E1601"/>
    <s v="Dr Gary Patel"/>
    <x v="5"/>
    <s v="50-59"/>
    <s v="Female"/>
    <s v="E1832"/>
    <n v="62335"/>
    <n v="1"/>
    <s v="0-4years"/>
    <s v="Low(1-2)"/>
    <n v="3"/>
    <n v="7"/>
    <s v="Meets Expectation"/>
    <n v="13"/>
    <n v="0.9285714285714286"/>
    <x v="1"/>
  </r>
  <r>
    <s v="E1602"/>
    <s v="Sean Smith"/>
    <x v="1"/>
    <s v="50-59"/>
    <s v="Other"/>
    <s v="E1760"/>
    <n v="94351"/>
    <n v="0"/>
    <s v="10+ years"/>
    <s v="High(4-5)"/>
    <n v="4"/>
    <n v="0"/>
    <s v="Below Expectation"/>
    <n v="8"/>
    <n v="0.5714285714285714"/>
    <x v="0"/>
  </r>
  <r>
    <s v="E1603"/>
    <s v="Mrs Julie Reynolds"/>
    <x v="5"/>
    <s v="50-59"/>
    <s v="Female"/>
    <s v="E1190"/>
    <n v="27429"/>
    <n v="0"/>
    <s v="0-4years"/>
    <s v="Low(1-2)"/>
    <n v="4"/>
    <n v="4"/>
    <s v="Needs Improvement"/>
    <n v="14"/>
    <n v="1"/>
    <x v="1"/>
  </r>
  <r>
    <s v="E1604"/>
    <s v="Fiona Khan"/>
    <x v="3"/>
    <s v="22-29"/>
    <s v="Other"/>
    <s v="E1489"/>
    <n v="66950"/>
    <n v="0"/>
    <s v="5-9years"/>
    <s v="Medium(3)"/>
    <n v="2"/>
    <n v="3"/>
    <s v="Needs Improvement"/>
    <n v="8"/>
    <n v="0.5714285714285714"/>
    <x v="0"/>
  </r>
  <r>
    <s v="E1605"/>
    <s v="Toby Hartley"/>
    <x v="4"/>
    <s v="40-49"/>
    <s v="Female"/>
    <s v="E1693"/>
    <n v="85654"/>
    <n v="0"/>
    <s v="10+ years"/>
    <s v="High(4-5)"/>
    <n v="3"/>
    <n v="3"/>
    <s v="Needs Improvement"/>
    <n v="10"/>
    <n v="0.7142857142857143"/>
    <x v="1"/>
  </r>
  <r>
    <s v="E1606"/>
    <s v="Dr Martin Wong"/>
    <x v="5"/>
    <s v="22-29"/>
    <s v="Female"/>
    <s v="E1425"/>
    <n v="93143"/>
    <n v="1"/>
    <s v="0-4years"/>
    <s v="Low(1-2)"/>
    <n v="3"/>
    <n v="1"/>
    <s v="Needs Improvement"/>
    <n v="11"/>
    <n v="0.7857142857142857"/>
    <x v="1"/>
  </r>
  <r>
    <s v="E1607"/>
    <s v="Dr Hollie Schofield"/>
    <x v="0"/>
    <s v="40-49"/>
    <s v="Female"/>
    <s v="E1404"/>
    <n v="116186"/>
    <n v="0"/>
    <s v="0-4years"/>
    <s v="Medium(3)"/>
    <n v="5"/>
    <n v="9"/>
    <s v="Exceeds Expectation"/>
    <n v="9"/>
    <n v="0.6428571428571429"/>
    <x v="1"/>
  </r>
  <r>
    <s v="E1608"/>
    <s v="Pauline Clark"/>
    <x v="5"/>
    <s v="30-39"/>
    <s v="Male"/>
    <s v="E1334"/>
    <n v="102527"/>
    <n v="0"/>
    <s v="5-9years"/>
    <s v="High(4-5)"/>
    <n v="4"/>
    <n v="0"/>
    <s v="Below Expectation"/>
    <n v="7"/>
    <n v="0.5"/>
    <x v="0"/>
  </r>
  <r>
    <s v="E1609"/>
    <s v="Alexander Ingram"/>
    <x v="1"/>
    <s v="22-29"/>
    <s v="Male"/>
    <s v="E1208"/>
    <n v="111704"/>
    <n v="0"/>
    <s v="0-4years"/>
    <s v="Medium(3)"/>
    <n v="1"/>
    <n v="5"/>
    <s v="Meets Expectation"/>
    <n v="8"/>
    <n v="0.5714285714285714"/>
    <x v="0"/>
  </r>
  <r>
    <s v="E1610"/>
    <s v="Claire Potter"/>
    <x v="3"/>
    <s v="50-59"/>
    <s v="Female"/>
    <s v="E1021"/>
    <n v="56099"/>
    <n v="0"/>
    <s v="5-9years"/>
    <s v="High(4-5)"/>
    <n v="2"/>
    <n v="6"/>
    <s v="Meets Expectation"/>
    <n v="11"/>
    <n v="0.7857142857142857"/>
    <x v="1"/>
  </r>
  <r>
    <s v="E1611"/>
    <s v="William Stevens"/>
    <x v="2"/>
    <s v="22-29"/>
    <s v="Male"/>
    <s v="E1677"/>
    <n v="64385"/>
    <n v="0"/>
    <s v="10+ years"/>
    <s v="High(4-5)"/>
    <n v="2"/>
    <n v="4"/>
    <s v="Needs Improvement"/>
    <n v="8"/>
    <n v="0.5714285714285714"/>
    <x v="0"/>
  </r>
  <r>
    <s v="E1612"/>
    <s v="Mr Donald Brown"/>
    <x v="3"/>
    <s v="50-59"/>
    <s v="Female"/>
    <s v="E1610"/>
    <n v="60919"/>
    <n v="1"/>
    <s v="0-4years"/>
    <s v="High(4-5)"/>
    <n v="2"/>
    <n v="7"/>
    <s v="Meets Expectation"/>
    <n v="12"/>
    <n v="0.8571428571428571"/>
    <x v="1"/>
  </r>
  <r>
    <s v="E1613"/>
    <s v="Hannah Day"/>
    <x v="2"/>
    <s v="22-29"/>
    <s v="Other"/>
    <s v="E1207"/>
    <n v="85782"/>
    <n v="1"/>
    <s v="5-9years"/>
    <s v="Low(1-2)"/>
    <n v="2"/>
    <n v="8"/>
    <s v="Exceeds Expectation"/>
    <n v="8"/>
    <n v="0.5714285714285714"/>
    <x v="0"/>
  </r>
  <r>
    <s v="E1614"/>
    <s v="Jane Knight"/>
    <x v="5"/>
    <s v="40-49"/>
    <s v="Female"/>
    <s v="E1007"/>
    <n v="96116"/>
    <n v="1"/>
    <s v="0-4years"/>
    <s v="High(4-5)"/>
    <n v="1"/>
    <n v="1"/>
    <s v="Needs Improvement"/>
    <n v="12"/>
    <n v="0.8571428571428571"/>
    <x v="1"/>
  </r>
  <r>
    <s v="E1615"/>
    <s v="Ronald Martin"/>
    <x v="4"/>
    <s v="50-59"/>
    <s v="Male"/>
    <s v="E1701"/>
    <n v="97590"/>
    <n v="0"/>
    <s v="5-9years"/>
    <s v="Medium(3)"/>
    <n v="1"/>
    <n v="3"/>
    <s v="Needs Improvement"/>
    <n v="11"/>
    <n v="0.7857142857142857"/>
    <x v="1"/>
  </r>
  <r>
    <s v="E1616"/>
    <s v="Eleanor Booth"/>
    <x v="0"/>
    <s v="50-59"/>
    <s v="Male"/>
    <s v="E1686"/>
    <n v="114626"/>
    <n v="0"/>
    <s v="0-4years"/>
    <s v="High(4-5)"/>
    <n v="5"/>
    <n v="8"/>
    <s v="Exceeds Expectation"/>
    <n v="11"/>
    <n v="0.7857142857142857"/>
    <x v="1"/>
  </r>
  <r>
    <s v="E1617"/>
    <s v="Pamela James"/>
    <x v="3"/>
    <s v="30-39"/>
    <s v="Male"/>
    <s v="E1784"/>
    <n v="65387"/>
    <n v="0"/>
    <s v="5-9years"/>
    <s v="Low(1-2)"/>
    <n v="4"/>
    <n v="4"/>
    <s v="Needs Improvement"/>
    <n v="11"/>
    <n v="0.7857142857142857"/>
    <x v="1"/>
  </r>
  <r>
    <s v="E1618"/>
    <s v="Hannah Baker"/>
    <x v="1"/>
    <s v="30-39"/>
    <s v="Female"/>
    <s v="E1528"/>
    <n v="40823"/>
    <n v="0"/>
    <s v="5-9years"/>
    <s v="Medium(3)"/>
    <n v="1"/>
    <n v="2"/>
    <s v="Needs Improvement"/>
    <n v="9"/>
    <n v="0.6428571428571429"/>
    <x v="1"/>
  </r>
  <r>
    <s v="E1619"/>
    <s v="Maureen Hartley"/>
    <x v="2"/>
    <s v="40-49"/>
    <s v="Female"/>
    <s v="E1601"/>
    <n v="71015"/>
    <n v="0"/>
    <s v="10+ years"/>
    <s v="High(4-5)"/>
    <n v="5"/>
    <n v="5"/>
    <s v="Meets Expectation"/>
    <n v="9"/>
    <n v="0.6428571428571429"/>
    <x v="1"/>
  </r>
  <r>
    <s v="E1620"/>
    <s v="Miss Paula Stevens"/>
    <x v="1"/>
    <s v="30-39"/>
    <s v="Other"/>
    <s v="E1652"/>
    <n v="40339"/>
    <n v="1"/>
    <s v="0-4years"/>
    <s v="High(4-5)"/>
    <n v="3"/>
    <n v="2"/>
    <s v="Needs Improvement"/>
    <n v="11"/>
    <n v="0.7857142857142857"/>
    <x v="1"/>
  </r>
  <r>
    <s v="E1621"/>
    <s v="Mr Jason Stevens"/>
    <x v="4"/>
    <s v="40-49"/>
    <s v="Male"/>
    <s v="E1656"/>
    <n v="28491"/>
    <n v="0"/>
    <s v="5-9years"/>
    <s v="Low(1-2)"/>
    <n v="4"/>
    <n v="4"/>
    <s v="Needs Improvement"/>
    <n v="12"/>
    <n v="0.8571428571428571"/>
    <x v="1"/>
  </r>
  <r>
    <s v="E1622"/>
    <s v="Charlie Watson"/>
    <x v="2"/>
    <s v="30-39"/>
    <s v="Other"/>
    <s v="E1165"/>
    <n v="25706"/>
    <n v="0"/>
    <s v="10+ years"/>
    <s v="High(4-5)"/>
    <n v="1"/>
    <n v="2"/>
    <s v="Needs Improvement"/>
    <n v="9"/>
    <n v="0.6428571428571429"/>
    <x v="1"/>
  </r>
  <r>
    <s v="E1623"/>
    <s v="Lynne Wilkinson"/>
    <x v="3"/>
    <s v="30-39"/>
    <s v="Female"/>
    <s v="E1848"/>
    <n v="40728"/>
    <n v="0"/>
    <s v="10+ years"/>
    <s v="Medium(3)"/>
    <n v="3"/>
    <n v="5"/>
    <s v="Meets Expectation"/>
    <n v="7"/>
    <n v="0.5"/>
    <x v="0"/>
  </r>
  <r>
    <s v="E1624"/>
    <s v="Glenn Gilbert-James"/>
    <x v="5"/>
    <s v="22-29"/>
    <s v="Male"/>
    <s v="E1495"/>
    <n v="31997"/>
    <n v="0"/>
    <s v="10+ years"/>
    <s v="Medium(3)"/>
    <n v="5"/>
    <n v="9"/>
    <s v="Exceeds Expectation"/>
    <n v="5"/>
    <n v="0.35714285714285715"/>
    <x v="2"/>
  </r>
  <r>
    <s v="E1625"/>
    <s v="Julia Martin"/>
    <x v="1"/>
    <s v="30-39"/>
    <s v="Female"/>
    <s v="E1589"/>
    <n v="85408"/>
    <n v="0"/>
    <s v="10+ years"/>
    <s v="Low(1-2)"/>
    <n v="1"/>
    <n v="4"/>
    <s v="Needs Improvement"/>
    <n v="10"/>
    <n v="0.7142857142857143"/>
    <x v="1"/>
  </r>
  <r>
    <s v="E1626"/>
    <s v="Georgia Bird"/>
    <x v="4"/>
    <s v="22-29"/>
    <s v="Male"/>
    <s v="E1428"/>
    <n v="83097"/>
    <n v="1"/>
    <s v="0-4years"/>
    <s v="High(4-5)"/>
    <n v="1"/>
    <n v="8"/>
    <s v="Exceeds Expectation"/>
    <n v="8"/>
    <n v="0.5714285714285714"/>
    <x v="0"/>
  </r>
  <r>
    <s v="E1627"/>
    <s v="Melanie Arnold"/>
    <x v="3"/>
    <s v="22-29"/>
    <s v="Male"/>
    <s v="E1773"/>
    <n v="63523"/>
    <n v="0"/>
    <s v="5-9years"/>
    <s v="Medium(3)"/>
    <n v="3"/>
    <n v="2"/>
    <s v="Needs Improvement"/>
    <n v="8"/>
    <n v="0.5714285714285714"/>
    <x v="0"/>
  </r>
  <r>
    <s v="E1628"/>
    <s v="Callum Ward-Harris"/>
    <x v="3"/>
    <s v="50-59"/>
    <s v="Female"/>
    <s v="E1162"/>
    <n v="50163"/>
    <n v="1"/>
    <s v="0-4years"/>
    <s v="Medium(3)"/>
    <n v="1"/>
    <n v="5"/>
    <s v="Meets Expectation"/>
    <n v="11"/>
    <n v="0.7857142857142857"/>
    <x v="1"/>
  </r>
  <r>
    <s v="E1629"/>
    <s v="Miss Victoria Rowley"/>
    <x v="3"/>
    <s v="50-59"/>
    <s v="Male"/>
    <s v="E1365"/>
    <n v="42718"/>
    <n v="0"/>
    <s v="10+ years"/>
    <s v="Medium(3)"/>
    <n v="2"/>
    <n v="7"/>
    <s v="Meets Expectation"/>
    <n v="9"/>
    <n v="0.6428571428571429"/>
    <x v="1"/>
  </r>
  <r>
    <s v="E1630"/>
    <s v="Dr Leonard Jones"/>
    <x v="3"/>
    <s v="40-49"/>
    <s v="Female"/>
    <s v="E1525"/>
    <n v="112508"/>
    <n v="0"/>
    <s v="5-9years"/>
    <s v="High(4-5)"/>
    <n v="1"/>
    <n v="6"/>
    <s v="Meets Expectation"/>
    <n v="10"/>
    <n v="0.7142857142857143"/>
    <x v="1"/>
  </r>
  <r>
    <s v="E1631"/>
    <s v="Olivia Roberts"/>
    <x v="2"/>
    <s v="50-59"/>
    <s v="Female"/>
    <s v="E1238"/>
    <n v="108767"/>
    <n v="0"/>
    <s v="0-4years"/>
    <s v="Low(1-2)"/>
    <n v="4"/>
    <n v="5"/>
    <s v="Meets Expectation"/>
    <n v="13"/>
    <n v="0.9285714285714286"/>
    <x v="1"/>
  </r>
  <r>
    <s v="E1632"/>
    <s v="Mr Joe Macdonald"/>
    <x v="3"/>
    <s v="22-29"/>
    <s v="Female"/>
    <s v="E1071"/>
    <n v="64619"/>
    <n v="1"/>
    <s v="0-4years"/>
    <s v="Medium(3)"/>
    <n v="3"/>
    <n v="1"/>
    <s v="Needs Improvement"/>
    <n v="9"/>
    <n v="0.6428571428571429"/>
    <x v="1"/>
  </r>
  <r>
    <s v="E1633"/>
    <s v="Chelsea Brown"/>
    <x v="1"/>
    <s v="40-49"/>
    <s v="Male"/>
    <s v="E1444"/>
    <n v="37126"/>
    <n v="1"/>
    <s v="0-4years"/>
    <s v="High(4-5)"/>
    <n v="4"/>
    <n v="6"/>
    <s v="Meets Expectation"/>
    <n v="11"/>
    <n v="0.7857142857142857"/>
    <x v="1"/>
  </r>
  <r>
    <s v="E1634"/>
    <s v="Bradley Bell"/>
    <x v="4"/>
    <s v="50-59"/>
    <s v="Female"/>
    <s v="E1654"/>
    <n v="114131"/>
    <n v="0"/>
    <s v="10+ years"/>
    <s v="High(4-5)"/>
    <n v="5"/>
    <n v="7"/>
    <s v="Meets Expectation"/>
    <n v="10"/>
    <n v="0.7142857142857143"/>
    <x v="1"/>
  </r>
  <r>
    <s v="E1635"/>
    <s v="Mr Kenneth Sanders"/>
    <x v="2"/>
    <s v="22-29"/>
    <s v="Female"/>
    <s v="E1821"/>
    <n v="89926"/>
    <n v="0"/>
    <s v="5-9years"/>
    <s v="Low(1-2)"/>
    <n v="4"/>
    <n v="0"/>
    <s v="Below Expectation"/>
    <n v="7"/>
    <n v="0.5"/>
    <x v="0"/>
  </r>
  <r>
    <s v="E1636"/>
    <s v="Tina Begum"/>
    <x v="3"/>
    <s v="30-39"/>
    <s v="Female"/>
    <s v="E1508"/>
    <n v="65633"/>
    <n v="0"/>
    <s v="5-9years"/>
    <s v="Low(1-2)"/>
    <n v="2"/>
    <n v="8"/>
    <s v="Exceeds Expectation"/>
    <n v="9"/>
    <n v="0.6428571428571429"/>
    <x v="1"/>
  </r>
  <r>
    <s v="E1637"/>
    <s v="Ms Denise Mann"/>
    <x v="0"/>
    <s v="22-29"/>
    <s v="Male"/>
    <s v="E1794"/>
    <n v="102654"/>
    <n v="0"/>
    <s v="5-9years"/>
    <s v="High(4-5)"/>
    <n v="2"/>
    <n v="3"/>
    <s v="Needs Improvement"/>
    <n v="9"/>
    <n v="0.6428571428571429"/>
    <x v="1"/>
  </r>
  <r>
    <s v="E1638"/>
    <s v="Mrs Wendy Ellis"/>
    <x v="0"/>
    <s v="22-29"/>
    <s v="Male"/>
    <s v="E1268"/>
    <n v="28317"/>
    <n v="1"/>
    <s v="5-9years"/>
    <s v="Medium(3)"/>
    <n v="4"/>
    <n v="7"/>
    <s v="Meets Expectation"/>
    <n v="7"/>
    <n v="0.5"/>
    <x v="0"/>
  </r>
  <r>
    <s v="E1639"/>
    <s v="Helen Patel"/>
    <x v="4"/>
    <s v="50-59"/>
    <s v="Female"/>
    <s v="E1752"/>
    <n v="69980"/>
    <n v="0"/>
    <s v="5-9years"/>
    <s v="Low(1-2)"/>
    <n v="5"/>
    <n v="9"/>
    <s v="Exceeds Expectation"/>
    <n v="11"/>
    <n v="0.7857142857142857"/>
    <x v="1"/>
  </r>
  <r>
    <s v="E1640"/>
    <s v="Mr Gerald Nicholls"/>
    <x v="5"/>
    <s v="50-59"/>
    <s v="Male"/>
    <s v="E1414"/>
    <n v="69115"/>
    <n v="0"/>
    <s v="10+ years"/>
    <s v="Low(1-2)"/>
    <n v="1"/>
    <n v="6"/>
    <s v="Meets Expectation"/>
    <n v="11"/>
    <n v="0.7857142857142857"/>
    <x v="1"/>
  </r>
  <r>
    <s v="E1641"/>
    <s v="Fiona Gallagher"/>
    <x v="5"/>
    <s v="30-39"/>
    <s v="Female"/>
    <s v="E1244"/>
    <n v="86646"/>
    <n v="0"/>
    <s v="10+ years"/>
    <s v="High(4-5)"/>
    <n v="2"/>
    <n v="9"/>
    <s v="Exceeds Expectation"/>
    <n v="7"/>
    <n v="0.5"/>
    <x v="0"/>
  </r>
  <r>
    <s v="E1642"/>
    <s v="Dorothy Ford"/>
    <x v="2"/>
    <s v="40-49"/>
    <s v="Female"/>
    <s v="E1674"/>
    <n v="68158"/>
    <n v="0"/>
    <s v="10+ years"/>
    <s v="Low(1-2)"/>
    <n v="4"/>
    <n v="6"/>
    <s v="Meets Expectation"/>
    <n v="10"/>
    <n v="0.7142857142857143"/>
    <x v="1"/>
  </r>
  <r>
    <s v="E1643"/>
    <s v="Mr Michael Bradshaw"/>
    <x v="2"/>
    <s v="30-39"/>
    <s v="Female"/>
    <s v="E1059"/>
    <n v="80963"/>
    <n v="0"/>
    <s v="10+ years"/>
    <s v="Low(1-2)"/>
    <n v="4"/>
    <n v="1"/>
    <s v="Needs Improvement"/>
    <n v="10"/>
    <n v="0.7142857142857143"/>
    <x v="1"/>
  </r>
  <r>
    <s v="E1644"/>
    <s v="Cheryl Hall"/>
    <x v="2"/>
    <s v="50-59"/>
    <s v="Female"/>
    <s v="E1005"/>
    <n v="72631"/>
    <n v="0"/>
    <s v="0-4years"/>
    <s v="High(4-5)"/>
    <n v="4"/>
    <n v="0"/>
    <s v="Below Expectation"/>
    <n v="10"/>
    <n v="0.7142857142857143"/>
    <x v="1"/>
  </r>
  <r>
    <s v="E1645"/>
    <s v="Vanessa Brown"/>
    <x v="5"/>
    <s v="40-49"/>
    <s v="Other"/>
    <s v="E1708"/>
    <n v="74316"/>
    <n v="0"/>
    <s v="10+ years"/>
    <s v="Low(1-2)"/>
    <n v="1"/>
    <n v="3"/>
    <s v="Needs Improvement"/>
    <n v="11"/>
    <n v="0.7857142857142857"/>
    <x v="1"/>
  </r>
  <r>
    <s v="E1646"/>
    <s v="Dr Patricia Poole"/>
    <x v="0"/>
    <s v="30-39"/>
    <s v="Female"/>
    <s v="E1981"/>
    <n v="84342"/>
    <n v="0"/>
    <s v="10+ years"/>
    <s v="High(4-5)"/>
    <n v="3"/>
    <n v="1"/>
    <s v="Needs Improvement"/>
    <n v="9"/>
    <n v="0.6428571428571429"/>
    <x v="1"/>
  </r>
  <r>
    <s v="E1647"/>
    <s v="Mr Declan Kaur"/>
    <x v="5"/>
    <s v="22-29"/>
    <s v="Other"/>
    <s v="E1569"/>
    <n v="40504"/>
    <n v="0"/>
    <s v="5-9years"/>
    <s v="High(4-5)"/>
    <n v="5"/>
    <n v="7"/>
    <s v="Meets Expectation"/>
    <n v="8"/>
    <n v="0.5714285714285714"/>
    <x v="0"/>
  </r>
  <r>
    <s v="E1648"/>
    <s v="Miss Beverley Page"/>
    <x v="1"/>
    <s v="30-39"/>
    <s v="Female"/>
    <s v="E1816"/>
    <n v="93593"/>
    <n v="1"/>
    <s v="0-4years"/>
    <s v="Medium(3)"/>
    <n v="3"/>
    <n v="9"/>
    <s v="Exceeds Expectation"/>
    <n v="8"/>
    <n v="0.5714285714285714"/>
    <x v="0"/>
  </r>
  <r>
    <s v="E1649"/>
    <s v="Mrs Janice Ward"/>
    <x v="3"/>
    <s v="50-59"/>
    <s v="Male"/>
    <s v="E1406"/>
    <n v="51660"/>
    <n v="0"/>
    <s v="10+ years"/>
    <s v="High(4-5)"/>
    <n v="5"/>
    <n v="6"/>
    <s v="Meets Expectation"/>
    <n v="10"/>
    <n v="0.7142857142857143"/>
    <x v="1"/>
  </r>
  <r>
    <s v="E1650"/>
    <s v="Hannah Burns"/>
    <x v="2"/>
    <s v="50-59"/>
    <s v="Male"/>
    <s v="E1216"/>
    <n v="62196"/>
    <n v="0"/>
    <s v="0-4years"/>
    <s v="Low(1-2)"/>
    <n v="5"/>
    <n v="7"/>
    <s v="Meets Expectation"/>
    <n v="13"/>
    <n v="0.9285714285714286"/>
    <x v="1"/>
  </r>
  <r>
    <s v="E1651"/>
    <s v="Arthur Adams"/>
    <x v="0"/>
    <s v="50-59"/>
    <s v="Female"/>
    <s v="E1929"/>
    <n v="90938"/>
    <n v="0"/>
    <s v="5-9years"/>
    <s v="Low(1-2)"/>
    <n v="4"/>
    <n v="5"/>
    <s v="Meets Expectation"/>
    <n v="12"/>
    <n v="0.8571428571428571"/>
    <x v="1"/>
  </r>
  <r>
    <s v="E1652"/>
    <s v="Mrs Lindsey Cox"/>
    <x v="4"/>
    <s v="50-59"/>
    <s v="Male"/>
    <s v="E1025"/>
    <n v="33605"/>
    <n v="0"/>
    <s v="5-9years"/>
    <s v="High(4-5)"/>
    <n v="2"/>
    <n v="0"/>
    <s v="Below Expectation"/>
    <n v="9"/>
    <n v="0.6428571428571429"/>
    <x v="1"/>
  </r>
  <r>
    <s v="E1653"/>
    <s v="Dr Jill Howells"/>
    <x v="4"/>
    <s v="30-39"/>
    <s v="Female"/>
    <s v="E1814"/>
    <n v="82388"/>
    <n v="0"/>
    <s v="5-9years"/>
    <s v="High(4-5)"/>
    <n v="4"/>
    <n v="8"/>
    <s v="Exceeds Expectation"/>
    <n v="8"/>
    <n v="0.5714285714285714"/>
    <x v="0"/>
  </r>
  <r>
    <s v="E1654"/>
    <s v="Rosie Shepherd-Griffin"/>
    <x v="3"/>
    <s v="50-59"/>
    <s v="Male"/>
    <s v="E1004"/>
    <n v="106297"/>
    <n v="0"/>
    <s v="0-4years"/>
    <s v="Low(1-2)"/>
    <n v="1"/>
    <n v="5"/>
    <s v="Meets Expectation"/>
    <n v="13"/>
    <n v="0.9285714285714286"/>
    <x v="1"/>
  </r>
  <r>
    <s v="E1655"/>
    <s v="Maurice Evans"/>
    <x v="0"/>
    <s v="30-39"/>
    <s v="Female"/>
    <s v="E1985"/>
    <n v="80501"/>
    <n v="0"/>
    <s v="5-9years"/>
    <s v="High(4-5)"/>
    <n v="5"/>
    <n v="9"/>
    <s v="Exceeds Expectation"/>
    <n v="8"/>
    <n v="0.5714285714285714"/>
    <x v="0"/>
  </r>
  <r>
    <s v="E1656"/>
    <s v="Craig Porter-Thorpe"/>
    <x v="5"/>
    <s v="40-49"/>
    <s v="Female"/>
    <s v="E1531"/>
    <n v="78309"/>
    <n v="1"/>
    <s v="0-4years"/>
    <s v="Medium(3)"/>
    <n v="2"/>
    <n v="0"/>
    <s v="Below Expectation"/>
    <n v="8"/>
    <n v="0.5714285714285714"/>
    <x v="0"/>
  </r>
  <r>
    <s v="E1657"/>
    <s v="Mr Bernard Jones"/>
    <x v="5"/>
    <s v="50-59"/>
    <s v="Female"/>
    <s v="E1389"/>
    <n v="52043"/>
    <n v="0"/>
    <s v="5-9years"/>
    <s v="High(4-5)"/>
    <n v="5"/>
    <n v="0"/>
    <s v="Below Expectation"/>
    <n v="9"/>
    <n v="0.6428571428571429"/>
    <x v="1"/>
  </r>
  <r>
    <s v="E1658"/>
    <s v="Kate Rice"/>
    <x v="1"/>
    <s v="50-59"/>
    <s v="Female"/>
    <s v="E1709"/>
    <n v="58635"/>
    <n v="0"/>
    <s v="10+ years"/>
    <s v="Medium(3)"/>
    <n v="5"/>
    <n v="7"/>
    <s v="Meets Expectation"/>
    <n v="9"/>
    <n v="0.6428571428571429"/>
    <x v="1"/>
  </r>
  <r>
    <s v="E1659"/>
    <s v="Craig Graham"/>
    <x v="1"/>
    <s v="50-59"/>
    <s v="Female"/>
    <s v="E1570"/>
    <n v="104315"/>
    <n v="0"/>
    <s v="10+ years"/>
    <s v="Low(1-2)"/>
    <n v="4"/>
    <n v="5"/>
    <s v="Meets Expectation"/>
    <n v="11"/>
    <n v="0.7857142857142857"/>
    <x v="1"/>
  </r>
  <r>
    <s v="E1660"/>
    <s v="Guy Lloyd"/>
    <x v="5"/>
    <s v="40-49"/>
    <s v="Male"/>
    <s v="E1447"/>
    <n v="105691"/>
    <n v="0"/>
    <s v="10+ years"/>
    <s v="Low(1-2)"/>
    <n v="2"/>
    <n v="7"/>
    <s v="Meets Expectation"/>
    <n v="10"/>
    <n v="0.7142857142857143"/>
    <x v="1"/>
  </r>
  <r>
    <s v="E1661"/>
    <s v="Miss Katherine Harris"/>
    <x v="4"/>
    <s v="30-39"/>
    <s v="Female"/>
    <s v="E1753"/>
    <n v="58132"/>
    <n v="0"/>
    <s v="10+ years"/>
    <s v="High(4-5)"/>
    <n v="2"/>
    <n v="7"/>
    <s v="Meets Expectation"/>
    <n v="8"/>
    <n v="0.5714285714285714"/>
    <x v="0"/>
  </r>
  <r>
    <s v="E1662"/>
    <s v="Michelle Simpson"/>
    <x v="2"/>
    <s v="50-59"/>
    <s v="Male"/>
    <s v="E1145"/>
    <n v="114387"/>
    <n v="1"/>
    <s v="0-4years"/>
    <s v="Medium(3)"/>
    <n v="5"/>
    <n v="7"/>
    <s v="Meets Expectation"/>
    <n v="11"/>
    <n v="0.7857142857142857"/>
    <x v="1"/>
  </r>
  <r>
    <s v="E1663"/>
    <s v="Janice Owens"/>
    <x v="4"/>
    <s v="30-39"/>
    <s v="Other"/>
    <s v="E1387"/>
    <n v="40366"/>
    <n v="0"/>
    <s v="5-9years"/>
    <s v="Low(1-2)"/>
    <n v="2"/>
    <n v="9"/>
    <s v="Exceeds Expectation"/>
    <n v="9"/>
    <n v="0.6428571428571429"/>
    <x v="1"/>
  </r>
  <r>
    <s v="E1664"/>
    <s v="Dr Mark Brown"/>
    <x v="1"/>
    <s v="22-29"/>
    <s v="Female"/>
    <s v="E1784"/>
    <n v="118944"/>
    <n v="0"/>
    <s v="10+ years"/>
    <s v="High(4-5)"/>
    <n v="2"/>
    <n v="6"/>
    <s v="Meets Expectation"/>
    <n v="7"/>
    <n v="0.5"/>
    <x v="0"/>
  </r>
  <r>
    <s v="E1665"/>
    <s v="Mr Antony James"/>
    <x v="3"/>
    <s v="50-59"/>
    <s v="Male"/>
    <s v="E1248"/>
    <n v="97107"/>
    <n v="0"/>
    <s v="0-4years"/>
    <s v="Low(1-2)"/>
    <n v="4"/>
    <n v="6"/>
    <s v="Meets Expectation"/>
    <n v="13"/>
    <n v="0.9285714285714286"/>
    <x v="1"/>
  </r>
  <r>
    <s v="E1666"/>
    <s v="Amber Kennedy"/>
    <x v="5"/>
    <s v="22-29"/>
    <s v="Male"/>
    <s v="E1525"/>
    <n v="87580"/>
    <n v="0"/>
    <s v="10+ years"/>
    <s v="Low(1-2)"/>
    <n v="3"/>
    <n v="9"/>
    <s v="Exceeds Expectation"/>
    <n v="7"/>
    <n v="0.5"/>
    <x v="0"/>
  </r>
  <r>
    <s v="E1667"/>
    <s v="Dr Rachael Brooks"/>
    <x v="1"/>
    <s v="30-39"/>
    <s v="Female"/>
    <s v="E1461"/>
    <n v="82889"/>
    <n v="0"/>
    <s v="10+ years"/>
    <s v="Medium(3)"/>
    <n v="1"/>
    <n v="3"/>
    <s v="Needs Improvement"/>
    <n v="8"/>
    <n v="0.5714285714285714"/>
    <x v="0"/>
  </r>
  <r>
    <s v="E1668"/>
    <s v="Dr Charles Patel"/>
    <x v="1"/>
    <s v="30-39"/>
    <s v="Male"/>
    <s v="E1012"/>
    <n v="104553"/>
    <n v="0"/>
    <s v="10+ years"/>
    <s v="High(4-5)"/>
    <n v="3"/>
    <n v="8"/>
    <s v="Exceeds Expectation"/>
    <n v="7"/>
    <n v="0.5"/>
    <x v="0"/>
  </r>
  <r>
    <s v="E1669"/>
    <s v="Gordon Begum-Scott"/>
    <x v="2"/>
    <s v="30-39"/>
    <s v="Male"/>
    <s v="E1902"/>
    <n v="64236"/>
    <n v="0"/>
    <s v="0-4years"/>
    <s v="High(4-5)"/>
    <n v="2"/>
    <n v="1"/>
    <s v="Needs Improvement"/>
    <n v="11"/>
    <n v="0.7857142857142857"/>
    <x v="1"/>
  </r>
  <r>
    <s v="E1670"/>
    <s v="Mrs Irene Bates"/>
    <x v="5"/>
    <s v="30-39"/>
    <s v="Female"/>
    <s v="E1383"/>
    <n v="29150"/>
    <n v="0"/>
    <s v="10+ years"/>
    <s v="Medium(3)"/>
    <n v="5"/>
    <n v="8"/>
    <s v="Exceeds Expectation"/>
    <n v="6"/>
    <n v="0.42857142857142855"/>
    <x v="0"/>
  </r>
  <r>
    <s v="E1671"/>
    <s v="Ms Sara Young"/>
    <x v="2"/>
    <s v="40-49"/>
    <s v="Female"/>
    <s v="E1555"/>
    <n v="44423"/>
    <n v="0"/>
    <s v="5-9years"/>
    <s v="Low(1-2)"/>
    <n v="1"/>
    <n v="9"/>
    <s v="Exceeds Expectation"/>
    <n v="10"/>
    <n v="0.7142857142857143"/>
    <x v="1"/>
  </r>
  <r>
    <s v="E1672"/>
    <s v="Mr Darren Humphreys"/>
    <x v="5"/>
    <s v="40-49"/>
    <s v="Female"/>
    <s v="E1886"/>
    <n v="29137"/>
    <n v="1"/>
    <s v="0-4years"/>
    <s v="Medium(3)"/>
    <n v="1"/>
    <n v="2"/>
    <s v="Needs Improvement"/>
    <n v="11"/>
    <n v="0.7857142857142857"/>
    <x v="1"/>
  </r>
  <r>
    <s v="E1673"/>
    <s v="Mrs Amy Howard"/>
    <x v="2"/>
    <s v="22-29"/>
    <s v="Other"/>
    <s v="E1398"/>
    <n v="54992"/>
    <n v="0"/>
    <s v="10+ years"/>
    <s v="High(4-5)"/>
    <n v="5"/>
    <n v="1"/>
    <s v="Needs Improvement"/>
    <n v="8"/>
    <n v="0.5714285714285714"/>
    <x v="0"/>
  </r>
  <r>
    <s v="E1674"/>
    <s v="Nigel Kemp"/>
    <x v="4"/>
    <s v="50-59"/>
    <s v="Female"/>
    <s v="E1018"/>
    <n v="119438"/>
    <n v="1"/>
    <s v="0-4years"/>
    <s v="Low(1-2)"/>
    <n v="1"/>
    <n v="3"/>
    <s v="Needs Improvement"/>
    <n v="14"/>
    <n v="1"/>
    <x v="1"/>
  </r>
  <r>
    <s v="E1675"/>
    <s v="Rita Vaughan-O'Donnell"/>
    <x v="3"/>
    <s v="22-29"/>
    <s v="Female"/>
    <s v="E1574"/>
    <n v="69921"/>
    <n v="1"/>
    <s v="5-9years"/>
    <s v="High(4-5)"/>
    <n v="5"/>
    <n v="4"/>
    <s v="Needs Improvement"/>
    <n v="9"/>
    <n v="0.6428571428571429"/>
    <x v="1"/>
  </r>
  <r>
    <s v="E1676"/>
    <s v="Rosemary Bond"/>
    <x v="3"/>
    <s v="22-29"/>
    <s v="Male"/>
    <s v="E1490"/>
    <n v="104369"/>
    <n v="0"/>
    <s v="5-9years"/>
    <s v="Low(1-2)"/>
    <n v="1"/>
    <n v="1"/>
    <s v="Needs Improvement"/>
    <n v="10"/>
    <n v="0.7142857142857143"/>
    <x v="1"/>
  </r>
  <r>
    <s v="E1677"/>
    <s v="Pamela North"/>
    <x v="5"/>
    <s v="30-39"/>
    <s v="Female"/>
    <s v="E1750"/>
    <n v="91917"/>
    <n v="0"/>
    <s v="10+ years"/>
    <s v="Low(1-2)"/>
    <n v="3"/>
    <n v="0"/>
    <s v="Below Expectation"/>
    <n v="7"/>
    <n v="0.5"/>
    <x v="0"/>
  </r>
  <r>
    <s v="E1678"/>
    <s v="Aaron Thompson"/>
    <x v="0"/>
    <s v="30-39"/>
    <s v="Male"/>
    <s v="E1418"/>
    <n v="98690"/>
    <n v="0"/>
    <s v="0-4years"/>
    <s v="Low(1-2)"/>
    <n v="1"/>
    <n v="9"/>
    <s v="Exceeds Expectation"/>
    <n v="10"/>
    <n v="0.7142857142857143"/>
    <x v="1"/>
  </r>
  <r>
    <s v="E1679"/>
    <s v="Mr Owen Hewitt"/>
    <x v="1"/>
    <s v="40-49"/>
    <s v="Other"/>
    <s v="E1336"/>
    <n v="59235"/>
    <n v="0"/>
    <s v="10+ years"/>
    <s v="Medium(3)"/>
    <n v="4"/>
    <n v="4"/>
    <s v="Needs Improvement"/>
    <n v="9"/>
    <n v="0.6428571428571429"/>
    <x v="1"/>
  </r>
  <r>
    <s v="E1680"/>
    <s v="Alexandra Roberts"/>
    <x v="1"/>
    <s v="30-39"/>
    <s v="Female"/>
    <s v="E1418"/>
    <n v="103975"/>
    <n v="0"/>
    <s v="10+ years"/>
    <s v="Low(1-2)"/>
    <n v="5"/>
    <n v="8"/>
    <s v="Exceeds Expectation"/>
    <n v="8"/>
    <n v="0.5714285714285714"/>
    <x v="0"/>
  </r>
  <r>
    <s v="E1681"/>
    <s v="Mrs Kate Hyde"/>
    <x v="5"/>
    <s v="50-59"/>
    <s v="Female"/>
    <s v="E1914"/>
    <n v="44122"/>
    <n v="1"/>
    <s v="5-9years"/>
    <s v="Medium(3)"/>
    <n v="1"/>
    <n v="4"/>
    <s v="Needs Improvement"/>
    <n v="11"/>
    <n v="0.7857142857142857"/>
    <x v="1"/>
  </r>
  <r>
    <s v="E1682"/>
    <s v="Dr Joanne Allen"/>
    <x v="2"/>
    <s v="30-39"/>
    <s v="Male"/>
    <s v="E1915"/>
    <n v="48956"/>
    <n v="1"/>
    <s v="5-9years"/>
    <s v="Low(1-2)"/>
    <n v="5"/>
    <n v="9"/>
    <s v="Exceeds Expectation"/>
    <n v="9"/>
    <n v="0.6428571428571429"/>
    <x v="1"/>
  </r>
  <r>
    <s v="E1683"/>
    <s v="Lynda Pearce"/>
    <x v="0"/>
    <s v="30-39"/>
    <s v="Female"/>
    <s v="E1611"/>
    <n v="88879"/>
    <n v="0"/>
    <s v="10+ years"/>
    <s v="High(4-5)"/>
    <n v="4"/>
    <n v="8"/>
    <s v="Exceeds Expectation"/>
    <n v="7"/>
    <n v="0.5"/>
    <x v="0"/>
  </r>
  <r>
    <s v="E1684"/>
    <s v="Craig Singh-Storey"/>
    <x v="4"/>
    <s v="22-29"/>
    <s v="Female"/>
    <s v="E1674"/>
    <n v="83560"/>
    <n v="0"/>
    <s v="10+ years"/>
    <s v="High(4-5)"/>
    <n v="1"/>
    <n v="9"/>
    <s v="Exceeds Expectation"/>
    <n v="6"/>
    <n v="0.42857142857142855"/>
    <x v="0"/>
  </r>
  <r>
    <s v="E1685"/>
    <s v="Abbie Williams"/>
    <x v="2"/>
    <s v="22-29"/>
    <s v="Male"/>
    <s v="E1927"/>
    <n v="107800"/>
    <n v="0"/>
    <s v="10+ years"/>
    <s v="High(4-5)"/>
    <n v="1"/>
    <n v="5"/>
    <s v="Meets Expectation"/>
    <n v="7"/>
    <n v="0.5"/>
    <x v="0"/>
  </r>
  <r>
    <s v="E1686"/>
    <s v="Jennifer Fraser"/>
    <x v="2"/>
    <s v="22-29"/>
    <s v="Male"/>
    <s v="E1121"/>
    <n v="93685"/>
    <n v="1"/>
    <s v="0-4years"/>
    <s v="Medium(3)"/>
    <n v="4"/>
    <n v="2"/>
    <s v="Needs Improvement"/>
    <n v="9"/>
    <n v="0.6428571428571429"/>
    <x v="1"/>
  </r>
  <r>
    <s v="E1687"/>
    <s v="Hollie Moss"/>
    <x v="5"/>
    <s v="40-49"/>
    <s v="Female"/>
    <s v="E1431"/>
    <n v="49660"/>
    <n v="0"/>
    <s v="5-9years"/>
    <s v="Medium(3)"/>
    <n v="4"/>
    <n v="3"/>
    <s v="Needs Improvement"/>
    <n v="10"/>
    <n v="0.7142857142857143"/>
    <x v="1"/>
  </r>
  <r>
    <s v="E1688"/>
    <s v="Carl Morton"/>
    <x v="5"/>
    <s v="22-29"/>
    <s v="Male"/>
    <s v="E1043"/>
    <n v="111064"/>
    <n v="0"/>
    <s v="0-4years"/>
    <s v="Low(1-2)"/>
    <n v="4"/>
    <n v="3"/>
    <s v="Needs Improvement"/>
    <n v="11"/>
    <n v="0.7857142857142857"/>
    <x v="1"/>
  </r>
  <r>
    <s v="E1689"/>
    <s v="Neil Poole"/>
    <x v="1"/>
    <s v="50-59"/>
    <s v="Other"/>
    <s v="E1871"/>
    <n v="26168"/>
    <n v="0"/>
    <s v="0-4years"/>
    <s v="Medium(3)"/>
    <n v="5"/>
    <n v="0"/>
    <s v="Below Expectation"/>
    <n v="9"/>
    <n v="0.6428571428571429"/>
    <x v="1"/>
  </r>
  <r>
    <s v="E1690"/>
    <s v="Judith Davis"/>
    <x v="5"/>
    <s v="22-29"/>
    <s v="Male"/>
    <s v="E1919"/>
    <n v="70124"/>
    <n v="0"/>
    <s v="5-9years"/>
    <s v="Low(1-2)"/>
    <n v="4"/>
    <n v="2"/>
    <s v="Needs Improvement"/>
    <n v="10"/>
    <n v="0.7142857142857143"/>
    <x v="1"/>
  </r>
  <r>
    <s v="E1691"/>
    <s v="Miss Ann Gray"/>
    <x v="5"/>
    <s v="40-49"/>
    <s v="Male"/>
    <s v="E1316"/>
    <n v="60897"/>
    <n v="1"/>
    <s v="0-4years"/>
    <s v="Medium(3)"/>
    <n v="5"/>
    <n v="2"/>
    <s v="Needs Improvement"/>
    <n v="11"/>
    <n v="0.7857142857142857"/>
    <x v="1"/>
  </r>
  <r>
    <s v="E1692"/>
    <s v="Gregory Hunt-Stephens"/>
    <x v="5"/>
    <s v="50-59"/>
    <s v="Female"/>
    <s v="E1380"/>
    <n v="40032"/>
    <n v="0"/>
    <s v="0-4years"/>
    <s v="Low(1-2)"/>
    <n v="3"/>
    <n v="0"/>
    <s v="Below Expectation"/>
    <n v="11"/>
    <n v="0.7857142857142857"/>
    <x v="1"/>
  </r>
  <r>
    <s v="E1693"/>
    <s v="Dr Martyn Barnett"/>
    <x v="1"/>
    <s v="50-59"/>
    <s v="Male"/>
    <s v="E1144"/>
    <n v="77797"/>
    <n v="0"/>
    <s v="10+ years"/>
    <s v="Low(1-2)"/>
    <n v="1"/>
    <n v="8"/>
    <s v="Exceeds Expectation"/>
    <n v="10"/>
    <n v="0.7142857142857143"/>
    <x v="1"/>
  </r>
  <r>
    <s v="E1694"/>
    <s v="Jeremy Williams"/>
    <x v="4"/>
    <s v="40-49"/>
    <s v="Female"/>
    <s v="E1326"/>
    <n v="60294"/>
    <n v="1"/>
    <s v="0-4years"/>
    <s v="Low(1-2)"/>
    <n v="1"/>
    <n v="0"/>
    <s v="Below Expectation"/>
    <n v="10"/>
    <n v="0.7142857142857143"/>
    <x v="1"/>
  </r>
  <r>
    <s v="E1695"/>
    <s v="Tom Turnbull"/>
    <x v="4"/>
    <s v="40-49"/>
    <s v="Male"/>
    <s v="E1362"/>
    <n v="68827"/>
    <n v="0"/>
    <s v="10+ years"/>
    <s v="Low(1-2)"/>
    <n v="2"/>
    <n v="8"/>
    <s v="Exceeds Expectation"/>
    <n v="9"/>
    <n v="0.6428571428571429"/>
    <x v="1"/>
  </r>
  <r>
    <s v="E1696"/>
    <s v="Elliot Clarke"/>
    <x v="5"/>
    <s v="22-29"/>
    <s v="Male"/>
    <s v="E1049"/>
    <n v="28516"/>
    <n v="0"/>
    <s v="5-9years"/>
    <s v="High(4-5)"/>
    <n v="3"/>
    <n v="0"/>
    <s v="Below Expectation"/>
    <n v="6"/>
    <n v="0.42857142857142855"/>
    <x v="0"/>
  </r>
  <r>
    <s v="E1697"/>
    <s v="Julie Sims-Bull"/>
    <x v="1"/>
    <s v="30-39"/>
    <s v="Female"/>
    <s v="E1064"/>
    <n v="44751"/>
    <n v="0"/>
    <s v="10+ years"/>
    <s v="High(4-5)"/>
    <n v="4"/>
    <n v="1"/>
    <s v="Needs Improvement"/>
    <n v="9"/>
    <n v="0.6428571428571429"/>
    <x v="1"/>
  </r>
  <r>
    <s v="E1698"/>
    <s v="Dr Natasha Jackson"/>
    <x v="4"/>
    <s v="40-49"/>
    <s v="Female"/>
    <s v="E1354"/>
    <n v="55373"/>
    <n v="0"/>
    <s v="10+ years"/>
    <s v="Medium(3)"/>
    <n v="4"/>
    <n v="1"/>
    <s v="Needs Improvement"/>
    <n v="9"/>
    <n v="0.6428571428571429"/>
    <x v="1"/>
  </r>
  <r>
    <s v="E1699"/>
    <s v="Roy Wells-Turner"/>
    <x v="2"/>
    <s v="40-49"/>
    <s v="Female"/>
    <s v="E1799"/>
    <n v="55270"/>
    <n v="0"/>
    <s v="5-9years"/>
    <s v="High(4-5)"/>
    <n v="3"/>
    <n v="5"/>
    <s v="Meets Expectation"/>
    <n v="10"/>
    <n v="0.7142857142857143"/>
    <x v="1"/>
  </r>
  <r>
    <s v="E1700"/>
    <s v="Sean Holmes"/>
    <x v="4"/>
    <s v="40-49"/>
    <s v="Female"/>
    <s v="E1163"/>
    <n v="35386"/>
    <n v="0"/>
    <s v="10+ years"/>
    <s v="Medium(3)"/>
    <n v="4"/>
    <n v="6"/>
    <s v="Meets Expectation"/>
    <n v="8"/>
    <n v="0.5714285714285714"/>
    <x v="0"/>
  </r>
  <r>
    <s v="E1701"/>
    <s v="Eleanor Smith"/>
    <x v="4"/>
    <s v="22-29"/>
    <s v="Female"/>
    <s v="E1140"/>
    <n v="89817"/>
    <n v="0"/>
    <s v="0-4years"/>
    <s v="High(4-5)"/>
    <n v="2"/>
    <n v="0"/>
    <s v="Below Expectation"/>
    <n v="7"/>
    <n v="0.5"/>
    <x v="0"/>
  </r>
  <r>
    <s v="E1702"/>
    <s v="Suzanne Nicholls"/>
    <x v="1"/>
    <s v="22-29"/>
    <s v="Male"/>
    <s v="E1965"/>
    <n v="90184"/>
    <n v="0"/>
    <s v="0-4years"/>
    <s v="Medium(3)"/>
    <n v="5"/>
    <n v="2"/>
    <s v="Needs Improvement"/>
    <n v="9"/>
    <n v="0.6428571428571429"/>
    <x v="1"/>
  </r>
  <r>
    <s v="E1703"/>
    <s v="Mr Adam Webster"/>
    <x v="2"/>
    <s v="22-29"/>
    <s v="Male"/>
    <s v="E1825"/>
    <n v="104693"/>
    <n v="1"/>
    <s v="0-4years"/>
    <s v="Low(1-2)"/>
    <n v="1"/>
    <n v="1"/>
    <s v="Needs Improvement"/>
    <n v="11"/>
    <n v="0.7857142857142857"/>
    <x v="1"/>
  </r>
  <r>
    <s v="E1704"/>
    <s v="Jonathan Glover"/>
    <x v="1"/>
    <s v="30-39"/>
    <s v="Other"/>
    <s v="E1127"/>
    <n v="62879"/>
    <n v="1"/>
    <s v="0-4years"/>
    <s v="Low(1-2)"/>
    <n v="3"/>
    <n v="7"/>
    <s v="Meets Expectation"/>
    <n v="11"/>
    <n v="0.7857142857142857"/>
    <x v="1"/>
  </r>
  <r>
    <s v="E1705"/>
    <s v="Brandon Wright-Benson"/>
    <x v="5"/>
    <s v="40-49"/>
    <s v="Female"/>
    <s v="E1397"/>
    <n v="74597"/>
    <n v="0"/>
    <s v="0-4years"/>
    <s v="Low(1-2)"/>
    <n v="1"/>
    <n v="8"/>
    <s v="Exceeds Expectation"/>
    <n v="11"/>
    <n v="0.7857142857142857"/>
    <x v="1"/>
  </r>
  <r>
    <s v="E1706"/>
    <s v="Dr Ronald Jenkins"/>
    <x v="3"/>
    <s v="50-59"/>
    <s v="Female"/>
    <s v="E1932"/>
    <n v="64132"/>
    <n v="0"/>
    <s v="0-4years"/>
    <s v="Low(1-2)"/>
    <n v="5"/>
    <n v="1"/>
    <s v="Needs Improvement"/>
    <n v="14"/>
    <n v="1"/>
    <x v="1"/>
  </r>
  <r>
    <s v="E1707"/>
    <s v="Danielle Finch"/>
    <x v="4"/>
    <s v="30-39"/>
    <s v="Male"/>
    <s v="E1879"/>
    <n v="28626"/>
    <n v="0"/>
    <s v="10+ years"/>
    <s v="High(4-5)"/>
    <n v="3"/>
    <n v="1"/>
    <s v="Needs Improvement"/>
    <n v="9"/>
    <n v="0.6428571428571429"/>
    <x v="1"/>
  </r>
  <r>
    <s v="E1708"/>
    <s v="Dorothy Khan"/>
    <x v="3"/>
    <s v="40-49"/>
    <s v="Male"/>
    <s v="E1462"/>
    <n v="110936"/>
    <n v="0"/>
    <s v="0-4years"/>
    <s v="High(4-5)"/>
    <n v="5"/>
    <n v="9"/>
    <s v="Exceeds Expectation"/>
    <n v="10"/>
    <n v="0.7142857142857143"/>
    <x v="1"/>
  </r>
  <r>
    <s v="E1709"/>
    <s v="Lindsey Parkinson"/>
    <x v="1"/>
    <s v="40-49"/>
    <s v="Female"/>
    <s v="E1750"/>
    <n v="106515"/>
    <n v="1"/>
    <s v="0-4years"/>
    <s v="High(4-5)"/>
    <n v="4"/>
    <n v="8"/>
    <s v="Exceeds Expectation"/>
    <n v="10"/>
    <n v="0.7142857142857143"/>
    <x v="1"/>
  </r>
  <r>
    <s v="E1710"/>
    <s v="Stanley Williams"/>
    <x v="1"/>
    <s v="30-39"/>
    <s v="Female"/>
    <s v="E1835"/>
    <n v="102065"/>
    <n v="0"/>
    <s v="0-4years"/>
    <s v="Low(1-2)"/>
    <n v="4"/>
    <n v="3"/>
    <s v="Needs Improvement"/>
    <n v="12"/>
    <n v="0.8571428571428571"/>
    <x v="1"/>
  </r>
  <r>
    <s v="E1711"/>
    <s v="Olivia Cunningham"/>
    <x v="1"/>
    <s v="40-49"/>
    <s v="Female"/>
    <s v="E1807"/>
    <n v="80390"/>
    <n v="0"/>
    <s v="0-4years"/>
    <s v="High(4-5)"/>
    <n v="4"/>
    <n v="4"/>
    <s v="Needs Improvement"/>
    <n v="12"/>
    <n v="0.8571428571428571"/>
    <x v="1"/>
  </r>
  <r>
    <s v="E1712"/>
    <s v="Miss Marie Fleming"/>
    <x v="3"/>
    <s v="40-49"/>
    <s v="Female"/>
    <s v="E1186"/>
    <n v="41645"/>
    <n v="0"/>
    <s v="0-4years"/>
    <s v="Medium(3)"/>
    <n v="5"/>
    <n v="8"/>
    <s v="Exceeds Expectation"/>
    <n v="9"/>
    <n v="0.6428571428571429"/>
    <x v="1"/>
  </r>
  <r>
    <s v="E1713"/>
    <s v="Abbie Clarke"/>
    <x v="1"/>
    <s v="50-59"/>
    <s v="Female"/>
    <s v="E1719"/>
    <n v="116960"/>
    <n v="0"/>
    <s v="0-4years"/>
    <s v="High(4-5)"/>
    <n v="5"/>
    <n v="5"/>
    <s v="Meets Expectation"/>
    <n v="12"/>
    <n v="0.8571428571428571"/>
    <x v="1"/>
  </r>
  <r>
    <s v="E1714"/>
    <s v="Ms Bethany Cooper"/>
    <x v="5"/>
    <s v="30-39"/>
    <s v="Male"/>
    <s v="E1731"/>
    <n v="79144"/>
    <n v="0"/>
    <s v="0-4years"/>
    <s v="High(4-5)"/>
    <n v="5"/>
    <n v="9"/>
    <s v="Exceeds Expectation"/>
    <n v="9"/>
    <n v="0.6428571428571429"/>
    <x v="1"/>
  </r>
  <r>
    <s v="E1715"/>
    <s v="Adrian Bennett"/>
    <x v="1"/>
    <s v="40-49"/>
    <s v="Male"/>
    <s v="E1911"/>
    <n v="38382"/>
    <n v="0"/>
    <s v="5-9years"/>
    <s v="Low(1-2)"/>
    <n v="1"/>
    <n v="8"/>
    <s v="Exceeds Expectation"/>
    <n v="10"/>
    <n v="0.7142857142857143"/>
    <x v="1"/>
  </r>
  <r>
    <s v="E1716"/>
    <s v="Joan Griffiths"/>
    <x v="0"/>
    <s v="50-59"/>
    <s v="Male"/>
    <s v="E1189"/>
    <n v="29025"/>
    <n v="1"/>
    <s v="0-4years"/>
    <s v="Medium(3)"/>
    <n v="5"/>
    <n v="8"/>
    <s v="Exceeds Expectation"/>
    <n v="10"/>
    <n v="0.7142857142857143"/>
    <x v="1"/>
  </r>
  <r>
    <s v="E1717"/>
    <s v="Nicholas George"/>
    <x v="3"/>
    <s v="22-29"/>
    <s v="Male"/>
    <s v="E1387"/>
    <n v="68226"/>
    <n v="1"/>
    <s v="0-4years"/>
    <s v="High(4-5)"/>
    <n v="4"/>
    <n v="6"/>
    <s v="Meets Expectation"/>
    <n v="9"/>
    <n v="0.6428571428571429"/>
    <x v="1"/>
  </r>
  <r>
    <s v="E1718"/>
    <s v="Gareth Daniels"/>
    <x v="0"/>
    <s v="22-29"/>
    <s v="Female"/>
    <s v="E1428"/>
    <n v="104380"/>
    <n v="0"/>
    <s v="10+ years"/>
    <s v="Medium(3)"/>
    <n v="2"/>
    <n v="9"/>
    <s v="Exceeds Expectation"/>
    <n v="5"/>
    <n v="0.35714285714285715"/>
    <x v="2"/>
  </r>
  <r>
    <s v="E1719"/>
    <s v="Rosemary Wade"/>
    <x v="1"/>
    <s v="50-59"/>
    <s v="Female"/>
    <s v="E1857"/>
    <n v="94711"/>
    <n v="0"/>
    <s v="10+ years"/>
    <s v="High(4-5)"/>
    <n v="5"/>
    <n v="8"/>
    <s v="Exceeds Expectation"/>
    <n v="9"/>
    <n v="0.6428571428571429"/>
    <x v="1"/>
  </r>
  <r>
    <s v="E1720"/>
    <s v="Elliott Foster"/>
    <x v="5"/>
    <s v="30-39"/>
    <s v="Female"/>
    <s v="E1283"/>
    <n v="99710"/>
    <n v="1"/>
    <s v="0-4years"/>
    <s v="Low(1-2)"/>
    <n v="2"/>
    <n v="4"/>
    <s v="Needs Improvement"/>
    <n v="12"/>
    <n v="0.8571428571428571"/>
    <x v="1"/>
  </r>
  <r>
    <s v="E1721"/>
    <s v="Mr Mitchell Morris"/>
    <x v="4"/>
    <s v="40-49"/>
    <s v="Male"/>
    <s v="E1863"/>
    <n v="28443"/>
    <n v="0"/>
    <s v="10+ years"/>
    <s v="High(4-5)"/>
    <n v="4"/>
    <n v="4"/>
    <s v="Needs Improvement"/>
    <n v="10"/>
    <n v="0.7142857142857143"/>
    <x v="1"/>
  </r>
  <r>
    <s v="E1722"/>
    <s v="Donald Andrews"/>
    <x v="2"/>
    <s v="30-39"/>
    <s v="Male"/>
    <s v="E1236"/>
    <n v="46395"/>
    <n v="0"/>
    <s v="5-9years"/>
    <s v="Low(1-2)"/>
    <n v="5"/>
    <n v="7"/>
    <s v="Meets Expectation"/>
    <n v="10"/>
    <n v="0.7142857142857143"/>
    <x v="1"/>
  </r>
  <r>
    <s v="E1723"/>
    <s v="Samuel Graham"/>
    <x v="2"/>
    <s v="40-49"/>
    <s v="Male"/>
    <s v="E1193"/>
    <n v="35725"/>
    <n v="0"/>
    <s v="10+ years"/>
    <s v="High(4-5)"/>
    <n v="1"/>
    <n v="9"/>
    <s v="Exceeds Expectation"/>
    <n v="8"/>
    <n v="0.5714285714285714"/>
    <x v="0"/>
  </r>
  <r>
    <s v="E1724"/>
    <s v="Jason Kelly"/>
    <x v="1"/>
    <s v="40-49"/>
    <s v="Male"/>
    <s v="E1286"/>
    <n v="58461"/>
    <n v="1"/>
    <s v="10+ years"/>
    <s v="High(4-5)"/>
    <n v="1"/>
    <n v="3"/>
    <s v="Needs Improvement"/>
    <n v="10"/>
    <n v="0.7142857142857143"/>
    <x v="1"/>
  </r>
  <r>
    <s v="E1725"/>
    <s v="Francis Oliver-Andrews"/>
    <x v="5"/>
    <s v="40-49"/>
    <s v="Female"/>
    <s v="E1770"/>
    <n v="66115"/>
    <n v="0"/>
    <s v="5-9years"/>
    <s v="Low(1-2)"/>
    <n v="2"/>
    <n v="8"/>
    <s v="Exceeds Expectation"/>
    <n v="10"/>
    <n v="0.7142857142857143"/>
    <x v="1"/>
  </r>
  <r>
    <s v="E1726"/>
    <s v="Sandra Webb"/>
    <x v="3"/>
    <s v="30-39"/>
    <s v="Male"/>
    <s v="E1757"/>
    <n v="108732"/>
    <n v="0"/>
    <s v="5-9years"/>
    <s v="High(4-5)"/>
    <n v="1"/>
    <n v="6"/>
    <s v="Meets Expectation"/>
    <n v="9"/>
    <n v="0.6428571428571429"/>
    <x v="1"/>
  </r>
  <r>
    <s v="E1727"/>
    <s v="Irene Chandler"/>
    <x v="0"/>
    <s v="40-49"/>
    <s v="Female"/>
    <s v="E1135"/>
    <n v="104790"/>
    <n v="1"/>
    <s v="5-9years"/>
    <s v="High(4-5)"/>
    <n v="1"/>
    <n v="6"/>
    <s v="Meets Expectation"/>
    <n v="10"/>
    <n v="0.7142857142857143"/>
    <x v="1"/>
  </r>
  <r>
    <s v="E1728"/>
    <s v="Lorraine Evans"/>
    <x v="0"/>
    <s v="22-29"/>
    <s v="Male"/>
    <s v="E1791"/>
    <n v="104557"/>
    <n v="1"/>
    <s v="0-4years"/>
    <s v="High(4-5)"/>
    <n v="1"/>
    <n v="2"/>
    <s v="Needs Improvement"/>
    <n v="10"/>
    <n v="0.7142857142857143"/>
    <x v="1"/>
  </r>
  <r>
    <s v="E1729"/>
    <s v="Mr Jonathan Hill"/>
    <x v="0"/>
    <s v="40-49"/>
    <s v="Male"/>
    <s v="E1782"/>
    <n v="96260"/>
    <n v="1"/>
    <s v="0-4years"/>
    <s v="Medium(3)"/>
    <n v="4"/>
    <n v="3"/>
    <s v="Needs Improvement"/>
    <n v="11"/>
    <n v="0.7857142857142857"/>
    <x v="1"/>
  </r>
  <r>
    <s v="E1730"/>
    <s v="Ross Barber"/>
    <x v="3"/>
    <s v="30-39"/>
    <s v="Male"/>
    <s v="E1170"/>
    <n v="53690"/>
    <n v="0"/>
    <s v="0-4years"/>
    <s v="High(4-5)"/>
    <n v="1"/>
    <n v="6"/>
    <s v="Meets Expectation"/>
    <n v="10"/>
    <n v="0.7142857142857143"/>
    <x v="1"/>
  </r>
  <r>
    <s v="E1731"/>
    <s v="Allan Jones"/>
    <x v="2"/>
    <s v="22-29"/>
    <s v="Female"/>
    <s v="E1158"/>
    <n v="26407"/>
    <n v="0"/>
    <s v="0-4years"/>
    <s v="High(4-5)"/>
    <n v="3"/>
    <n v="4"/>
    <s v="Needs Improvement"/>
    <n v="10"/>
    <n v="0.7142857142857143"/>
    <x v="1"/>
  </r>
  <r>
    <s v="E1732"/>
    <s v="Miss Beverley Thomas"/>
    <x v="5"/>
    <s v="22-29"/>
    <s v="Female"/>
    <s v="E1200"/>
    <n v="98568"/>
    <n v="0"/>
    <s v="5-9years"/>
    <s v="Low(1-2)"/>
    <n v="5"/>
    <n v="2"/>
    <s v="Needs Improvement"/>
    <n v="10"/>
    <n v="0.7142857142857143"/>
    <x v="1"/>
  </r>
  <r>
    <s v="E1733"/>
    <s v="Dr Tracy Wilson"/>
    <x v="3"/>
    <s v="40-49"/>
    <s v="Male"/>
    <s v="E1486"/>
    <n v="83560"/>
    <n v="1"/>
    <s v="5-9years"/>
    <s v="High(4-5)"/>
    <n v="1"/>
    <n v="0"/>
    <s v="Below Expectation"/>
    <n v="8"/>
    <n v="0.5714285714285714"/>
    <x v="0"/>
  </r>
  <r>
    <s v="E1734"/>
    <s v="Miss Vanessa Ward"/>
    <x v="0"/>
    <s v="30-39"/>
    <s v="Male"/>
    <s v="E1556"/>
    <n v="72340"/>
    <n v="0"/>
    <s v="10+ years"/>
    <s v="Medium(3)"/>
    <n v="1"/>
    <n v="6"/>
    <s v="Meets Expectation"/>
    <n v="7"/>
    <n v="0.5"/>
    <x v="0"/>
  </r>
  <r>
    <s v="E1735"/>
    <s v="Roy Martin"/>
    <x v="1"/>
    <s v="50-59"/>
    <s v="Female"/>
    <s v="E1961"/>
    <n v="42794"/>
    <n v="0"/>
    <s v="10+ years"/>
    <s v="Low(1-2)"/>
    <n v="1"/>
    <n v="5"/>
    <s v="Meets Expectation"/>
    <n v="11"/>
    <n v="0.7857142857142857"/>
    <x v="1"/>
  </r>
  <r>
    <s v="E1736"/>
    <s v="Donna Adams-Watkins"/>
    <x v="4"/>
    <s v="50-59"/>
    <s v="Male"/>
    <s v="E1775"/>
    <n v="44881"/>
    <n v="1"/>
    <s v="0-4years"/>
    <s v="Low(1-2)"/>
    <n v="3"/>
    <n v="9"/>
    <s v="Exceeds Expectation"/>
    <n v="12"/>
    <n v="0.8571428571428571"/>
    <x v="1"/>
  </r>
  <r>
    <s v="E1737"/>
    <s v="Ms Rachael Shepherd"/>
    <x v="3"/>
    <s v="30-39"/>
    <s v="Male"/>
    <s v="E1582"/>
    <n v="111292"/>
    <n v="0"/>
    <s v="10+ years"/>
    <s v="Low(1-2)"/>
    <n v="1"/>
    <n v="6"/>
    <s v="Meets Expectation"/>
    <n v="9"/>
    <n v="0.6428571428571429"/>
    <x v="1"/>
  </r>
  <r>
    <s v="E1738"/>
    <s v="Dr Richard Hall"/>
    <x v="3"/>
    <s v="40-49"/>
    <s v="Female"/>
    <s v="E1503"/>
    <n v="119952"/>
    <n v="0"/>
    <s v="10+ years"/>
    <s v="Low(1-2)"/>
    <n v="1"/>
    <n v="1"/>
    <s v="Needs Improvement"/>
    <n v="11"/>
    <n v="0.7857142857142857"/>
    <x v="1"/>
  </r>
  <r>
    <s v="E1739"/>
    <s v="Mohammed Marshall"/>
    <x v="5"/>
    <s v="50-59"/>
    <s v="Female"/>
    <s v="E1875"/>
    <n v="74703"/>
    <n v="0"/>
    <s v="5-9years"/>
    <s v="Medium(3)"/>
    <n v="5"/>
    <n v="3"/>
    <s v="Needs Improvement"/>
    <n v="11"/>
    <n v="0.7857142857142857"/>
    <x v="1"/>
  </r>
  <r>
    <s v="E1740"/>
    <s v="Mr Vincent Lee"/>
    <x v="5"/>
    <s v="40-49"/>
    <s v="Male"/>
    <s v="E1370"/>
    <n v="69354"/>
    <n v="0"/>
    <s v="5-9years"/>
    <s v="High(4-5)"/>
    <n v="3"/>
    <n v="1"/>
    <s v="Needs Improvement"/>
    <n v="11"/>
    <n v="0.7857142857142857"/>
    <x v="1"/>
  </r>
  <r>
    <s v="E1741"/>
    <s v="Ms Marian James"/>
    <x v="3"/>
    <s v="30-39"/>
    <s v="Other"/>
    <s v="E1102"/>
    <n v="116288"/>
    <n v="0"/>
    <s v="5-9years"/>
    <s v="Low(1-2)"/>
    <n v="3"/>
    <n v="7"/>
    <s v="Meets Expectation"/>
    <n v="10"/>
    <n v="0.7142857142857143"/>
    <x v="1"/>
  </r>
  <r>
    <s v="E1742"/>
    <s v="Ms Kate Roberts"/>
    <x v="0"/>
    <s v="30-39"/>
    <s v="Female"/>
    <s v="E1124"/>
    <n v="103462"/>
    <n v="0"/>
    <s v="0-4years"/>
    <s v="Medium(3)"/>
    <n v="1"/>
    <n v="6"/>
    <s v="Meets Expectation"/>
    <n v="9"/>
    <n v="0.6428571428571429"/>
    <x v="1"/>
  </r>
  <r>
    <s v="E1743"/>
    <s v="Mitchell Lewis"/>
    <x v="4"/>
    <s v="40-49"/>
    <s v="Male"/>
    <s v="E1312"/>
    <n v="39390"/>
    <n v="0"/>
    <s v="10+ years"/>
    <s v="High(4-5)"/>
    <n v="3"/>
    <n v="0"/>
    <s v="Below Expectation"/>
    <n v="7"/>
    <n v="0.5"/>
    <x v="0"/>
  </r>
  <r>
    <s v="E1744"/>
    <s v="Malcolm Perkins"/>
    <x v="5"/>
    <s v="40-49"/>
    <s v="Female"/>
    <s v="E1975"/>
    <n v="112475"/>
    <n v="0"/>
    <s v="5-9years"/>
    <s v="Low(1-2)"/>
    <n v="2"/>
    <n v="1"/>
    <s v="Needs Improvement"/>
    <n v="12"/>
    <n v="0.8571428571428571"/>
    <x v="1"/>
  </r>
  <r>
    <s v="E1745"/>
    <s v="Ms Natasha Williams"/>
    <x v="0"/>
    <s v="40-49"/>
    <s v="Female"/>
    <s v="E1994"/>
    <n v="52307"/>
    <n v="0"/>
    <s v="10+ years"/>
    <s v="Medium(3)"/>
    <n v="3"/>
    <n v="1"/>
    <s v="Needs Improvement"/>
    <n v="9"/>
    <n v="0.6428571428571429"/>
    <x v="1"/>
  </r>
  <r>
    <s v="E1746"/>
    <s v="Dawn Knight"/>
    <x v="1"/>
    <s v="30-39"/>
    <s v="Male"/>
    <s v="E1797"/>
    <n v="119049"/>
    <n v="0"/>
    <s v="5-9years"/>
    <s v="Medium(3)"/>
    <n v="3"/>
    <n v="3"/>
    <s v="Needs Improvement"/>
    <n v="9"/>
    <n v="0.6428571428571429"/>
    <x v="1"/>
  </r>
  <r>
    <s v="E1747"/>
    <s v="Dr Sarah Wilson"/>
    <x v="5"/>
    <s v="30-39"/>
    <s v="Male"/>
    <s v="E1457"/>
    <n v="49502"/>
    <n v="1"/>
    <s v="0-4years"/>
    <s v="High(4-5)"/>
    <n v="3"/>
    <n v="2"/>
    <s v="Needs Improvement"/>
    <n v="11"/>
    <n v="0.7857142857142857"/>
    <x v="1"/>
  </r>
  <r>
    <s v="E1748"/>
    <s v="Elliot Warren"/>
    <x v="0"/>
    <s v="40-49"/>
    <s v="Male"/>
    <s v="E1229"/>
    <n v="47486"/>
    <n v="0"/>
    <s v="0-4years"/>
    <s v="Medium(3)"/>
    <n v="4"/>
    <n v="0"/>
    <s v="Below Expectation"/>
    <n v="8"/>
    <n v="0.5714285714285714"/>
    <x v="0"/>
  </r>
  <r>
    <s v="E1749"/>
    <s v="Cheryl Miah"/>
    <x v="0"/>
    <s v="40-49"/>
    <s v="Female"/>
    <s v="E1657"/>
    <n v="63258"/>
    <n v="0"/>
    <s v="10+ years"/>
    <s v="High(4-5)"/>
    <n v="4"/>
    <n v="1"/>
    <s v="Needs Improvement"/>
    <n v="10"/>
    <n v="0.7142857142857143"/>
    <x v="1"/>
  </r>
  <r>
    <s v="E1750"/>
    <s v="Craig Fletcher"/>
    <x v="4"/>
    <s v="22-29"/>
    <s v="Male"/>
    <s v="E1881"/>
    <n v="82716"/>
    <n v="1"/>
    <s v="0-4years"/>
    <s v="Low(1-2)"/>
    <n v="4"/>
    <n v="8"/>
    <s v="Exceeds Expectation"/>
    <n v="9"/>
    <n v="0.6428571428571429"/>
    <x v="1"/>
  </r>
  <r>
    <s v="E1751"/>
    <s v="Stuart Brown-Patel"/>
    <x v="4"/>
    <s v="30-39"/>
    <s v="Female"/>
    <s v="E1196"/>
    <n v="106494"/>
    <n v="0"/>
    <s v="5-9years"/>
    <s v="Low(1-2)"/>
    <n v="3"/>
    <n v="0"/>
    <s v="Below Expectation"/>
    <n v="8"/>
    <n v="0.5714285714285714"/>
    <x v="0"/>
  </r>
  <r>
    <s v="E1752"/>
    <s v="Mr Ricky Smith"/>
    <x v="1"/>
    <s v="22-29"/>
    <s v="Female"/>
    <s v="E1884"/>
    <n v="107768"/>
    <n v="1"/>
    <s v="5-9years"/>
    <s v="High(4-5)"/>
    <n v="2"/>
    <n v="8"/>
    <s v="Exceeds Expectation"/>
    <n v="7"/>
    <n v="0.5"/>
    <x v="0"/>
  </r>
  <r>
    <s v="E1753"/>
    <s v="Miss Jill Richardson"/>
    <x v="0"/>
    <s v="30-39"/>
    <s v="Male"/>
    <s v="E1732"/>
    <n v="35748"/>
    <n v="1"/>
    <s v="0-4years"/>
    <s v="High(4-5)"/>
    <n v="3"/>
    <n v="6"/>
    <s v="Meets Expectation"/>
    <n v="10"/>
    <n v="0.7142857142857143"/>
    <x v="1"/>
  </r>
  <r>
    <s v="E1754"/>
    <s v="Julia Bell"/>
    <x v="2"/>
    <s v="50-59"/>
    <s v="Female"/>
    <s v="E1422"/>
    <n v="87785"/>
    <n v="0"/>
    <s v="5-9years"/>
    <s v="High(4-5)"/>
    <n v="1"/>
    <n v="1"/>
    <s v="Needs Improvement"/>
    <n v="12"/>
    <n v="0.8571428571428571"/>
    <x v="1"/>
  </r>
  <r>
    <s v="E1755"/>
    <s v="Ian Thomas"/>
    <x v="0"/>
    <s v="40-49"/>
    <s v="Male"/>
    <s v="E1571"/>
    <n v="101050"/>
    <n v="1"/>
    <s v="0-4years"/>
    <s v="Low(1-2)"/>
    <n v="2"/>
    <n v="1"/>
    <s v="Needs Improvement"/>
    <n v="13"/>
    <n v="0.9285714285714286"/>
    <x v="1"/>
  </r>
  <r>
    <s v="E1756"/>
    <s v="Mr Mark Smith"/>
    <x v="4"/>
    <s v="50-59"/>
    <s v="Female"/>
    <s v="E1609"/>
    <n v="47738"/>
    <n v="0"/>
    <s v="10+ years"/>
    <s v="Low(1-2)"/>
    <n v="4"/>
    <n v="4"/>
    <s v="Needs Improvement"/>
    <n v="12"/>
    <n v="0.8571428571428571"/>
    <x v="1"/>
  </r>
  <r>
    <s v="E1757"/>
    <s v="Ashleigh Turner"/>
    <x v="2"/>
    <s v="22-29"/>
    <s v="Female"/>
    <s v="E1170"/>
    <n v="99231"/>
    <n v="0"/>
    <s v="0-4years"/>
    <s v="High(4-5)"/>
    <n v="5"/>
    <n v="4"/>
    <s v="Needs Improvement"/>
    <n v="10"/>
    <n v="0.7142857142857143"/>
    <x v="1"/>
  </r>
  <r>
    <s v="E1758"/>
    <s v="Wendy O'Donnell"/>
    <x v="5"/>
    <s v="40-49"/>
    <s v="Male"/>
    <s v="E1381"/>
    <n v="98606"/>
    <n v="0"/>
    <s v="5-9years"/>
    <s v="Low(1-2)"/>
    <n v="2"/>
    <n v="3"/>
    <s v="Needs Improvement"/>
    <n v="12"/>
    <n v="0.8571428571428571"/>
    <x v="1"/>
  </r>
  <r>
    <s v="E1759"/>
    <s v="Jessica Brown"/>
    <x v="5"/>
    <s v="50-59"/>
    <s v="Female"/>
    <s v="E1172"/>
    <n v="118301"/>
    <n v="0"/>
    <s v="0-4years"/>
    <s v="Low(1-2)"/>
    <n v="4"/>
    <n v="9"/>
    <s v="Exceeds Expectation"/>
    <n v="12"/>
    <n v="0.8571428571428571"/>
    <x v="1"/>
  </r>
  <r>
    <s v="E1760"/>
    <s v="Jasmine Barrett"/>
    <x v="3"/>
    <s v="22-29"/>
    <s v="Male"/>
    <s v="E1662"/>
    <n v="66662"/>
    <n v="1"/>
    <s v="0-4years"/>
    <s v="Medium(3)"/>
    <n v="2"/>
    <n v="9"/>
    <s v="Exceeds Expectation"/>
    <n v="7"/>
    <n v="0.5"/>
    <x v="0"/>
  </r>
  <r>
    <s v="E1761"/>
    <s v="Katy Chapman"/>
    <x v="4"/>
    <s v="40-49"/>
    <s v="Male"/>
    <s v="E1452"/>
    <n v="107234"/>
    <n v="0"/>
    <s v="0-4years"/>
    <s v="Low(1-2)"/>
    <n v="2"/>
    <n v="2"/>
    <s v="Needs Improvement"/>
    <n v="13"/>
    <n v="0.9285714285714286"/>
    <x v="1"/>
  </r>
  <r>
    <s v="E1762"/>
    <s v="Margaret Wilkins"/>
    <x v="3"/>
    <s v="50-59"/>
    <s v="Male"/>
    <s v="E1349"/>
    <n v="40123"/>
    <n v="0"/>
    <s v="0-4years"/>
    <s v="Medium(3)"/>
    <n v="3"/>
    <n v="3"/>
    <s v="Needs Improvement"/>
    <n v="12"/>
    <n v="0.8571428571428571"/>
    <x v="1"/>
  </r>
  <r>
    <s v="E1763"/>
    <s v="Aimee Martin"/>
    <x v="2"/>
    <s v="22-29"/>
    <s v="Male"/>
    <s v="E1901"/>
    <n v="50616"/>
    <n v="0"/>
    <s v="5-9years"/>
    <s v="High(4-5)"/>
    <n v="1"/>
    <n v="9"/>
    <s v="Exceeds Expectation"/>
    <n v="7"/>
    <n v="0.5"/>
    <x v="0"/>
  </r>
  <r>
    <s v="E1764"/>
    <s v="Norman Bull"/>
    <x v="4"/>
    <s v="50-59"/>
    <s v="Other"/>
    <s v="E1951"/>
    <n v="36182"/>
    <n v="0"/>
    <s v="0-4years"/>
    <s v="Low(1-2)"/>
    <n v="5"/>
    <n v="3"/>
    <s v="Needs Improvement"/>
    <n v="14"/>
    <n v="1"/>
    <x v="1"/>
  </r>
  <r>
    <s v="E1765"/>
    <s v="Anthony Young"/>
    <x v="1"/>
    <s v="50-59"/>
    <s v="Male"/>
    <s v="E1633"/>
    <n v="115369"/>
    <n v="0"/>
    <s v="5-9years"/>
    <s v="High(4-5)"/>
    <n v="4"/>
    <n v="1"/>
    <s v="Needs Improvement"/>
    <n v="12"/>
    <n v="0.8571428571428571"/>
    <x v="1"/>
  </r>
  <r>
    <s v="E1766"/>
    <s v="Mrs Holly Gardner"/>
    <x v="0"/>
    <s v="40-49"/>
    <s v="Male"/>
    <s v="E1493"/>
    <n v="87013"/>
    <n v="0"/>
    <s v="5-9years"/>
    <s v="High(4-5)"/>
    <n v="2"/>
    <n v="4"/>
    <s v="Needs Improvement"/>
    <n v="11"/>
    <n v="0.7857142857142857"/>
    <x v="1"/>
  </r>
  <r>
    <s v="E1767"/>
    <s v="Ms Francesca Smith"/>
    <x v="1"/>
    <s v="40-49"/>
    <s v="Female"/>
    <s v="E1619"/>
    <n v="56331"/>
    <n v="1"/>
    <s v="0-4years"/>
    <s v="High(4-5)"/>
    <n v="5"/>
    <n v="4"/>
    <s v="Needs Improvement"/>
    <n v="12"/>
    <n v="0.8571428571428571"/>
    <x v="1"/>
  </r>
  <r>
    <s v="E1768"/>
    <s v="Jonathan Ward"/>
    <x v="2"/>
    <s v="22-29"/>
    <s v="Male"/>
    <s v="E1003"/>
    <n v="71098"/>
    <n v="0"/>
    <s v="10+ years"/>
    <s v="Medium(3)"/>
    <n v="2"/>
    <n v="4"/>
    <s v="Needs Improvement"/>
    <n v="7"/>
    <n v="0.5"/>
    <x v="0"/>
  </r>
  <r>
    <s v="E1769"/>
    <s v="Marc Taylor"/>
    <x v="4"/>
    <s v="22-29"/>
    <s v="Other"/>
    <s v="E1092"/>
    <n v="51128"/>
    <n v="1"/>
    <s v="0-4years"/>
    <s v="High(4-5)"/>
    <n v="1"/>
    <n v="9"/>
    <s v="Exceeds Expectation"/>
    <n v="8"/>
    <n v="0.5714285714285714"/>
    <x v="0"/>
  </r>
  <r>
    <s v="E1770"/>
    <s v="Gavin Russell-Martin"/>
    <x v="2"/>
    <s v="22-29"/>
    <s v="Female"/>
    <s v="E1918"/>
    <n v="56556"/>
    <n v="0"/>
    <s v="0-4years"/>
    <s v="Low(1-2)"/>
    <n v="5"/>
    <n v="0"/>
    <s v="Below Expectation"/>
    <n v="8"/>
    <n v="0.5714285714285714"/>
    <x v="0"/>
  </r>
  <r>
    <s v="E1771"/>
    <s v="Frances Collins"/>
    <x v="0"/>
    <s v="50-59"/>
    <s v="Female"/>
    <s v="E1005"/>
    <n v="112505"/>
    <n v="1"/>
    <s v="5-9years"/>
    <s v="Low(1-2)"/>
    <n v="4"/>
    <n v="5"/>
    <s v="Meets Expectation"/>
    <n v="12"/>
    <n v="0.8571428571428571"/>
    <x v="1"/>
  </r>
  <r>
    <s v="E1772"/>
    <s v="Kim Green-Williamson"/>
    <x v="5"/>
    <s v="30-39"/>
    <s v="Male"/>
    <s v="E1287"/>
    <n v="46876"/>
    <n v="0"/>
    <s v="10+ years"/>
    <s v="Low(1-2)"/>
    <n v="2"/>
    <n v="1"/>
    <s v="Needs Improvement"/>
    <n v="10"/>
    <n v="0.7142857142857143"/>
    <x v="1"/>
  </r>
  <r>
    <s v="E1773"/>
    <s v="Lydia Kaur"/>
    <x v="5"/>
    <s v="50-59"/>
    <s v="Male"/>
    <s v="E1617"/>
    <n v="33949"/>
    <n v="0"/>
    <s v="10+ years"/>
    <s v="Medium(3)"/>
    <n v="1"/>
    <n v="6"/>
    <s v="Meets Expectation"/>
    <n v="9"/>
    <n v="0.6428571428571429"/>
    <x v="1"/>
  </r>
  <r>
    <s v="E1774"/>
    <s v="Karl Bailey"/>
    <x v="2"/>
    <s v="50-59"/>
    <s v="Male"/>
    <s v="E1145"/>
    <n v="76962"/>
    <n v="0"/>
    <s v="10+ years"/>
    <s v="Medium(3)"/>
    <n v="5"/>
    <n v="3"/>
    <s v="Needs Improvement"/>
    <n v="10"/>
    <n v="0.7142857142857143"/>
    <x v="1"/>
  </r>
  <r>
    <s v="E1775"/>
    <s v="Roger Anderson-Crawford"/>
    <x v="3"/>
    <s v="40-49"/>
    <s v="Female"/>
    <s v="E1782"/>
    <n v="115054"/>
    <n v="1"/>
    <s v="5-9years"/>
    <s v="Low(1-2)"/>
    <n v="2"/>
    <n v="4"/>
    <s v="Needs Improvement"/>
    <n v="12"/>
    <n v="0.8571428571428571"/>
    <x v="1"/>
  </r>
  <r>
    <s v="E1776"/>
    <s v="Ronald Long"/>
    <x v="4"/>
    <s v="30-39"/>
    <s v="Male"/>
    <s v="E1423"/>
    <n v="96206"/>
    <n v="0"/>
    <s v="0-4years"/>
    <s v="High(4-5)"/>
    <n v="2"/>
    <n v="4"/>
    <s v="Needs Improvement"/>
    <n v="11"/>
    <n v="0.7857142857142857"/>
    <x v="1"/>
  </r>
  <r>
    <s v="E1777"/>
    <s v="Chelsea Mitchell"/>
    <x v="4"/>
    <s v="22-29"/>
    <s v="Male"/>
    <s v="E1889"/>
    <n v="49099"/>
    <n v="1"/>
    <s v="10+ years"/>
    <s v="High(4-5)"/>
    <n v="4"/>
    <n v="4"/>
    <s v="Needs Improvement"/>
    <n v="8"/>
    <n v="0.5714285714285714"/>
    <x v="0"/>
  </r>
  <r>
    <s v="E1778"/>
    <s v="Aimee Smith"/>
    <x v="5"/>
    <s v="50-59"/>
    <s v="Other"/>
    <s v="E1607"/>
    <n v="37716"/>
    <n v="0"/>
    <s v="5-9years"/>
    <s v="Medium(3)"/>
    <n v="1"/>
    <n v="1"/>
    <s v="Needs Improvement"/>
    <n v="11"/>
    <n v="0.7857142857142857"/>
    <x v="1"/>
  </r>
  <r>
    <s v="E1779"/>
    <s v="Patricia Buckley-Sullivan"/>
    <x v="1"/>
    <s v="50-59"/>
    <s v="Female"/>
    <s v="E1456"/>
    <n v="77611"/>
    <n v="0"/>
    <s v="0-4years"/>
    <s v="Low(1-2)"/>
    <n v="3"/>
    <n v="4"/>
    <s v="Needs Improvement"/>
    <n v="14"/>
    <n v="1"/>
    <x v="1"/>
  </r>
  <r>
    <s v="E1780"/>
    <s v="Irene George"/>
    <x v="0"/>
    <s v="50-59"/>
    <s v="Male"/>
    <s v="E1740"/>
    <n v="63885"/>
    <n v="0"/>
    <s v="5-9years"/>
    <s v="High(4-5)"/>
    <n v="2"/>
    <n v="2"/>
    <s v="Needs Improvement"/>
    <n v="12"/>
    <n v="0.8571428571428571"/>
    <x v="1"/>
  </r>
  <r>
    <s v="E1781"/>
    <s v="Mr Mohamed Smith"/>
    <x v="1"/>
    <s v="40-49"/>
    <s v="Male"/>
    <s v="E1201"/>
    <n v="78144"/>
    <n v="1"/>
    <s v="0-4years"/>
    <s v="High(4-5)"/>
    <n v="5"/>
    <n v="3"/>
    <s v="Needs Improvement"/>
    <n v="12"/>
    <n v="0.8571428571428571"/>
    <x v="1"/>
  </r>
  <r>
    <s v="E1782"/>
    <s v="Timothy Smith"/>
    <x v="1"/>
    <s v="50-59"/>
    <s v="Other"/>
    <s v="E1211"/>
    <n v="90220"/>
    <n v="0"/>
    <s v="10+ years"/>
    <s v="Medium(3)"/>
    <n v="4"/>
    <n v="1"/>
    <s v="Needs Improvement"/>
    <n v="10"/>
    <n v="0.7142857142857143"/>
    <x v="1"/>
  </r>
  <r>
    <s v="E1783"/>
    <s v="Jenna Roberts"/>
    <x v="2"/>
    <s v="22-29"/>
    <s v="Male"/>
    <s v="E1005"/>
    <n v="32837"/>
    <n v="1"/>
    <s v="0-4years"/>
    <s v="Low(1-2)"/>
    <n v="4"/>
    <n v="3"/>
    <s v="Needs Improvement"/>
    <n v="11"/>
    <n v="0.7857142857142857"/>
    <x v="1"/>
  </r>
  <r>
    <s v="E1784"/>
    <s v="Lindsey Stephenson-Webster"/>
    <x v="5"/>
    <s v="22-29"/>
    <s v="Female"/>
    <s v="E1623"/>
    <n v="74355"/>
    <n v="1"/>
    <s v="0-4years"/>
    <s v="Low(1-2)"/>
    <n v="2"/>
    <n v="8"/>
    <s v="Exceeds Expectation"/>
    <n v="9"/>
    <n v="0.6428571428571429"/>
    <x v="1"/>
  </r>
  <r>
    <s v="E1785"/>
    <s v="Andrew Harris"/>
    <x v="5"/>
    <s v="40-49"/>
    <s v="Female"/>
    <s v="E1375"/>
    <n v="72299"/>
    <n v="0"/>
    <s v="5-9years"/>
    <s v="Low(1-2)"/>
    <n v="2"/>
    <n v="7"/>
    <s v="Meets Expectation"/>
    <n v="11"/>
    <n v="0.7857142857142857"/>
    <x v="1"/>
  </r>
  <r>
    <s v="E1786"/>
    <s v="Ronald Taylor"/>
    <x v="5"/>
    <s v="40-49"/>
    <s v="Male"/>
    <s v="E1890"/>
    <n v="44159"/>
    <n v="0"/>
    <s v="10+ years"/>
    <s v="Medium(3)"/>
    <n v="2"/>
    <n v="2"/>
    <s v="Needs Improvement"/>
    <n v="9"/>
    <n v="0.6428571428571429"/>
    <x v="1"/>
  </r>
  <r>
    <s v="E1787"/>
    <s v="Steven Robinson"/>
    <x v="2"/>
    <s v="30-39"/>
    <s v="Female"/>
    <s v="E1446"/>
    <n v="76012"/>
    <n v="0"/>
    <s v="0-4years"/>
    <s v="High(4-5)"/>
    <n v="3"/>
    <n v="0"/>
    <s v="Below Expectation"/>
    <n v="8"/>
    <n v="0.5714285714285714"/>
    <x v="0"/>
  </r>
  <r>
    <s v="E1788"/>
    <s v="Neil Phillips-Morris"/>
    <x v="3"/>
    <s v="22-29"/>
    <s v="Male"/>
    <s v="E1834"/>
    <n v="84305"/>
    <n v="0"/>
    <s v="10+ years"/>
    <s v="Low(1-2)"/>
    <n v="2"/>
    <n v="0"/>
    <s v="Below Expectation"/>
    <n v="6"/>
    <n v="0.42857142857142855"/>
    <x v="0"/>
  </r>
  <r>
    <s v="E1789"/>
    <s v="Shirley Harrison"/>
    <x v="1"/>
    <s v="30-39"/>
    <s v="Male"/>
    <s v="E1105"/>
    <n v="112096"/>
    <n v="1"/>
    <s v="0-4years"/>
    <s v="High(4-5)"/>
    <n v="1"/>
    <n v="5"/>
    <s v="Meets Expectation"/>
    <n v="10"/>
    <n v="0.7142857142857143"/>
    <x v="1"/>
  </r>
  <r>
    <s v="E1790"/>
    <s v="Max Byrne"/>
    <x v="2"/>
    <s v="22-29"/>
    <s v="Female"/>
    <s v="E1650"/>
    <n v="42106"/>
    <n v="0"/>
    <s v="5-9years"/>
    <s v="Low(1-2)"/>
    <n v="5"/>
    <n v="2"/>
    <s v="Needs Improvement"/>
    <n v="10"/>
    <n v="0.7142857142857143"/>
    <x v="1"/>
  </r>
  <r>
    <s v="E1791"/>
    <s v="Lesley Williams"/>
    <x v="4"/>
    <s v="50-59"/>
    <s v="Female"/>
    <s v="E1810"/>
    <n v="83123"/>
    <n v="0"/>
    <s v="10+ years"/>
    <s v="High(4-5)"/>
    <n v="2"/>
    <n v="3"/>
    <s v="Needs Improvement"/>
    <n v="11"/>
    <n v="0.7857142857142857"/>
    <x v="1"/>
  </r>
  <r>
    <s v="E1792"/>
    <s v="Mr Anthony Bruce"/>
    <x v="0"/>
    <s v="50-59"/>
    <s v="Female"/>
    <s v="E1400"/>
    <n v="33720"/>
    <n v="1"/>
    <s v="0-4years"/>
    <s v="Medium(3)"/>
    <n v="3"/>
    <n v="0"/>
    <s v="Below Expectation"/>
    <n v="9"/>
    <n v="0.6428571428571429"/>
    <x v="1"/>
  </r>
  <r>
    <s v="E1793"/>
    <s v="Tina Khan"/>
    <x v="3"/>
    <s v="22-29"/>
    <s v="Female"/>
    <s v="E1095"/>
    <n v="62661"/>
    <n v="0"/>
    <s v="5-9years"/>
    <s v="Low(1-2)"/>
    <n v="5"/>
    <n v="7"/>
    <s v="Meets Expectation"/>
    <n v="9"/>
    <n v="0.6428571428571429"/>
    <x v="1"/>
  </r>
  <r>
    <s v="E1794"/>
    <s v="Karen Davies"/>
    <x v="4"/>
    <s v="30-39"/>
    <s v="Male"/>
    <s v="E1387"/>
    <n v="118898"/>
    <n v="0"/>
    <s v="5-9years"/>
    <s v="Low(1-2)"/>
    <n v="4"/>
    <n v="0"/>
    <s v="Below Expectation"/>
    <n v="8"/>
    <n v="0.5714285714285714"/>
    <x v="0"/>
  </r>
  <r>
    <s v="E1795"/>
    <s v="Duncan Butcher"/>
    <x v="1"/>
    <s v="30-39"/>
    <s v="Male"/>
    <s v="E1958"/>
    <n v="118794"/>
    <n v="0"/>
    <s v="5-9years"/>
    <s v="High(4-5)"/>
    <n v="2"/>
    <n v="4"/>
    <s v="Needs Improvement"/>
    <n v="10"/>
    <n v="0.7142857142857143"/>
    <x v="1"/>
  </r>
  <r>
    <s v="E1796"/>
    <s v="Dr Stacey Armstrong"/>
    <x v="5"/>
    <s v="22-29"/>
    <s v="Male"/>
    <s v="E1451"/>
    <n v="112318"/>
    <n v="0"/>
    <s v="0-4years"/>
    <s v="High(4-5)"/>
    <n v="5"/>
    <n v="5"/>
    <s v="Meets Expectation"/>
    <n v="9"/>
    <n v="0.6428571428571429"/>
    <x v="1"/>
  </r>
  <r>
    <s v="E1797"/>
    <s v="Keith Kirby"/>
    <x v="1"/>
    <s v="40-49"/>
    <s v="Male"/>
    <s v="E1848"/>
    <n v="46120"/>
    <n v="0"/>
    <s v="5-9years"/>
    <s v="Low(1-2)"/>
    <n v="4"/>
    <n v="1"/>
    <s v="Needs Improvement"/>
    <n v="12"/>
    <n v="0.8571428571428571"/>
    <x v="1"/>
  </r>
  <r>
    <s v="E1798"/>
    <s v="Lauren Hope-Steele"/>
    <x v="2"/>
    <s v="22-29"/>
    <s v="Male"/>
    <s v="E1808"/>
    <n v="44790"/>
    <n v="1"/>
    <s v="0-4years"/>
    <s v="Low(1-2)"/>
    <n v="3"/>
    <n v="6"/>
    <s v="Meets Expectation"/>
    <n v="10"/>
    <n v="0.7142857142857143"/>
    <x v="1"/>
  </r>
  <r>
    <s v="E1799"/>
    <s v="Dr Eleanor Hughes"/>
    <x v="0"/>
    <s v="22-29"/>
    <s v="Male"/>
    <s v="E1978"/>
    <n v="83655"/>
    <n v="0"/>
    <s v="5-9years"/>
    <s v="High(4-5)"/>
    <n v="1"/>
    <n v="6"/>
    <s v="Meets Expectation"/>
    <n v="8"/>
    <n v="0.5714285714285714"/>
    <x v="0"/>
  </r>
  <r>
    <s v="E1800"/>
    <s v="Mrs June Burns"/>
    <x v="2"/>
    <s v="40-49"/>
    <s v="Male"/>
    <s v="E1900"/>
    <n v="84643"/>
    <n v="0"/>
    <s v="0-4years"/>
    <s v="High(4-5)"/>
    <n v="2"/>
    <n v="0"/>
    <s v="Below Expectation"/>
    <n v="9"/>
    <n v="0.6428571428571429"/>
    <x v="1"/>
  </r>
  <r>
    <s v="E1801"/>
    <s v="Graham Perry"/>
    <x v="3"/>
    <s v="22-29"/>
    <s v="Male"/>
    <s v="E1415"/>
    <n v="118448"/>
    <n v="0"/>
    <s v="0-4years"/>
    <s v="Low(1-2)"/>
    <n v="1"/>
    <n v="3"/>
    <s v="Needs Improvement"/>
    <n v="11"/>
    <n v="0.7857142857142857"/>
    <x v="1"/>
  </r>
  <r>
    <s v="E1802"/>
    <s v="Kevin Jones"/>
    <x v="3"/>
    <s v="40-49"/>
    <s v="Female"/>
    <s v="E1725"/>
    <n v="72374"/>
    <n v="0"/>
    <s v="5-9years"/>
    <s v="Low(1-2)"/>
    <n v="3"/>
    <n v="3"/>
    <s v="Needs Improvement"/>
    <n v="12"/>
    <n v="0.8571428571428571"/>
    <x v="1"/>
  </r>
  <r>
    <s v="E1803"/>
    <s v="Matthew Sanderson"/>
    <x v="0"/>
    <s v="40-49"/>
    <s v="Female"/>
    <s v="E1503"/>
    <n v="67907"/>
    <n v="0"/>
    <s v="5-9years"/>
    <s v="Low(1-2)"/>
    <n v="5"/>
    <n v="4"/>
    <s v="Needs Improvement"/>
    <n v="12"/>
    <n v="0.8571428571428571"/>
    <x v="1"/>
  </r>
  <r>
    <s v="E1804"/>
    <s v="Francis Carr"/>
    <x v="4"/>
    <s v="50-59"/>
    <s v="Male"/>
    <s v="E1453"/>
    <n v="75071"/>
    <n v="1"/>
    <s v="0-4years"/>
    <s v="High(4-5)"/>
    <n v="5"/>
    <n v="0"/>
    <s v="Below Expectation"/>
    <n v="10"/>
    <n v="0.7142857142857143"/>
    <x v="1"/>
  </r>
  <r>
    <s v="E1805"/>
    <s v="Dennis Moss"/>
    <x v="4"/>
    <s v="40-49"/>
    <s v="Other"/>
    <s v="E1290"/>
    <n v="59812"/>
    <n v="0"/>
    <s v="10+ years"/>
    <s v="Medium(3)"/>
    <n v="3"/>
    <n v="0"/>
    <s v="Below Expectation"/>
    <n v="6"/>
    <n v="0.42857142857142855"/>
    <x v="0"/>
  </r>
  <r>
    <s v="E1806"/>
    <s v="Mr Guy Evans"/>
    <x v="3"/>
    <s v="30-39"/>
    <s v="Female"/>
    <s v="E1533"/>
    <n v="74570"/>
    <n v="0"/>
    <s v="5-9years"/>
    <s v="Medium(3)"/>
    <n v="3"/>
    <n v="6"/>
    <s v="Meets Expectation"/>
    <n v="8"/>
    <n v="0.5714285714285714"/>
    <x v="0"/>
  </r>
  <r>
    <s v="E1807"/>
    <s v="Nicholas Thompson"/>
    <x v="3"/>
    <s v="22-29"/>
    <s v="Male"/>
    <s v="E1192"/>
    <n v="75901"/>
    <n v="0"/>
    <s v="0-4years"/>
    <s v="Low(1-2)"/>
    <n v="2"/>
    <n v="8"/>
    <s v="Exceeds Expectation"/>
    <n v="9"/>
    <n v="0.6428571428571429"/>
    <x v="1"/>
  </r>
  <r>
    <s v="E1808"/>
    <s v="Jean Brown-Smith"/>
    <x v="5"/>
    <s v="40-49"/>
    <s v="Female"/>
    <s v="E1979"/>
    <n v="85186"/>
    <n v="0"/>
    <s v="5-9years"/>
    <s v="High(4-5)"/>
    <n v="4"/>
    <n v="0"/>
    <s v="Below Expectation"/>
    <n v="8"/>
    <n v="0.5714285714285714"/>
    <x v="0"/>
  </r>
  <r>
    <s v="E1809"/>
    <s v="Dr Liam Davies"/>
    <x v="4"/>
    <s v="30-39"/>
    <s v="Female"/>
    <s v="E1149"/>
    <n v="75251"/>
    <n v="0"/>
    <s v="5-9years"/>
    <s v="Low(1-2)"/>
    <n v="1"/>
    <n v="1"/>
    <s v="Needs Improvement"/>
    <n v="11"/>
    <n v="0.7857142857142857"/>
    <x v="1"/>
  </r>
  <r>
    <s v="E1810"/>
    <s v="Dr Wayne Holt"/>
    <x v="0"/>
    <s v="50-59"/>
    <s v="Female"/>
    <s v="E1879"/>
    <n v="90171"/>
    <n v="0"/>
    <s v="5-9years"/>
    <s v="Low(1-2)"/>
    <n v="1"/>
    <n v="5"/>
    <s v="Meets Expectation"/>
    <n v="12"/>
    <n v="0.8571428571428571"/>
    <x v="1"/>
  </r>
  <r>
    <s v="E1811"/>
    <s v="Ms Ellie Wilson"/>
    <x v="4"/>
    <s v="50-59"/>
    <s v="Male"/>
    <s v="E1758"/>
    <n v="61160"/>
    <n v="0"/>
    <s v="10+ years"/>
    <s v="High(4-5)"/>
    <n v="5"/>
    <n v="5"/>
    <s v="Meets Expectation"/>
    <n v="10"/>
    <n v="0.7142857142857143"/>
    <x v="1"/>
  </r>
  <r>
    <s v="E1812"/>
    <s v="Tom Barnes"/>
    <x v="5"/>
    <s v="30-39"/>
    <s v="Female"/>
    <s v="E1778"/>
    <n v="44156"/>
    <n v="0"/>
    <s v="5-9years"/>
    <s v="Medium(3)"/>
    <n v="5"/>
    <n v="1"/>
    <s v="Needs Improvement"/>
    <n v="9"/>
    <n v="0.6428571428571429"/>
    <x v="1"/>
  </r>
  <r>
    <s v="E1813"/>
    <s v="Dr Edward Roberts"/>
    <x v="2"/>
    <s v="50-59"/>
    <s v="Male"/>
    <s v="E1972"/>
    <n v="101208"/>
    <n v="0"/>
    <s v="0-4years"/>
    <s v="High(4-5)"/>
    <n v="2"/>
    <n v="8"/>
    <s v="Exceeds Expectation"/>
    <n v="11"/>
    <n v="0.7857142857142857"/>
    <x v="1"/>
  </r>
  <r>
    <s v="E1814"/>
    <s v="Bruce Jones"/>
    <x v="3"/>
    <s v="30-39"/>
    <s v="Female"/>
    <s v="E1762"/>
    <n v="104980"/>
    <n v="0"/>
    <s v="5-9years"/>
    <s v="High(4-5)"/>
    <n v="3"/>
    <n v="3"/>
    <s v="Needs Improvement"/>
    <n v="10"/>
    <n v="0.7142857142857143"/>
    <x v="1"/>
  </r>
  <r>
    <s v="E1815"/>
    <s v="Jasmine Pearson-Edwards"/>
    <x v="3"/>
    <s v="22-29"/>
    <s v="Female"/>
    <s v="E1514"/>
    <n v="97320"/>
    <n v="1"/>
    <s v="10+ years"/>
    <s v="Low(1-2)"/>
    <n v="1"/>
    <n v="6"/>
    <s v="Meets Expectation"/>
    <n v="8"/>
    <n v="0.5714285714285714"/>
    <x v="0"/>
  </r>
  <r>
    <s v="E1816"/>
    <s v="Arthur Thompson-Palmer"/>
    <x v="5"/>
    <s v="50-59"/>
    <s v="Female"/>
    <s v="E1392"/>
    <n v="42929"/>
    <n v="0"/>
    <s v="5-9years"/>
    <s v="Low(1-2)"/>
    <n v="2"/>
    <n v="5"/>
    <s v="Meets Expectation"/>
    <n v="12"/>
    <n v="0.8571428571428571"/>
    <x v="1"/>
  </r>
  <r>
    <s v="E1817"/>
    <s v="Max Burrows"/>
    <x v="0"/>
    <s v="22-29"/>
    <s v="Female"/>
    <s v="E1315"/>
    <n v="91606"/>
    <n v="0"/>
    <s v="10+ years"/>
    <s v="Low(1-2)"/>
    <n v="5"/>
    <n v="2"/>
    <s v="Needs Improvement"/>
    <n v="9"/>
    <n v="0.6428571428571429"/>
    <x v="1"/>
  </r>
  <r>
    <s v="E1818"/>
    <s v="Miss Sharon Miller"/>
    <x v="3"/>
    <s v="30-39"/>
    <s v="Female"/>
    <s v="E1075"/>
    <n v="113442"/>
    <n v="0"/>
    <s v="5-9years"/>
    <s v="High(4-5)"/>
    <n v="5"/>
    <n v="7"/>
    <s v="Meets Expectation"/>
    <n v="9"/>
    <n v="0.6428571428571429"/>
    <x v="1"/>
  </r>
  <r>
    <s v="E1819"/>
    <s v="Luke Collins-Mason"/>
    <x v="1"/>
    <s v="22-29"/>
    <s v="Male"/>
    <s v="E1598"/>
    <n v="87559"/>
    <n v="0"/>
    <s v="10+ years"/>
    <s v="Medium(3)"/>
    <n v="1"/>
    <n v="6"/>
    <s v="Meets Expectation"/>
    <n v="6"/>
    <n v="0.42857142857142855"/>
    <x v="0"/>
  </r>
  <r>
    <s v="E1820"/>
    <s v="Dr Alexander Cox"/>
    <x v="3"/>
    <s v="40-49"/>
    <s v="Male"/>
    <s v="E1269"/>
    <n v="79205"/>
    <n v="0"/>
    <s v="5-9years"/>
    <s v="High(4-5)"/>
    <n v="5"/>
    <n v="8"/>
    <s v="Exceeds Expectation"/>
    <n v="9"/>
    <n v="0.6428571428571429"/>
    <x v="1"/>
  </r>
  <r>
    <s v="E1821"/>
    <s v="Hollie Barnett"/>
    <x v="1"/>
    <s v="30-39"/>
    <s v="Female"/>
    <s v="E1224"/>
    <n v="93475"/>
    <n v="0"/>
    <s v="5-9years"/>
    <s v="High(4-5)"/>
    <n v="5"/>
    <n v="2"/>
    <s v="Needs Improvement"/>
    <n v="10"/>
    <n v="0.7142857142857143"/>
    <x v="1"/>
  </r>
  <r>
    <s v="E1822"/>
    <s v="Samantha Brown"/>
    <x v="5"/>
    <s v="22-29"/>
    <s v="Male"/>
    <s v="E1529"/>
    <n v="89341"/>
    <n v="0"/>
    <s v="10+ years"/>
    <s v="High(4-5)"/>
    <n v="4"/>
    <n v="0"/>
    <s v="Below Expectation"/>
    <n v="5"/>
    <n v="0.35714285714285715"/>
    <x v="2"/>
  </r>
  <r>
    <s v="E1823"/>
    <s v="Kathleen Holmes"/>
    <x v="5"/>
    <s v="30-39"/>
    <s v="Male"/>
    <s v="E1112"/>
    <n v="67863"/>
    <n v="0"/>
    <s v="0-4years"/>
    <s v="High(4-5)"/>
    <n v="3"/>
    <n v="1"/>
    <s v="Needs Improvement"/>
    <n v="11"/>
    <n v="0.7857142857142857"/>
    <x v="1"/>
  </r>
  <r>
    <s v="E1824"/>
    <s v="Harriet Wood"/>
    <x v="3"/>
    <s v="22-29"/>
    <s v="Male"/>
    <s v="E1250"/>
    <n v="106837"/>
    <n v="0"/>
    <s v="5-9years"/>
    <s v="High(4-5)"/>
    <n v="5"/>
    <n v="0"/>
    <s v="Below Expectation"/>
    <n v="6"/>
    <n v="0.42857142857142855"/>
    <x v="0"/>
  </r>
  <r>
    <s v="E1825"/>
    <s v="Josh Hussain"/>
    <x v="4"/>
    <s v="40-49"/>
    <s v="Male"/>
    <s v="E1232"/>
    <n v="90439"/>
    <n v="0"/>
    <s v="0-4years"/>
    <s v="Low(1-2)"/>
    <n v="4"/>
    <n v="4"/>
    <s v="Needs Improvement"/>
    <n v="13"/>
    <n v="0.9285714285714286"/>
    <x v="1"/>
  </r>
  <r>
    <s v="E1826"/>
    <s v="Heather Mann"/>
    <x v="1"/>
    <s v="22-29"/>
    <s v="Other"/>
    <s v="E1840"/>
    <n v="32194"/>
    <n v="0"/>
    <s v="10+ years"/>
    <s v="High(4-5)"/>
    <n v="2"/>
    <n v="9"/>
    <s v="Exceeds Expectation"/>
    <n v="6"/>
    <n v="0.42857142857142855"/>
    <x v="0"/>
  </r>
  <r>
    <s v="E1827"/>
    <s v="Dr Justin Hall"/>
    <x v="0"/>
    <s v="50-59"/>
    <s v="Female"/>
    <s v="E1790"/>
    <n v="96387"/>
    <n v="0"/>
    <s v="0-4years"/>
    <s v="Low(1-2)"/>
    <n v="5"/>
    <n v="1"/>
    <s v="Needs Improvement"/>
    <n v="14"/>
    <n v="1"/>
    <x v="1"/>
  </r>
  <r>
    <s v="E1828"/>
    <s v="Dr Raymond Davies"/>
    <x v="3"/>
    <s v="30-39"/>
    <s v="Other"/>
    <s v="E1713"/>
    <n v="106914"/>
    <n v="0"/>
    <s v="5-9years"/>
    <s v="High(4-5)"/>
    <n v="2"/>
    <n v="2"/>
    <s v="Needs Improvement"/>
    <n v="10"/>
    <n v="0.7142857142857143"/>
    <x v="1"/>
  </r>
  <r>
    <s v="E1829"/>
    <s v="Fiona Walker"/>
    <x v="0"/>
    <s v="30-39"/>
    <s v="Female"/>
    <s v="E1082"/>
    <n v="91214"/>
    <n v="0"/>
    <s v="5-9years"/>
    <s v="Low(1-2)"/>
    <n v="5"/>
    <n v="7"/>
    <s v="Meets Expectation"/>
    <n v="10"/>
    <n v="0.7142857142857143"/>
    <x v="1"/>
  </r>
  <r>
    <s v="E1830"/>
    <s v="Kathleen Clark"/>
    <x v="3"/>
    <s v="30-39"/>
    <s v="Female"/>
    <s v="E1124"/>
    <n v="54777"/>
    <n v="0"/>
    <s v="10+ years"/>
    <s v="High(4-5)"/>
    <n v="1"/>
    <n v="9"/>
    <s v="Exceeds Expectation"/>
    <n v="7"/>
    <n v="0.5"/>
    <x v="0"/>
  </r>
  <r>
    <s v="E1831"/>
    <s v="Mrs Paige Dawson"/>
    <x v="4"/>
    <s v="30-39"/>
    <s v="Male"/>
    <s v="E1174"/>
    <n v="51183"/>
    <n v="0"/>
    <s v="10+ years"/>
    <s v="High(4-5)"/>
    <n v="4"/>
    <n v="4"/>
    <s v="Needs Improvement"/>
    <n v="9"/>
    <n v="0.6428571428571429"/>
    <x v="1"/>
  </r>
  <r>
    <s v="E1832"/>
    <s v="Wendy Jones"/>
    <x v="4"/>
    <s v="30-39"/>
    <s v="Female"/>
    <s v="E1068"/>
    <n v="52445"/>
    <n v="1"/>
    <s v="0-4years"/>
    <s v="High(4-5)"/>
    <n v="4"/>
    <n v="3"/>
    <s v="Needs Improvement"/>
    <n v="11"/>
    <n v="0.7857142857142857"/>
    <x v="1"/>
  </r>
  <r>
    <s v="E1833"/>
    <s v="Glen Gibbons"/>
    <x v="4"/>
    <s v="40-49"/>
    <s v="Male"/>
    <s v="E1046"/>
    <n v="92038"/>
    <n v="0"/>
    <s v="10+ years"/>
    <s v="High(4-5)"/>
    <n v="1"/>
    <n v="4"/>
    <s v="Needs Improvement"/>
    <n v="10"/>
    <n v="0.7142857142857143"/>
    <x v="1"/>
  </r>
  <r>
    <s v="E1834"/>
    <s v="Annette Gibson"/>
    <x v="2"/>
    <s v="50-59"/>
    <s v="Female"/>
    <s v="E1883"/>
    <n v="112201"/>
    <n v="0"/>
    <s v="0-4years"/>
    <s v="Low(1-2)"/>
    <n v="3"/>
    <n v="9"/>
    <s v="Exceeds Expectation"/>
    <n v="12"/>
    <n v="0.8571428571428571"/>
    <x v="1"/>
  </r>
  <r>
    <s v="E1835"/>
    <s v="Dr Joe Welch"/>
    <x v="4"/>
    <s v="50-59"/>
    <s v="Female"/>
    <s v="E1255"/>
    <n v="41198"/>
    <n v="0"/>
    <s v="10+ years"/>
    <s v="High(4-5)"/>
    <n v="4"/>
    <n v="5"/>
    <s v="Meets Expectation"/>
    <n v="10"/>
    <n v="0.7142857142857143"/>
    <x v="1"/>
  </r>
  <r>
    <s v="E1836"/>
    <s v="Guy Wall"/>
    <x v="5"/>
    <s v="50-59"/>
    <s v="Male"/>
    <s v="E1726"/>
    <n v="46411"/>
    <n v="1"/>
    <s v="0-4years"/>
    <s v="Low(1-2)"/>
    <n v="2"/>
    <n v="6"/>
    <s v="Meets Expectation"/>
    <n v="13"/>
    <n v="0.9285714285714286"/>
    <x v="1"/>
  </r>
  <r>
    <s v="E1837"/>
    <s v="Yvonne Barlow-Campbell"/>
    <x v="5"/>
    <s v="50-59"/>
    <s v="Other"/>
    <s v="E1029"/>
    <n v="75577"/>
    <n v="0"/>
    <s v="5-9years"/>
    <s v="Low(1-2)"/>
    <n v="4"/>
    <n v="8"/>
    <s v="Exceeds Expectation"/>
    <n v="11"/>
    <n v="0.7857142857142857"/>
    <x v="1"/>
  </r>
  <r>
    <s v="E1838"/>
    <s v="Bethan Morgan"/>
    <x v="2"/>
    <s v="22-29"/>
    <s v="Female"/>
    <s v="E1280"/>
    <n v="40867"/>
    <n v="0"/>
    <s v="10+ years"/>
    <s v="High(4-5)"/>
    <n v="3"/>
    <n v="0"/>
    <s v="Below Expectation"/>
    <n v="5"/>
    <n v="0.35714285714285715"/>
    <x v="2"/>
  </r>
  <r>
    <s v="E1839"/>
    <s v="Melissa Simpson"/>
    <x v="1"/>
    <s v="30-39"/>
    <s v="Female"/>
    <s v="E1923"/>
    <n v="87501"/>
    <n v="0"/>
    <s v="10+ years"/>
    <s v="Low(1-2)"/>
    <n v="2"/>
    <n v="3"/>
    <s v="Needs Improvement"/>
    <n v="10"/>
    <n v="0.7142857142857143"/>
    <x v="1"/>
  </r>
  <r>
    <s v="E1840"/>
    <s v="Lynn Davies"/>
    <x v="0"/>
    <s v="30-39"/>
    <s v="Male"/>
    <s v="E1993"/>
    <n v="39266"/>
    <n v="0"/>
    <s v="10+ years"/>
    <s v="Low(1-2)"/>
    <n v="2"/>
    <n v="8"/>
    <s v="Exceeds Expectation"/>
    <n v="8"/>
    <n v="0.5714285714285714"/>
    <x v="0"/>
  </r>
  <r>
    <s v="E1841"/>
    <s v="Mary Richardson"/>
    <x v="3"/>
    <s v="30-39"/>
    <s v="Female"/>
    <s v="E1236"/>
    <n v="64422"/>
    <n v="0"/>
    <s v="0-4years"/>
    <s v="Low(1-2)"/>
    <n v="1"/>
    <n v="4"/>
    <s v="Needs Improvement"/>
    <n v="12"/>
    <n v="0.8571428571428571"/>
    <x v="1"/>
  </r>
  <r>
    <s v="E1842"/>
    <s v="Jayne Tyler"/>
    <x v="3"/>
    <s v="50-59"/>
    <s v="Female"/>
    <s v="E1247"/>
    <n v="60208"/>
    <n v="0"/>
    <s v="0-4years"/>
    <s v="Low(1-2)"/>
    <n v="5"/>
    <n v="7"/>
    <s v="Meets Expectation"/>
    <n v="13"/>
    <n v="0.9285714285714286"/>
    <x v="1"/>
  </r>
  <r>
    <s v="E1843"/>
    <s v="Mrs Jennifer Cooper"/>
    <x v="2"/>
    <s v="30-39"/>
    <s v="Male"/>
    <s v="E1367"/>
    <n v="56213"/>
    <n v="1"/>
    <s v="0-4years"/>
    <s v="High(4-5)"/>
    <n v="1"/>
    <n v="0"/>
    <s v="Below Expectation"/>
    <n v="8"/>
    <n v="0.5714285714285714"/>
    <x v="0"/>
  </r>
  <r>
    <s v="E1844"/>
    <s v="Conor Evans"/>
    <x v="5"/>
    <s v="50-59"/>
    <s v="Male"/>
    <s v="E1494"/>
    <n v="32367"/>
    <n v="1"/>
    <s v="5-9years"/>
    <s v="Low(1-2)"/>
    <n v="5"/>
    <n v="3"/>
    <s v="Needs Improvement"/>
    <n v="13"/>
    <n v="0.9285714285714286"/>
    <x v="1"/>
  </r>
  <r>
    <s v="E1845"/>
    <s v="Valerie White-Reid"/>
    <x v="3"/>
    <s v="50-59"/>
    <s v="Female"/>
    <s v="E1024"/>
    <n v="104026"/>
    <n v="0"/>
    <s v="5-9years"/>
    <s v="Low(1-2)"/>
    <n v="1"/>
    <n v="8"/>
    <s v="Exceeds Expectation"/>
    <n v="11"/>
    <n v="0.7857142857142857"/>
    <x v="1"/>
  </r>
  <r>
    <s v="E1846"/>
    <s v="Charles Mitchell"/>
    <x v="5"/>
    <s v="22-29"/>
    <s v="Male"/>
    <s v="E1585"/>
    <n v="60362"/>
    <n v="0"/>
    <s v="5-9years"/>
    <s v="Low(1-2)"/>
    <n v="5"/>
    <n v="0"/>
    <s v="Below Expectation"/>
    <n v="7"/>
    <n v="0.5"/>
    <x v="0"/>
  </r>
  <r>
    <s v="E1847"/>
    <s v="Connor Hall"/>
    <x v="1"/>
    <s v="40-49"/>
    <s v="Female"/>
    <s v="E1717"/>
    <n v="76588"/>
    <n v="1"/>
    <s v="0-4years"/>
    <s v="High(4-5)"/>
    <n v="4"/>
    <n v="0"/>
    <s v="Below Expectation"/>
    <n v="9"/>
    <n v="0.6428571428571429"/>
    <x v="1"/>
  </r>
  <r>
    <s v="E1848"/>
    <s v="Kelly Parry"/>
    <x v="0"/>
    <s v="50-59"/>
    <s v="Other"/>
    <s v="E1489"/>
    <n v="63285"/>
    <n v="0"/>
    <s v="10+ years"/>
    <s v="High(4-5)"/>
    <n v="2"/>
    <n v="3"/>
    <s v="Needs Improvement"/>
    <n v="11"/>
    <n v="0.7857142857142857"/>
    <x v="1"/>
  </r>
  <r>
    <s v="E1849"/>
    <s v="Mr Conor Jones"/>
    <x v="1"/>
    <s v="22-29"/>
    <s v="Female"/>
    <s v="E1493"/>
    <n v="99755"/>
    <n v="0"/>
    <s v="10+ years"/>
    <s v="High(4-5)"/>
    <n v="5"/>
    <n v="2"/>
    <s v="Needs Improvement"/>
    <n v="8"/>
    <n v="0.5714285714285714"/>
    <x v="0"/>
  </r>
  <r>
    <s v="E1850"/>
    <s v="Kimberley Moore-Jackson"/>
    <x v="2"/>
    <s v="30-39"/>
    <s v="Male"/>
    <s v="E1313"/>
    <n v="96846"/>
    <n v="0"/>
    <s v="0-4years"/>
    <s v="Low(1-2)"/>
    <n v="4"/>
    <n v="6"/>
    <s v="Meets Expectation"/>
    <n v="11"/>
    <n v="0.7857142857142857"/>
    <x v="1"/>
  </r>
  <r>
    <s v="E1851"/>
    <s v="Ann Morton"/>
    <x v="4"/>
    <s v="50-59"/>
    <s v="Female"/>
    <s v="E1605"/>
    <n v="61307"/>
    <n v="0"/>
    <s v="0-4years"/>
    <s v="Low(1-2)"/>
    <n v="3"/>
    <n v="2"/>
    <s v="Needs Improvement"/>
    <n v="14"/>
    <n v="1"/>
    <x v="1"/>
  </r>
  <r>
    <s v="E1852"/>
    <s v="Leanne Carter"/>
    <x v="4"/>
    <s v="30-39"/>
    <s v="Male"/>
    <s v="E1374"/>
    <n v="105280"/>
    <n v="0"/>
    <s v="5-9years"/>
    <s v="High(4-5)"/>
    <n v="1"/>
    <n v="0"/>
    <s v="Below Expectation"/>
    <n v="7"/>
    <n v="0.5"/>
    <x v="0"/>
  </r>
  <r>
    <s v="E1853"/>
    <s v="Trevor Hewitt"/>
    <x v="4"/>
    <s v="50-59"/>
    <s v="Male"/>
    <s v="E1638"/>
    <n v="44867"/>
    <n v="0"/>
    <s v="10+ years"/>
    <s v="Low(1-2)"/>
    <n v="3"/>
    <n v="9"/>
    <s v="Exceeds Expectation"/>
    <n v="10"/>
    <n v="0.7142857142857143"/>
    <x v="1"/>
  </r>
  <r>
    <s v="E1854"/>
    <s v="Sally Robinson"/>
    <x v="1"/>
    <s v="50-59"/>
    <s v="Female"/>
    <s v="E1936"/>
    <n v="81523"/>
    <n v="0"/>
    <s v="10+ years"/>
    <s v="High(4-5)"/>
    <n v="4"/>
    <n v="1"/>
    <s v="Needs Improvement"/>
    <n v="11"/>
    <n v="0.7857142857142857"/>
    <x v="1"/>
  </r>
  <r>
    <s v="E1855"/>
    <s v="Glen Jenkins"/>
    <x v="3"/>
    <s v="40-49"/>
    <s v="Male"/>
    <s v="E1024"/>
    <n v="109161"/>
    <n v="0"/>
    <s v="5-9years"/>
    <s v="Low(1-2)"/>
    <n v="3"/>
    <n v="9"/>
    <s v="Exceeds Expectation"/>
    <n v="10"/>
    <n v="0.7142857142857143"/>
    <x v="1"/>
  </r>
  <r>
    <s v="E1856"/>
    <s v="Joyce Jackson-Fuller"/>
    <x v="0"/>
    <s v="50-59"/>
    <s v="Male"/>
    <s v="E1333"/>
    <n v="31378"/>
    <n v="0"/>
    <s v="10+ years"/>
    <s v="Low(1-2)"/>
    <n v="3"/>
    <n v="3"/>
    <s v="Needs Improvement"/>
    <n v="12"/>
    <n v="0.8571428571428571"/>
    <x v="1"/>
  </r>
  <r>
    <s v="E1857"/>
    <s v="Dr Henry Dixon"/>
    <x v="4"/>
    <s v="22-29"/>
    <s v="Female"/>
    <s v="E1354"/>
    <n v="109685"/>
    <n v="0"/>
    <s v="5-9years"/>
    <s v="Low(1-2)"/>
    <n v="4"/>
    <n v="0"/>
    <s v="Below Expectation"/>
    <n v="7"/>
    <n v="0.5"/>
    <x v="0"/>
  </r>
  <r>
    <s v="E1858"/>
    <s v="Mr Charles Ryan"/>
    <x v="2"/>
    <s v="40-49"/>
    <s v="Male"/>
    <s v="E1115"/>
    <n v="101958"/>
    <n v="1"/>
    <s v="0-4years"/>
    <s v="Medium(3)"/>
    <n v="2"/>
    <n v="0"/>
    <s v="Below Expectation"/>
    <n v="8"/>
    <n v="0.5714285714285714"/>
    <x v="0"/>
  </r>
  <r>
    <s v="E1859"/>
    <s v="Mr Andrew Davies"/>
    <x v="2"/>
    <s v="30-39"/>
    <s v="Male"/>
    <s v="E1047"/>
    <n v="52926"/>
    <n v="0"/>
    <s v="5-9years"/>
    <s v="High(4-5)"/>
    <n v="5"/>
    <n v="7"/>
    <s v="Meets Expectation"/>
    <n v="9"/>
    <n v="0.6428571428571429"/>
    <x v="1"/>
  </r>
  <r>
    <s v="E1860"/>
    <s v="Julia Smith"/>
    <x v="4"/>
    <s v="40-49"/>
    <s v="Female"/>
    <s v="E1737"/>
    <n v="38180"/>
    <n v="0"/>
    <s v="10+ years"/>
    <s v="Medium(3)"/>
    <n v="1"/>
    <n v="6"/>
    <s v="Meets Expectation"/>
    <n v="8"/>
    <n v="0.5714285714285714"/>
    <x v="0"/>
  </r>
  <r>
    <s v="E1861"/>
    <s v="Mr Kevin Mitchell"/>
    <x v="4"/>
    <s v="22-29"/>
    <s v="Female"/>
    <s v="E1777"/>
    <n v="117837"/>
    <n v="1"/>
    <s v="0-4years"/>
    <s v="Low(1-2)"/>
    <n v="5"/>
    <n v="7"/>
    <s v="Meets Expectation"/>
    <n v="10"/>
    <n v="0.7142857142857143"/>
    <x v="1"/>
  </r>
  <r>
    <s v="E1862"/>
    <s v="Jade Thornton"/>
    <x v="0"/>
    <s v="40-49"/>
    <s v="Female"/>
    <s v="E1098"/>
    <n v="61931"/>
    <n v="1"/>
    <s v="0-4years"/>
    <s v="Low(1-2)"/>
    <n v="1"/>
    <n v="3"/>
    <s v="Needs Improvement"/>
    <n v="13"/>
    <n v="0.9285714285714286"/>
    <x v="1"/>
  </r>
  <r>
    <s v="E1863"/>
    <s v="Stacey Mitchell-Ball"/>
    <x v="4"/>
    <s v="40-49"/>
    <s v="Male"/>
    <s v="E1458"/>
    <n v="49014"/>
    <n v="0"/>
    <s v="10+ years"/>
    <s v="Low(1-2)"/>
    <n v="5"/>
    <n v="5"/>
    <s v="Meets Expectation"/>
    <n v="10"/>
    <n v="0.7142857142857143"/>
    <x v="1"/>
  </r>
  <r>
    <s v="E1864"/>
    <s v="Aimee Roberts-Scott"/>
    <x v="0"/>
    <s v="30-39"/>
    <s v="Male"/>
    <s v="E1522"/>
    <n v="104872"/>
    <n v="0"/>
    <s v="10+ years"/>
    <s v="Medium(3)"/>
    <n v="3"/>
    <n v="2"/>
    <s v="Needs Improvement"/>
    <n v="8"/>
    <n v="0.5714285714285714"/>
    <x v="0"/>
  </r>
  <r>
    <s v="E1865"/>
    <s v="Miss Joanne Ross"/>
    <x v="2"/>
    <s v="22-29"/>
    <s v="Male"/>
    <s v="E1596"/>
    <n v="83502"/>
    <n v="0"/>
    <s v="5-9years"/>
    <s v="Low(1-2)"/>
    <n v="2"/>
    <n v="7"/>
    <s v="Meets Expectation"/>
    <n v="9"/>
    <n v="0.6428571428571429"/>
    <x v="1"/>
  </r>
  <r>
    <s v="E1866"/>
    <s v="Mrs Donna Hill"/>
    <x v="4"/>
    <s v="30-39"/>
    <s v="Male"/>
    <s v="E1404"/>
    <n v="112736"/>
    <n v="1"/>
    <s v="5-9years"/>
    <s v="High(4-5)"/>
    <n v="3"/>
    <n v="3"/>
    <s v="Needs Improvement"/>
    <n v="10"/>
    <n v="0.7142857142857143"/>
    <x v="1"/>
  </r>
  <r>
    <s v="E1867"/>
    <s v="Marc Farrell"/>
    <x v="1"/>
    <s v="50-59"/>
    <s v="Female"/>
    <s v="E1213"/>
    <n v="30470"/>
    <n v="1"/>
    <s v="0-4years"/>
    <s v="Medium(3)"/>
    <n v="2"/>
    <n v="2"/>
    <s v="Needs Improvement"/>
    <n v="12"/>
    <n v="0.8571428571428571"/>
    <x v="1"/>
  </r>
  <r>
    <s v="E1868"/>
    <s v="Lisa Richards"/>
    <x v="1"/>
    <s v="50-59"/>
    <s v="Male"/>
    <s v="E1684"/>
    <n v="39953"/>
    <n v="1"/>
    <s v="0-4years"/>
    <s v="Low(1-2)"/>
    <n v="4"/>
    <n v="3"/>
    <s v="Needs Improvement"/>
    <n v="14"/>
    <n v="1"/>
    <x v="1"/>
  </r>
  <r>
    <s v="E1869"/>
    <s v="Eileen Poole-Harris"/>
    <x v="2"/>
    <s v="50-59"/>
    <s v="Male"/>
    <s v="E1902"/>
    <n v="63507"/>
    <n v="0"/>
    <s v="0-4years"/>
    <s v="Low(1-2)"/>
    <n v="1"/>
    <n v="5"/>
    <s v="Meets Expectation"/>
    <n v="13"/>
    <n v="0.9285714285714286"/>
    <x v="1"/>
  </r>
  <r>
    <s v="E1870"/>
    <s v="Bruce Atkins"/>
    <x v="0"/>
    <s v="40-49"/>
    <s v="Female"/>
    <s v="E1502"/>
    <n v="117969"/>
    <n v="0"/>
    <s v="0-4years"/>
    <s v="Low(1-2)"/>
    <n v="1"/>
    <n v="6"/>
    <s v="Meets Expectation"/>
    <n v="12"/>
    <n v="0.8571428571428571"/>
    <x v="1"/>
  </r>
  <r>
    <s v="E1871"/>
    <s v="Joanna Alexander-Kennedy"/>
    <x v="1"/>
    <s v="30-39"/>
    <s v="Female"/>
    <s v="E1720"/>
    <n v="116493"/>
    <n v="0"/>
    <s v="10+ years"/>
    <s v="Low(1-2)"/>
    <n v="4"/>
    <n v="6"/>
    <s v="Meets Expectation"/>
    <n v="9"/>
    <n v="0.6428571428571429"/>
    <x v="1"/>
  </r>
  <r>
    <s v="E1872"/>
    <s v="Tom Ali-Potter"/>
    <x v="0"/>
    <s v="50-59"/>
    <s v="Female"/>
    <s v="E1447"/>
    <n v="31523"/>
    <n v="0"/>
    <s v="0-4years"/>
    <s v="High(4-5)"/>
    <n v="5"/>
    <n v="3"/>
    <s v="Needs Improvement"/>
    <n v="13"/>
    <n v="0.9285714285714286"/>
    <x v="1"/>
  </r>
  <r>
    <s v="E1873"/>
    <s v="Leigh Pugh"/>
    <x v="1"/>
    <s v="40-49"/>
    <s v="Male"/>
    <s v="E1893"/>
    <n v="111923"/>
    <n v="0"/>
    <s v="5-9years"/>
    <s v="Low(1-2)"/>
    <n v="4"/>
    <n v="7"/>
    <s v="Meets Expectation"/>
    <n v="11"/>
    <n v="0.7857142857142857"/>
    <x v="1"/>
  </r>
  <r>
    <s v="E1874"/>
    <s v="Nathan Jones"/>
    <x v="1"/>
    <s v="30-39"/>
    <s v="Male"/>
    <s v="E1575"/>
    <n v="82190"/>
    <n v="0"/>
    <s v="10+ years"/>
    <s v="High(4-5)"/>
    <n v="4"/>
    <n v="6"/>
    <s v="Meets Expectation"/>
    <n v="8"/>
    <n v="0.5714285714285714"/>
    <x v="0"/>
  </r>
  <r>
    <s v="E1875"/>
    <s v="Craig Roberts"/>
    <x v="0"/>
    <s v="50-59"/>
    <s v="Male"/>
    <s v="E1257"/>
    <n v="72761"/>
    <n v="0"/>
    <s v="0-4years"/>
    <s v="Medium(3)"/>
    <n v="2"/>
    <n v="1"/>
    <s v="Needs Improvement"/>
    <n v="12"/>
    <n v="0.8571428571428571"/>
    <x v="1"/>
  </r>
  <r>
    <s v="E1876"/>
    <s v="Lucy Roberts"/>
    <x v="3"/>
    <s v="22-29"/>
    <s v="Male"/>
    <s v="E1843"/>
    <n v="56169"/>
    <n v="0"/>
    <s v="5-9years"/>
    <s v="Low(1-2)"/>
    <n v="4"/>
    <n v="7"/>
    <s v="Meets Expectation"/>
    <n v="9"/>
    <n v="0.6428571428571429"/>
    <x v="1"/>
  </r>
  <r>
    <s v="E1877"/>
    <s v="Rhys Franklin"/>
    <x v="1"/>
    <s v="30-39"/>
    <s v="Female"/>
    <s v="E1120"/>
    <n v="70641"/>
    <n v="0"/>
    <s v="10+ years"/>
    <s v="Medium(3)"/>
    <n v="1"/>
    <n v="8"/>
    <s v="Exceeds Expectation"/>
    <n v="6"/>
    <n v="0.42857142857142855"/>
    <x v="0"/>
  </r>
  <r>
    <s v="E1878"/>
    <s v="Mary Owen"/>
    <x v="4"/>
    <s v="22-29"/>
    <s v="Female"/>
    <s v="E1809"/>
    <n v="47990"/>
    <n v="0"/>
    <s v="10+ years"/>
    <s v="Low(1-2)"/>
    <n v="3"/>
    <n v="4"/>
    <s v="Needs Improvement"/>
    <n v="9"/>
    <n v="0.6428571428571429"/>
    <x v="1"/>
  </r>
  <r>
    <s v="E1879"/>
    <s v="Stuart Smith"/>
    <x v="2"/>
    <s v="22-29"/>
    <s v="Female"/>
    <s v="E1977"/>
    <n v="54661"/>
    <n v="0"/>
    <s v="10+ years"/>
    <s v="High(4-5)"/>
    <n v="2"/>
    <n v="3"/>
    <s v="Needs Improvement"/>
    <n v="8"/>
    <n v="0.5714285714285714"/>
    <x v="0"/>
  </r>
  <r>
    <s v="E1880"/>
    <s v="Dr Ian Hughes"/>
    <x v="3"/>
    <s v="22-29"/>
    <s v="Female"/>
    <s v="E1053"/>
    <n v="38419"/>
    <n v="0"/>
    <s v="5-9years"/>
    <s v="High(4-5)"/>
    <n v="2"/>
    <n v="3"/>
    <s v="Needs Improvement"/>
    <n v="9"/>
    <n v="0.6428571428571429"/>
    <x v="1"/>
  </r>
  <r>
    <s v="E1881"/>
    <s v="Ms Amy Hall"/>
    <x v="0"/>
    <s v="22-29"/>
    <s v="Male"/>
    <s v="E1330"/>
    <n v="39457"/>
    <n v="1"/>
    <s v="5-9years"/>
    <s v="Low(1-2)"/>
    <n v="5"/>
    <n v="3"/>
    <s v="Needs Improvement"/>
    <n v="10"/>
    <n v="0.7142857142857143"/>
    <x v="1"/>
  </r>
  <r>
    <s v="E1882"/>
    <s v="Connor Mann"/>
    <x v="3"/>
    <s v="22-29"/>
    <s v="Female"/>
    <s v="E1783"/>
    <n v="92600"/>
    <n v="0"/>
    <s v="0-4years"/>
    <s v="High(4-5)"/>
    <n v="3"/>
    <n v="5"/>
    <s v="Meets Expectation"/>
    <n v="9"/>
    <n v="0.6428571428571429"/>
    <x v="1"/>
  </r>
  <r>
    <s v="E1883"/>
    <s v="Dr Adrian Kaur"/>
    <x v="5"/>
    <s v="30-39"/>
    <s v="Male"/>
    <s v="E1240"/>
    <n v="101102"/>
    <n v="1"/>
    <s v="5-9years"/>
    <s v="Low(1-2)"/>
    <n v="2"/>
    <n v="3"/>
    <s v="Needs Improvement"/>
    <n v="11"/>
    <n v="0.7857142857142857"/>
    <x v="1"/>
  </r>
  <r>
    <s v="E1884"/>
    <s v="Charlotte Ingram"/>
    <x v="5"/>
    <s v="50-59"/>
    <s v="Female"/>
    <s v="E1754"/>
    <n v="58085"/>
    <n v="0"/>
    <s v="5-9years"/>
    <s v="Low(1-2)"/>
    <n v="4"/>
    <n v="6"/>
    <s v="Meets Expectation"/>
    <n v="12"/>
    <n v="0.8571428571428571"/>
    <x v="1"/>
  </r>
  <r>
    <s v="E1885"/>
    <s v="Karl Watkins"/>
    <x v="1"/>
    <s v="50-59"/>
    <s v="Female"/>
    <s v="E1529"/>
    <n v="75654"/>
    <n v="0"/>
    <s v="5-9years"/>
    <s v="Low(1-2)"/>
    <n v="2"/>
    <n v="6"/>
    <s v="Meets Expectation"/>
    <n v="12"/>
    <n v="0.8571428571428571"/>
    <x v="1"/>
  </r>
  <r>
    <s v="E1886"/>
    <s v="Amanda White"/>
    <x v="1"/>
    <s v="50-59"/>
    <s v="Male"/>
    <s v="E1482"/>
    <n v="31130"/>
    <n v="0"/>
    <s v="0-4years"/>
    <s v="Low(1-2)"/>
    <n v="2"/>
    <n v="4"/>
    <s v="Needs Improvement"/>
    <n v="14"/>
    <n v="1"/>
    <x v="1"/>
  </r>
  <r>
    <s v="E1887"/>
    <s v="Eleanor Thomas-Lucas"/>
    <x v="4"/>
    <s v="40-49"/>
    <s v="Male"/>
    <s v="E1186"/>
    <n v="27042"/>
    <n v="0"/>
    <s v="10+ years"/>
    <s v="Low(1-2)"/>
    <n v="2"/>
    <n v="4"/>
    <s v="Needs Improvement"/>
    <n v="11"/>
    <n v="0.7857142857142857"/>
    <x v="1"/>
  </r>
  <r>
    <s v="E1888"/>
    <s v="Kyle Brown"/>
    <x v="2"/>
    <s v="50-59"/>
    <s v="Other"/>
    <s v="E1857"/>
    <n v="95134"/>
    <n v="1"/>
    <s v="5-9years"/>
    <s v="Medium(3)"/>
    <n v="5"/>
    <n v="9"/>
    <s v="Exceeds Expectation"/>
    <n v="9"/>
    <n v="0.6428571428571429"/>
    <x v="1"/>
  </r>
  <r>
    <s v="E1889"/>
    <s v="Margaret Price"/>
    <x v="3"/>
    <s v="50-59"/>
    <s v="Male"/>
    <s v="E1655"/>
    <n v="67982"/>
    <n v="0"/>
    <s v="5-9years"/>
    <s v="High(4-5)"/>
    <n v="2"/>
    <n v="7"/>
    <s v="Meets Expectation"/>
    <n v="11"/>
    <n v="0.7857142857142857"/>
    <x v="1"/>
  </r>
  <r>
    <s v="E1890"/>
    <s v="Clare Ryan"/>
    <x v="5"/>
    <s v="50-59"/>
    <s v="Male"/>
    <s v="E1261"/>
    <n v="90185"/>
    <n v="1"/>
    <s v="0-4years"/>
    <s v="Low(1-2)"/>
    <n v="2"/>
    <n v="6"/>
    <s v="Meets Expectation"/>
    <n v="13"/>
    <n v="0.9285714285714286"/>
    <x v="1"/>
  </r>
  <r>
    <s v="E1891"/>
    <s v="Cheryl Williamson"/>
    <x v="1"/>
    <s v="50-59"/>
    <s v="Male"/>
    <s v="E1952"/>
    <n v="58477"/>
    <n v="0"/>
    <s v="0-4years"/>
    <s v="Low(1-2)"/>
    <n v="5"/>
    <n v="6"/>
    <s v="Meets Expectation"/>
    <n v="13"/>
    <n v="0.9285714285714286"/>
    <x v="1"/>
  </r>
  <r>
    <s v="E1892"/>
    <s v="Mr Carl Thomas"/>
    <x v="2"/>
    <s v="50-59"/>
    <s v="Female"/>
    <s v="E1363"/>
    <n v="77709"/>
    <n v="1"/>
    <s v="5-9years"/>
    <s v="Low(1-2)"/>
    <n v="3"/>
    <n v="5"/>
    <s v="Meets Expectation"/>
    <n v="12"/>
    <n v="0.8571428571428571"/>
    <x v="1"/>
  </r>
  <r>
    <s v="E1893"/>
    <s v="James Gardner-Watson"/>
    <x v="3"/>
    <s v="40-49"/>
    <s v="Female"/>
    <s v="E1490"/>
    <n v="53716"/>
    <n v="0"/>
    <s v="10+ years"/>
    <s v="High(4-5)"/>
    <n v="1"/>
    <n v="6"/>
    <s v="Meets Expectation"/>
    <n v="9"/>
    <n v="0.6428571428571429"/>
    <x v="1"/>
  </r>
  <r>
    <s v="E1894"/>
    <s v="Kim Frost"/>
    <x v="1"/>
    <s v="50-59"/>
    <s v="Female"/>
    <s v="E1430"/>
    <n v="103137"/>
    <n v="1"/>
    <s v="5-9years"/>
    <s v="Low(1-2)"/>
    <n v="5"/>
    <n v="6"/>
    <s v="Meets Expectation"/>
    <n v="12"/>
    <n v="0.8571428571428571"/>
    <x v="1"/>
  </r>
  <r>
    <s v="E1895"/>
    <s v="Lorraine Jenkins"/>
    <x v="1"/>
    <s v="22-29"/>
    <s v="Male"/>
    <s v="E1238"/>
    <n v="61018"/>
    <n v="0"/>
    <s v="0-4years"/>
    <s v="High(4-5)"/>
    <n v="5"/>
    <n v="9"/>
    <s v="Exceeds Expectation"/>
    <n v="8"/>
    <n v="0.5714285714285714"/>
    <x v="0"/>
  </r>
  <r>
    <s v="E1896"/>
    <s v="Roger Lee"/>
    <x v="5"/>
    <s v="40-49"/>
    <s v="Female"/>
    <s v="E1303"/>
    <n v="33061"/>
    <n v="0"/>
    <s v="10+ years"/>
    <s v="Low(1-2)"/>
    <n v="2"/>
    <n v="1"/>
    <s v="Needs Improvement"/>
    <n v="11"/>
    <n v="0.7857142857142857"/>
    <x v="1"/>
  </r>
  <r>
    <s v="E1897"/>
    <s v="Dr Owen Sinclair"/>
    <x v="5"/>
    <s v="22-29"/>
    <s v="Male"/>
    <s v="E1297"/>
    <n v="33609"/>
    <n v="0"/>
    <s v="0-4years"/>
    <s v="High(4-5)"/>
    <n v="2"/>
    <n v="9"/>
    <s v="Exceeds Expectation"/>
    <n v="8"/>
    <n v="0.5714285714285714"/>
    <x v="0"/>
  </r>
  <r>
    <s v="E1898"/>
    <s v="Olivia Booth"/>
    <x v="1"/>
    <s v="30-39"/>
    <s v="Female"/>
    <s v="E1075"/>
    <n v="60371"/>
    <n v="1"/>
    <s v="0-4years"/>
    <s v="High(4-5)"/>
    <n v="1"/>
    <n v="1"/>
    <s v="Needs Improvement"/>
    <n v="11"/>
    <n v="0.7857142857142857"/>
    <x v="1"/>
  </r>
  <r>
    <s v="E1899"/>
    <s v="Mrs Lauren Barnes"/>
    <x v="0"/>
    <s v="22-29"/>
    <s v="Female"/>
    <s v="E1699"/>
    <n v="108021"/>
    <n v="0"/>
    <s v="5-9years"/>
    <s v="Medium(3)"/>
    <n v="2"/>
    <n v="9"/>
    <s v="Exceeds Expectation"/>
    <n v="6"/>
    <n v="0.42857142857142855"/>
    <x v="0"/>
  </r>
  <r>
    <s v="E1900"/>
    <s v="Dr Michael Marshall"/>
    <x v="1"/>
    <s v="30-39"/>
    <s v="Male"/>
    <s v="E1332"/>
    <n v="45805"/>
    <n v="0"/>
    <s v="0-4years"/>
    <s v="Medium(3)"/>
    <n v="4"/>
    <n v="6"/>
    <s v="Meets Expectation"/>
    <n v="9"/>
    <n v="0.6428571428571429"/>
    <x v="1"/>
  </r>
  <r>
    <s v="E1901"/>
    <s v="Anthony Wilson"/>
    <x v="2"/>
    <s v="50-59"/>
    <s v="Male"/>
    <s v="E1899"/>
    <n v="32857"/>
    <n v="1"/>
    <s v="0-4years"/>
    <s v="Low(1-2)"/>
    <n v="2"/>
    <n v="9"/>
    <s v="Exceeds Expectation"/>
    <n v="12"/>
    <n v="0.8571428571428571"/>
    <x v="1"/>
  </r>
  <r>
    <s v="E1902"/>
    <s v="Mr Stanley Marsh"/>
    <x v="1"/>
    <s v="50-59"/>
    <s v="Male"/>
    <s v="E1998"/>
    <n v="36620"/>
    <n v="0"/>
    <s v="5-9years"/>
    <s v="Low(1-2)"/>
    <n v="2"/>
    <n v="6"/>
    <s v="Meets Expectation"/>
    <n v="12"/>
    <n v="0.8571428571428571"/>
    <x v="1"/>
  </r>
  <r>
    <s v="E1903"/>
    <s v="Dr Josephine Hussain"/>
    <x v="4"/>
    <s v="30-39"/>
    <s v="Male"/>
    <s v="E1757"/>
    <n v="33177"/>
    <n v="0"/>
    <s v="10+ years"/>
    <s v="High(4-5)"/>
    <n v="4"/>
    <n v="6"/>
    <s v="Meets Expectation"/>
    <n v="8"/>
    <n v="0.5714285714285714"/>
    <x v="0"/>
  </r>
  <r>
    <s v="E1904"/>
    <s v="Colin Ward"/>
    <x v="4"/>
    <s v="50-59"/>
    <s v="Male"/>
    <s v="E1641"/>
    <n v="55111"/>
    <n v="0"/>
    <s v="0-4years"/>
    <s v="Low(1-2)"/>
    <n v="1"/>
    <n v="4"/>
    <s v="Needs Improvement"/>
    <n v="14"/>
    <n v="1"/>
    <x v="1"/>
  </r>
  <r>
    <s v="E1905"/>
    <s v="Dr Reece Jones"/>
    <x v="4"/>
    <s v="50-59"/>
    <s v="Female"/>
    <s v="E1473"/>
    <n v="113578"/>
    <n v="0"/>
    <s v="5-9years"/>
    <s v="High(4-5)"/>
    <n v="4"/>
    <n v="0"/>
    <s v="Below Expectation"/>
    <n v="9"/>
    <n v="0.6428571428571429"/>
    <x v="1"/>
  </r>
  <r>
    <s v="E1906"/>
    <s v="Dr Abbie Bell"/>
    <x v="0"/>
    <s v="40-49"/>
    <s v="Female"/>
    <s v="E1826"/>
    <n v="109181"/>
    <n v="1"/>
    <s v="0-4years"/>
    <s v="High(4-5)"/>
    <n v="5"/>
    <n v="1"/>
    <s v="Needs Improvement"/>
    <n v="12"/>
    <n v="0.8571428571428571"/>
    <x v="1"/>
  </r>
  <r>
    <s v="E1907"/>
    <s v="Jane Berry"/>
    <x v="0"/>
    <s v="30-39"/>
    <s v="Male"/>
    <s v="E1922"/>
    <n v="114941"/>
    <n v="1"/>
    <s v="5-9years"/>
    <s v="Low(1-2)"/>
    <n v="4"/>
    <n v="8"/>
    <s v="Exceeds Expectation"/>
    <n v="9"/>
    <n v="0.6428571428571429"/>
    <x v="1"/>
  </r>
  <r>
    <s v="E1908"/>
    <s v="Miss Elizabeth Shaw"/>
    <x v="1"/>
    <s v="50-59"/>
    <s v="Male"/>
    <s v="E1282"/>
    <n v="36826"/>
    <n v="0"/>
    <s v="10+ years"/>
    <s v="Low(1-2)"/>
    <n v="3"/>
    <n v="7"/>
    <s v="Meets Expectation"/>
    <n v="11"/>
    <n v="0.7857142857142857"/>
    <x v="1"/>
  </r>
  <r>
    <s v="E1909"/>
    <s v="Norman King"/>
    <x v="4"/>
    <s v="22-29"/>
    <s v="Male"/>
    <s v="E1590"/>
    <n v="38890"/>
    <n v="1"/>
    <s v="0-4years"/>
    <s v="Medium(3)"/>
    <n v="5"/>
    <n v="7"/>
    <s v="Meets Expectation"/>
    <n v="8"/>
    <n v="0.5714285714285714"/>
    <x v="0"/>
  </r>
  <r>
    <s v="E1910"/>
    <s v="Vanessa Shah-Holloway"/>
    <x v="0"/>
    <s v="22-29"/>
    <s v="Female"/>
    <s v="E1071"/>
    <n v="107428"/>
    <n v="0"/>
    <s v="10+ years"/>
    <s v="High(4-5)"/>
    <n v="2"/>
    <n v="9"/>
    <s v="Exceeds Expectation"/>
    <n v="6"/>
    <n v="0.42857142857142855"/>
    <x v="0"/>
  </r>
  <r>
    <s v="E1911"/>
    <s v="Mrs Tracey Williams"/>
    <x v="5"/>
    <s v="50-59"/>
    <s v="Male"/>
    <s v="E1262"/>
    <n v="83031"/>
    <n v="0"/>
    <s v="10+ years"/>
    <s v="High(4-5)"/>
    <n v="5"/>
    <n v="0"/>
    <s v="Below Expectation"/>
    <n v="8"/>
    <n v="0.5714285714285714"/>
    <x v="0"/>
  </r>
  <r>
    <s v="E1912"/>
    <s v="Jill Jones-Barber"/>
    <x v="1"/>
    <s v="22-29"/>
    <s v="Female"/>
    <s v="E1702"/>
    <n v="100020"/>
    <n v="0"/>
    <s v="10+ years"/>
    <s v="Low(1-2)"/>
    <n v="1"/>
    <n v="5"/>
    <s v="Meets Expectation"/>
    <n v="8"/>
    <n v="0.5714285714285714"/>
    <x v="0"/>
  </r>
  <r>
    <s v="E1913"/>
    <s v="Jennifer Hopkins"/>
    <x v="2"/>
    <s v="30-39"/>
    <s v="Female"/>
    <s v="E1878"/>
    <n v="30495"/>
    <n v="0"/>
    <s v="10+ years"/>
    <s v="Medium(3)"/>
    <n v="1"/>
    <n v="8"/>
    <s v="Exceeds Expectation"/>
    <n v="6"/>
    <n v="0.42857142857142855"/>
    <x v="0"/>
  </r>
  <r>
    <s v="E1914"/>
    <s v="Elizabeth Gilbert"/>
    <x v="3"/>
    <s v="22-29"/>
    <s v="Female"/>
    <s v="E1886"/>
    <n v="53481"/>
    <n v="0"/>
    <s v="10+ years"/>
    <s v="High(4-5)"/>
    <n v="4"/>
    <n v="7"/>
    <s v="Meets Expectation"/>
    <n v="7"/>
    <n v="0.5"/>
    <x v="0"/>
  </r>
  <r>
    <s v="E1915"/>
    <s v="Mrs Naomi Carr"/>
    <x v="1"/>
    <s v="40-49"/>
    <s v="Female"/>
    <s v="E1941"/>
    <n v="36267"/>
    <n v="1"/>
    <s v="0-4years"/>
    <s v="Low(1-2)"/>
    <n v="5"/>
    <n v="2"/>
    <s v="Needs Improvement"/>
    <n v="13"/>
    <n v="0.9285714285714286"/>
    <x v="1"/>
  </r>
  <r>
    <s v="E1916"/>
    <s v="Brenda Parry"/>
    <x v="3"/>
    <s v="50-59"/>
    <s v="Male"/>
    <s v="E1574"/>
    <n v="31743"/>
    <n v="1"/>
    <s v="0-4years"/>
    <s v="High(4-5)"/>
    <n v="2"/>
    <n v="3"/>
    <s v="Needs Improvement"/>
    <n v="13"/>
    <n v="0.9285714285714286"/>
    <x v="1"/>
  </r>
  <r>
    <s v="E1917"/>
    <s v="Ms Jodie Quinn"/>
    <x v="4"/>
    <s v="50-59"/>
    <s v="Other"/>
    <s v="E1999"/>
    <n v="79800"/>
    <n v="0"/>
    <s v="10+ years"/>
    <s v="High(4-5)"/>
    <n v="1"/>
    <n v="2"/>
    <s v="Needs Improvement"/>
    <n v="11"/>
    <n v="0.7857142857142857"/>
    <x v="1"/>
  </r>
  <r>
    <s v="E1918"/>
    <s v="Declan Moore"/>
    <x v="3"/>
    <s v="50-59"/>
    <s v="Male"/>
    <s v="E1891"/>
    <n v="73773"/>
    <n v="0"/>
    <s v="10+ years"/>
    <s v="Medium(3)"/>
    <n v="2"/>
    <n v="5"/>
    <s v="Meets Expectation"/>
    <n v="9"/>
    <n v="0.6428571428571429"/>
    <x v="1"/>
  </r>
  <r>
    <s v="E1919"/>
    <s v="Dr George Chamberlain"/>
    <x v="4"/>
    <s v="40-49"/>
    <s v="Male"/>
    <s v="E1011"/>
    <n v="82042"/>
    <n v="0"/>
    <s v="0-4years"/>
    <s v="Low(1-2)"/>
    <n v="3"/>
    <n v="8"/>
    <s v="Exceeds Expectation"/>
    <n v="11"/>
    <n v="0.7857142857142857"/>
    <x v="1"/>
  </r>
  <r>
    <s v="E1920"/>
    <s v="Dr Louis Rogers"/>
    <x v="5"/>
    <s v="40-49"/>
    <s v="Female"/>
    <s v="E1140"/>
    <n v="74476"/>
    <n v="1"/>
    <s v="0-4years"/>
    <s v="High(4-5)"/>
    <n v="1"/>
    <n v="7"/>
    <s v="Meets Expectation"/>
    <n v="11"/>
    <n v="0.7857142857142857"/>
    <x v="1"/>
  </r>
  <r>
    <s v="E1921"/>
    <s v="Miss Melissa Carter"/>
    <x v="3"/>
    <s v="22-29"/>
    <s v="Other"/>
    <s v="E1765"/>
    <n v="117105"/>
    <n v="1"/>
    <s v="0-4years"/>
    <s v="Low(1-2)"/>
    <n v="4"/>
    <n v="9"/>
    <s v="Exceeds Expectation"/>
    <n v="9"/>
    <n v="0.6428571428571429"/>
    <x v="1"/>
  </r>
  <r>
    <s v="E1922"/>
    <s v="Gordon Jones"/>
    <x v="1"/>
    <s v="40-49"/>
    <s v="Female"/>
    <s v="E1554"/>
    <n v="53552"/>
    <n v="0"/>
    <s v="10+ years"/>
    <s v="Medium(3)"/>
    <n v="3"/>
    <n v="3"/>
    <s v="Needs Improvement"/>
    <n v="9"/>
    <n v="0.6428571428571429"/>
    <x v="1"/>
  </r>
  <r>
    <s v="E1923"/>
    <s v="Dr Samuel Byrne"/>
    <x v="4"/>
    <s v="30-39"/>
    <s v="Male"/>
    <s v="E1016"/>
    <n v="90242"/>
    <n v="1"/>
    <s v="5-9years"/>
    <s v="High(4-5)"/>
    <n v="5"/>
    <n v="1"/>
    <s v="Needs Improvement"/>
    <n v="10"/>
    <n v="0.7142857142857143"/>
    <x v="1"/>
  </r>
  <r>
    <s v="E1924"/>
    <s v="Mrs Molly Hanson"/>
    <x v="1"/>
    <s v="30-39"/>
    <s v="Male"/>
    <s v="E1062"/>
    <n v="70772"/>
    <n v="0"/>
    <s v="5-9years"/>
    <s v="High(4-5)"/>
    <n v="2"/>
    <n v="7"/>
    <s v="Meets Expectation"/>
    <n v="9"/>
    <n v="0.6428571428571429"/>
    <x v="1"/>
  </r>
  <r>
    <s v="E1925"/>
    <s v="Emma White-Wright"/>
    <x v="0"/>
    <s v="50-59"/>
    <s v="Other"/>
    <s v="E1252"/>
    <n v="68730"/>
    <n v="0"/>
    <s v="5-9years"/>
    <s v="Low(1-2)"/>
    <n v="1"/>
    <n v="7"/>
    <s v="Meets Expectation"/>
    <n v="12"/>
    <n v="0.8571428571428571"/>
    <x v="1"/>
  </r>
  <r>
    <s v="E1926"/>
    <s v="Brian Williams-Fleming"/>
    <x v="4"/>
    <s v="22-29"/>
    <s v="Male"/>
    <s v="E1464"/>
    <n v="53948"/>
    <n v="0"/>
    <s v="5-9years"/>
    <s v="Low(1-2)"/>
    <n v="3"/>
    <n v="5"/>
    <s v="Meets Expectation"/>
    <n v="9"/>
    <n v="0.6428571428571429"/>
    <x v="1"/>
  </r>
  <r>
    <s v="E1927"/>
    <s v="Janice Johnson-Gould"/>
    <x v="3"/>
    <s v="22-29"/>
    <s v="Female"/>
    <s v="E1375"/>
    <n v="101311"/>
    <n v="0"/>
    <s v="5-9years"/>
    <s v="High(4-5)"/>
    <n v="3"/>
    <n v="7"/>
    <s v="Meets Expectation"/>
    <n v="8"/>
    <n v="0.5714285714285714"/>
    <x v="0"/>
  </r>
  <r>
    <s v="E1928"/>
    <s v="Dr Glenn Hussain"/>
    <x v="4"/>
    <s v="40-49"/>
    <s v="Female"/>
    <s v="E1803"/>
    <n v="94093"/>
    <n v="0"/>
    <s v="0-4years"/>
    <s v="Medium(3)"/>
    <n v="1"/>
    <n v="8"/>
    <s v="Exceeds Expectation"/>
    <n v="9"/>
    <n v="0.6428571428571429"/>
    <x v="1"/>
  </r>
  <r>
    <s v="E1929"/>
    <s v="Josh Hall"/>
    <x v="1"/>
    <s v="40-49"/>
    <s v="Female"/>
    <s v="E1980"/>
    <n v="94123"/>
    <n v="0"/>
    <s v="10+ years"/>
    <s v="High(4-5)"/>
    <n v="5"/>
    <n v="0"/>
    <s v="Below Expectation"/>
    <n v="7"/>
    <n v="0.5"/>
    <x v="0"/>
  </r>
  <r>
    <s v="E1930"/>
    <s v="Robert Wyatt"/>
    <x v="5"/>
    <s v="30-39"/>
    <s v="Male"/>
    <s v="E1519"/>
    <n v="41535"/>
    <n v="0"/>
    <s v="10+ years"/>
    <s v="High(4-5)"/>
    <n v="5"/>
    <n v="8"/>
    <s v="Exceeds Expectation"/>
    <n v="7"/>
    <n v="0.5"/>
    <x v="0"/>
  </r>
  <r>
    <s v="E1931"/>
    <s v="Miss Frances Thorpe"/>
    <x v="4"/>
    <s v="40-49"/>
    <s v="Female"/>
    <s v="E1836"/>
    <n v="91490"/>
    <n v="0"/>
    <s v="5-9years"/>
    <s v="Medium(3)"/>
    <n v="4"/>
    <n v="1"/>
    <s v="Needs Improvement"/>
    <n v="10"/>
    <n v="0.7142857142857143"/>
    <x v="1"/>
  </r>
  <r>
    <s v="E1932"/>
    <s v="Sylvia Jones"/>
    <x v="3"/>
    <s v="30-39"/>
    <s v="Male"/>
    <s v="E1089"/>
    <n v="71562"/>
    <n v="0"/>
    <s v="5-9years"/>
    <s v="Medium(3)"/>
    <n v="5"/>
    <n v="0"/>
    <s v="Below Expectation"/>
    <n v="6"/>
    <n v="0.42857142857142855"/>
    <x v="0"/>
  </r>
  <r>
    <s v="E1933"/>
    <s v="Reece Wood"/>
    <x v="0"/>
    <s v="30-39"/>
    <s v="Female"/>
    <s v="E1719"/>
    <n v="114080"/>
    <n v="0"/>
    <s v="0-4years"/>
    <s v="High(4-5)"/>
    <n v="4"/>
    <n v="7"/>
    <s v="Meets Expectation"/>
    <n v="10"/>
    <n v="0.7142857142857143"/>
    <x v="1"/>
  </r>
  <r>
    <s v="E1934"/>
    <s v="Megan Burke"/>
    <x v="2"/>
    <s v="40-49"/>
    <s v="Female"/>
    <s v="E1803"/>
    <n v="83535"/>
    <n v="0"/>
    <s v="5-9years"/>
    <s v="Low(1-2)"/>
    <n v="3"/>
    <n v="7"/>
    <s v="Meets Expectation"/>
    <n v="11"/>
    <n v="0.7857142857142857"/>
    <x v="1"/>
  </r>
  <r>
    <s v="E1935"/>
    <s v="Miss Julia Shaw"/>
    <x v="5"/>
    <s v="50-59"/>
    <s v="Female"/>
    <s v="E1795"/>
    <n v="66269"/>
    <n v="1"/>
    <s v="0-4years"/>
    <s v="Medium(3)"/>
    <n v="1"/>
    <n v="3"/>
    <s v="Needs Improvement"/>
    <n v="12"/>
    <n v="0.8571428571428571"/>
    <x v="1"/>
  </r>
  <r>
    <s v="E1936"/>
    <s v="Daniel Khan"/>
    <x v="0"/>
    <s v="30-39"/>
    <s v="Male"/>
    <s v="E1629"/>
    <n v="105674"/>
    <n v="0"/>
    <s v="0-4years"/>
    <s v="High(4-5)"/>
    <n v="5"/>
    <n v="7"/>
    <s v="Meets Expectation"/>
    <n v="10"/>
    <n v="0.7142857142857143"/>
    <x v="1"/>
  </r>
  <r>
    <s v="E1937"/>
    <s v="Beth Kirk"/>
    <x v="4"/>
    <s v="50-59"/>
    <s v="Other"/>
    <s v="E1860"/>
    <n v="67462"/>
    <n v="0"/>
    <s v="0-4years"/>
    <s v="Low(1-2)"/>
    <n v="4"/>
    <n v="6"/>
    <s v="Meets Expectation"/>
    <n v="13"/>
    <n v="0.9285714285714286"/>
    <x v="1"/>
  </r>
  <r>
    <s v="E1938"/>
    <s v="Mrs Katie Edwards"/>
    <x v="1"/>
    <s v="22-29"/>
    <s v="Male"/>
    <s v="E1174"/>
    <n v="28127"/>
    <n v="0"/>
    <s v="0-4years"/>
    <s v="Low(1-2)"/>
    <n v="3"/>
    <n v="1"/>
    <s v="Needs Improvement"/>
    <n v="11"/>
    <n v="0.7857142857142857"/>
    <x v="1"/>
  </r>
  <r>
    <s v="E1939"/>
    <s v="Natasha Chamberlain"/>
    <x v="1"/>
    <s v="22-29"/>
    <s v="Male"/>
    <s v="E1075"/>
    <n v="48147"/>
    <n v="1"/>
    <s v="0-4years"/>
    <s v="Low(1-2)"/>
    <n v="5"/>
    <n v="4"/>
    <s v="Needs Improvement"/>
    <n v="11"/>
    <n v="0.7857142857142857"/>
    <x v="1"/>
  </r>
  <r>
    <s v="E1940"/>
    <s v="Abdul Evans"/>
    <x v="3"/>
    <s v="50-59"/>
    <s v="Male"/>
    <s v="E1612"/>
    <n v="70528"/>
    <n v="1"/>
    <s v="0-4years"/>
    <s v="Medium(3)"/>
    <n v="2"/>
    <n v="9"/>
    <s v="Exceeds Expectation"/>
    <n v="10"/>
    <n v="0.7142857142857143"/>
    <x v="1"/>
  </r>
  <r>
    <s v="E1941"/>
    <s v="Carly Blake"/>
    <x v="1"/>
    <s v="22-29"/>
    <s v="Female"/>
    <s v="E1925"/>
    <n v="102095"/>
    <n v="0"/>
    <s v="0-4years"/>
    <s v="Low(1-2)"/>
    <n v="3"/>
    <n v="3"/>
    <s v="Needs Improvement"/>
    <n v="11"/>
    <n v="0.7857142857142857"/>
    <x v="1"/>
  </r>
  <r>
    <s v="E1942"/>
    <s v="Francesca Griffiths"/>
    <x v="5"/>
    <s v="40-49"/>
    <s v="Female"/>
    <s v="E1662"/>
    <n v="93931"/>
    <n v="0"/>
    <s v="0-4years"/>
    <s v="High(4-5)"/>
    <n v="5"/>
    <n v="2"/>
    <s v="Needs Improvement"/>
    <n v="12"/>
    <n v="0.8571428571428571"/>
    <x v="1"/>
  </r>
  <r>
    <s v="E1943"/>
    <s v="Miss Caroline Howells"/>
    <x v="1"/>
    <s v="50-59"/>
    <s v="Female"/>
    <s v="E1399"/>
    <n v="115925"/>
    <n v="1"/>
    <s v="0-4years"/>
    <s v="Low(1-2)"/>
    <n v="3"/>
    <n v="0"/>
    <s v="Below Expectation"/>
    <n v="11"/>
    <n v="0.7857142857142857"/>
    <x v="1"/>
  </r>
  <r>
    <s v="E1944"/>
    <s v="Tom Palmer-Ali"/>
    <x v="3"/>
    <s v="30-39"/>
    <s v="Male"/>
    <s v="E1781"/>
    <n v="91381"/>
    <n v="0"/>
    <s v="10+ years"/>
    <s v="High(4-5)"/>
    <n v="1"/>
    <n v="4"/>
    <s v="Needs Improvement"/>
    <n v="9"/>
    <n v="0.6428571428571429"/>
    <x v="1"/>
  </r>
  <r>
    <s v="E1945"/>
    <s v="Philip Green"/>
    <x v="2"/>
    <s v="50-59"/>
    <s v="Male"/>
    <s v="E1969"/>
    <n v="88749"/>
    <n v="0"/>
    <s v="10+ years"/>
    <s v="Low(1-2)"/>
    <n v="1"/>
    <n v="9"/>
    <s v="Exceeds Expectation"/>
    <n v="10"/>
    <n v="0.7142857142857143"/>
    <x v="1"/>
  </r>
  <r>
    <s v="E1946"/>
    <s v="Danielle Smith-Ryan"/>
    <x v="4"/>
    <s v="30-39"/>
    <s v="Female"/>
    <s v="E1070"/>
    <n v="63672"/>
    <n v="0"/>
    <s v="5-9years"/>
    <s v="High(4-5)"/>
    <n v="1"/>
    <n v="7"/>
    <s v="Meets Expectation"/>
    <n v="9"/>
    <n v="0.6428571428571429"/>
    <x v="1"/>
  </r>
  <r>
    <s v="E1947"/>
    <s v="Dr Claire Price"/>
    <x v="4"/>
    <s v="40-49"/>
    <s v="Male"/>
    <s v="E1179"/>
    <n v="38731"/>
    <n v="0"/>
    <s v="0-4years"/>
    <s v="Medium(3)"/>
    <n v="2"/>
    <n v="8"/>
    <s v="Exceeds Expectation"/>
    <n v="9"/>
    <n v="0.6428571428571429"/>
    <x v="1"/>
  </r>
  <r>
    <s v="E1948"/>
    <s v="Mohammad Griffiths-Bradley"/>
    <x v="1"/>
    <s v="30-39"/>
    <s v="Female"/>
    <s v="E1123"/>
    <n v="79512"/>
    <n v="0"/>
    <s v="0-4years"/>
    <s v="Low(1-2)"/>
    <n v="1"/>
    <n v="6"/>
    <s v="Meets Expectation"/>
    <n v="11"/>
    <n v="0.7857142857142857"/>
    <x v="1"/>
  </r>
  <r>
    <s v="E1949"/>
    <s v="Keith Hilton"/>
    <x v="0"/>
    <s v="40-49"/>
    <s v="Other"/>
    <s v="E1380"/>
    <n v="76024"/>
    <n v="0"/>
    <s v="0-4years"/>
    <s v="Low(1-2)"/>
    <n v="2"/>
    <n v="0"/>
    <s v="Below Expectation"/>
    <n v="10"/>
    <n v="0.7142857142857143"/>
    <x v="1"/>
  </r>
  <r>
    <s v="E1950"/>
    <s v="Dr Carly Hill"/>
    <x v="4"/>
    <s v="22-29"/>
    <s v="Other"/>
    <s v="E1292"/>
    <n v="28832"/>
    <n v="0"/>
    <s v="0-4years"/>
    <s v="High(4-5)"/>
    <n v="1"/>
    <n v="0"/>
    <s v="Below Expectation"/>
    <n v="7"/>
    <n v="0.5"/>
    <x v="0"/>
  </r>
  <r>
    <s v="E1951"/>
    <s v="Jeffrey Atkinson"/>
    <x v="2"/>
    <s v="50-59"/>
    <s v="Other"/>
    <s v="E1796"/>
    <n v="57332"/>
    <n v="1"/>
    <s v="5-9years"/>
    <s v="Low(1-2)"/>
    <n v="3"/>
    <n v="0"/>
    <s v="Below Expectation"/>
    <n v="10"/>
    <n v="0.7142857142857143"/>
    <x v="1"/>
  </r>
  <r>
    <s v="E1952"/>
    <s v="Gillian Fowler"/>
    <x v="1"/>
    <s v="40-49"/>
    <s v="Female"/>
    <s v="E1194"/>
    <n v="37467"/>
    <n v="0"/>
    <s v="5-9years"/>
    <s v="High(4-5)"/>
    <n v="5"/>
    <n v="1"/>
    <s v="Needs Improvement"/>
    <n v="11"/>
    <n v="0.7857142857142857"/>
    <x v="1"/>
  </r>
  <r>
    <s v="E1953"/>
    <s v="Billy Anderson"/>
    <x v="3"/>
    <s v="40-49"/>
    <s v="Male"/>
    <s v="E1910"/>
    <n v="66025"/>
    <n v="1"/>
    <s v="0-4years"/>
    <s v="Medium(3)"/>
    <n v="5"/>
    <n v="0"/>
    <s v="Below Expectation"/>
    <n v="8"/>
    <n v="0.5714285714285714"/>
    <x v="0"/>
  </r>
  <r>
    <s v="E1954"/>
    <s v="Mary Hodgson"/>
    <x v="2"/>
    <s v="50-59"/>
    <s v="Male"/>
    <s v="E1227"/>
    <n v="38107"/>
    <n v="0"/>
    <s v="10+ years"/>
    <s v="Low(1-2)"/>
    <n v="1"/>
    <n v="3"/>
    <s v="Needs Improvement"/>
    <n v="12"/>
    <n v="0.8571428571428571"/>
    <x v="1"/>
  </r>
  <r>
    <s v="E1955"/>
    <s v="Mr Carl Goddard"/>
    <x v="1"/>
    <s v="40-49"/>
    <s v="Female"/>
    <s v="E1430"/>
    <n v="102994"/>
    <n v="0"/>
    <s v="5-9years"/>
    <s v="Low(1-2)"/>
    <n v="5"/>
    <n v="9"/>
    <s v="Exceeds Expectation"/>
    <n v="10"/>
    <n v="0.7142857142857143"/>
    <x v="1"/>
  </r>
  <r>
    <s v="E1956"/>
    <s v="Ms Lydia Owen"/>
    <x v="2"/>
    <s v="22-29"/>
    <s v="Female"/>
    <s v="E1941"/>
    <n v="119202"/>
    <n v="0"/>
    <s v="0-4years"/>
    <s v="Low(1-2)"/>
    <n v="1"/>
    <n v="8"/>
    <s v="Exceeds Expectation"/>
    <n v="9"/>
    <n v="0.6428571428571429"/>
    <x v="1"/>
  </r>
  <r>
    <s v="E1957"/>
    <s v="Miss Patricia Poole"/>
    <x v="4"/>
    <s v="30-39"/>
    <s v="Male"/>
    <s v="E1435"/>
    <n v="68481"/>
    <n v="1"/>
    <s v="0-4years"/>
    <s v="Low(1-2)"/>
    <n v="1"/>
    <n v="3"/>
    <s v="Needs Improvement"/>
    <n v="12"/>
    <n v="0.8571428571428571"/>
    <x v="1"/>
  </r>
  <r>
    <s v="E1958"/>
    <s v="Leah Hall-Foster"/>
    <x v="3"/>
    <s v="40-49"/>
    <s v="Male"/>
    <s v="E1786"/>
    <n v="27581"/>
    <n v="1"/>
    <s v="0-4years"/>
    <s v="Medium(3)"/>
    <n v="4"/>
    <n v="3"/>
    <s v="Needs Improvement"/>
    <n v="11"/>
    <n v="0.7857142857142857"/>
    <x v="1"/>
  </r>
  <r>
    <s v="E1959"/>
    <s v="Diana Robson"/>
    <x v="1"/>
    <s v="30-39"/>
    <s v="Male"/>
    <s v="E1460"/>
    <n v="100118"/>
    <n v="0"/>
    <s v="10+ years"/>
    <s v="High(4-5)"/>
    <n v="4"/>
    <n v="6"/>
    <s v="Meets Expectation"/>
    <n v="8"/>
    <n v="0.5714285714285714"/>
    <x v="0"/>
  </r>
  <r>
    <s v="E1960"/>
    <s v="Mr Leigh Anderson"/>
    <x v="5"/>
    <s v="30-39"/>
    <s v="Female"/>
    <s v="E1617"/>
    <n v="76638"/>
    <n v="1"/>
    <s v="0-4years"/>
    <s v="Medium(3)"/>
    <n v="4"/>
    <n v="8"/>
    <s v="Exceeds Expectation"/>
    <n v="8"/>
    <n v="0.5714285714285714"/>
    <x v="0"/>
  </r>
  <r>
    <s v="E1961"/>
    <s v="Emily Rogers"/>
    <x v="3"/>
    <s v="30-39"/>
    <s v="Female"/>
    <s v="E1020"/>
    <n v="33418"/>
    <n v="0"/>
    <s v="0-4years"/>
    <s v="Low(1-2)"/>
    <n v="2"/>
    <n v="6"/>
    <s v="Meets Expectation"/>
    <n v="11"/>
    <n v="0.7857142857142857"/>
    <x v="1"/>
  </r>
  <r>
    <s v="E1962"/>
    <s v="Yvonne Murphy"/>
    <x v="5"/>
    <s v="40-49"/>
    <s v="Female"/>
    <s v="E1063"/>
    <n v="118627"/>
    <n v="1"/>
    <s v="0-4years"/>
    <s v="Low(1-2)"/>
    <n v="4"/>
    <n v="0"/>
    <s v="Below Expectation"/>
    <n v="10"/>
    <n v="0.7142857142857143"/>
    <x v="1"/>
  </r>
  <r>
    <s v="E1963"/>
    <s v="Mrs Helen Gough"/>
    <x v="2"/>
    <s v="50-59"/>
    <s v="Male"/>
    <s v="E1164"/>
    <n v="54113"/>
    <n v="0"/>
    <s v="10+ years"/>
    <s v="Low(1-2)"/>
    <n v="1"/>
    <n v="0"/>
    <s v="Below Expectation"/>
    <n v="9"/>
    <n v="0.6428571428571429"/>
    <x v="1"/>
  </r>
  <r>
    <s v="E1964"/>
    <s v="Lydia Miah"/>
    <x v="0"/>
    <s v="40-49"/>
    <s v="Other"/>
    <s v="E1026"/>
    <n v="109363"/>
    <n v="1"/>
    <s v="5-9years"/>
    <s v="High(4-5)"/>
    <n v="3"/>
    <n v="3"/>
    <s v="Needs Improvement"/>
    <n v="11"/>
    <n v="0.7857142857142857"/>
    <x v="1"/>
  </r>
  <r>
    <s v="E1965"/>
    <s v="Elizabeth Anderson"/>
    <x v="3"/>
    <s v="40-49"/>
    <s v="Female"/>
    <s v="E1310"/>
    <n v="88044"/>
    <n v="0"/>
    <s v="5-9years"/>
    <s v="Medium(3)"/>
    <n v="4"/>
    <n v="3"/>
    <s v="Needs Improvement"/>
    <n v="10"/>
    <n v="0.7142857142857143"/>
    <x v="1"/>
  </r>
  <r>
    <s v="E1966"/>
    <s v="Shane Kelly-Richards"/>
    <x v="2"/>
    <s v="30-39"/>
    <s v="Male"/>
    <s v="E1284"/>
    <n v="104955"/>
    <n v="0"/>
    <s v="5-9years"/>
    <s v="Low(1-2)"/>
    <n v="4"/>
    <n v="0"/>
    <s v="Below Expectation"/>
    <n v="8"/>
    <n v="0.5714285714285714"/>
    <x v="0"/>
  </r>
  <r>
    <s v="E1967"/>
    <s v="Angela Cooke"/>
    <x v="5"/>
    <s v="50-59"/>
    <s v="Male"/>
    <s v="E1659"/>
    <n v="86030"/>
    <n v="0"/>
    <s v="5-9years"/>
    <s v="Low(1-2)"/>
    <n v="3"/>
    <n v="5"/>
    <s v="Meets Expectation"/>
    <n v="12"/>
    <n v="0.8571428571428571"/>
    <x v="1"/>
  </r>
  <r>
    <s v="E1968"/>
    <s v="Dr Pauline Bell"/>
    <x v="4"/>
    <s v="22-29"/>
    <s v="Male"/>
    <s v="E1280"/>
    <n v="36814"/>
    <n v="0"/>
    <s v="0-4years"/>
    <s v="High(4-5)"/>
    <n v="1"/>
    <n v="9"/>
    <s v="Exceeds Expectation"/>
    <n v="8"/>
    <n v="0.5714285714285714"/>
    <x v="0"/>
  </r>
  <r>
    <s v="E1969"/>
    <s v="Olivia Greenwood"/>
    <x v="4"/>
    <s v="22-29"/>
    <s v="Male"/>
    <s v="E1837"/>
    <n v="35024"/>
    <n v="0"/>
    <s v="5-9years"/>
    <s v="Low(1-2)"/>
    <n v="2"/>
    <n v="1"/>
    <s v="Needs Improvement"/>
    <n v="10"/>
    <n v="0.7142857142857143"/>
    <x v="1"/>
  </r>
  <r>
    <s v="E1970"/>
    <s v="Oliver Patel"/>
    <x v="0"/>
    <s v="30-39"/>
    <s v="Other"/>
    <s v="E1830"/>
    <n v="88288"/>
    <n v="0"/>
    <s v="10+ years"/>
    <s v="Low(1-2)"/>
    <n v="4"/>
    <n v="4"/>
    <s v="Needs Improvement"/>
    <n v="10"/>
    <n v="0.7142857142857143"/>
    <x v="1"/>
  </r>
  <r>
    <s v="E1971"/>
    <s v="Jodie Jones"/>
    <x v="3"/>
    <s v="40-49"/>
    <s v="Female"/>
    <s v="E1163"/>
    <n v="82836"/>
    <n v="0"/>
    <s v="0-4years"/>
    <s v="High(4-5)"/>
    <n v="3"/>
    <n v="7"/>
    <s v="Meets Expectation"/>
    <n v="11"/>
    <n v="0.7857142857142857"/>
    <x v="1"/>
  </r>
  <r>
    <s v="E1972"/>
    <s v="Mrs Valerie Patel"/>
    <x v="3"/>
    <s v="50-59"/>
    <s v="Female"/>
    <s v="E1897"/>
    <n v="32435"/>
    <n v="0"/>
    <s v="5-9years"/>
    <s v="Low(1-2)"/>
    <n v="1"/>
    <n v="2"/>
    <s v="Needs Improvement"/>
    <n v="13"/>
    <n v="0.9285714285714286"/>
    <x v="1"/>
  </r>
  <r>
    <s v="E1973"/>
    <s v="Jenna Douglas"/>
    <x v="3"/>
    <s v="40-49"/>
    <s v="Male"/>
    <s v="E1917"/>
    <n v="92084"/>
    <n v="0"/>
    <s v="5-9years"/>
    <s v="Low(1-2)"/>
    <n v="5"/>
    <n v="8"/>
    <s v="Exceeds Expectation"/>
    <n v="10"/>
    <n v="0.7142857142857143"/>
    <x v="1"/>
  </r>
  <r>
    <s v="E1974"/>
    <s v="Ian Williams"/>
    <x v="2"/>
    <s v="30-39"/>
    <s v="Male"/>
    <s v="E1223"/>
    <n v="95601"/>
    <n v="0"/>
    <s v="5-9years"/>
    <s v="Medium(3)"/>
    <n v="2"/>
    <n v="6"/>
    <s v="Meets Expectation"/>
    <n v="8"/>
    <n v="0.5714285714285714"/>
    <x v="0"/>
  </r>
  <r>
    <s v="E1975"/>
    <s v="Mathew Sutton"/>
    <x v="0"/>
    <s v="40-49"/>
    <s v="Female"/>
    <s v="E1783"/>
    <n v="113416"/>
    <n v="1"/>
    <s v="0-4years"/>
    <s v="High(4-5)"/>
    <n v="3"/>
    <n v="8"/>
    <s v="Exceeds Expectation"/>
    <n v="10"/>
    <n v="0.7142857142857143"/>
    <x v="1"/>
  </r>
  <r>
    <s v="E1976"/>
    <s v="Francis Bond"/>
    <x v="3"/>
    <s v="40-49"/>
    <s v="Male"/>
    <s v="E1145"/>
    <n v="28407"/>
    <n v="0"/>
    <s v="0-4years"/>
    <s v="Low(1-2)"/>
    <n v="3"/>
    <n v="0"/>
    <s v="Below Expectation"/>
    <n v="10"/>
    <n v="0.7142857142857143"/>
    <x v="1"/>
  </r>
  <r>
    <s v="E1977"/>
    <s v="Chelsea Saunders"/>
    <x v="2"/>
    <s v="22-29"/>
    <s v="Female"/>
    <s v="E1964"/>
    <n v="57940"/>
    <n v="0"/>
    <s v="10+ years"/>
    <s v="Medium(3)"/>
    <n v="3"/>
    <n v="4"/>
    <s v="Needs Improvement"/>
    <n v="7"/>
    <n v="0.5"/>
    <x v="0"/>
  </r>
  <r>
    <s v="E1978"/>
    <s v="Ross Hall"/>
    <x v="4"/>
    <s v="22-29"/>
    <s v="Other"/>
    <s v="E1949"/>
    <n v="30666"/>
    <n v="0"/>
    <s v="10+ years"/>
    <s v="High(4-5)"/>
    <n v="4"/>
    <n v="2"/>
    <s v="Needs Improvement"/>
    <n v="8"/>
    <n v="0.5714285714285714"/>
    <x v="0"/>
  </r>
  <r>
    <s v="E1979"/>
    <s v="Jonathan Harris"/>
    <x v="5"/>
    <s v="40-49"/>
    <s v="Female"/>
    <s v="E1867"/>
    <n v="62122"/>
    <n v="0"/>
    <s v="10+ years"/>
    <s v="High(4-5)"/>
    <n v="5"/>
    <n v="3"/>
    <s v="Needs Improvement"/>
    <n v="10"/>
    <n v="0.7142857142857143"/>
    <x v="1"/>
  </r>
  <r>
    <s v="E1980"/>
    <s v="Mr David Thompson"/>
    <x v="2"/>
    <s v="50-59"/>
    <s v="Female"/>
    <s v="E1029"/>
    <n v="50092"/>
    <n v="0"/>
    <s v="10+ years"/>
    <s v="High(4-5)"/>
    <n v="2"/>
    <n v="3"/>
    <s v="Needs Improvement"/>
    <n v="11"/>
    <n v="0.7857142857142857"/>
    <x v="1"/>
  </r>
  <r>
    <s v="E1981"/>
    <s v="Alex Clarke"/>
    <x v="4"/>
    <s v="50-59"/>
    <s v="Male"/>
    <s v="E1044"/>
    <n v="100645"/>
    <n v="0"/>
    <s v="0-4years"/>
    <s v="Low(1-2)"/>
    <n v="1"/>
    <n v="6"/>
    <s v="Meets Expectation"/>
    <n v="13"/>
    <n v="0.9285714285714286"/>
    <x v="1"/>
  </r>
  <r>
    <s v="E1982"/>
    <s v="Julie Tomlinson"/>
    <x v="4"/>
    <s v="40-49"/>
    <s v="Male"/>
    <s v="E1786"/>
    <n v="51505"/>
    <n v="0"/>
    <s v="0-4years"/>
    <s v="High(4-5)"/>
    <n v="1"/>
    <n v="9"/>
    <s v="Exceeds Expectation"/>
    <n v="10"/>
    <n v="0.7142857142857143"/>
    <x v="1"/>
  </r>
  <r>
    <s v="E1983"/>
    <s v="Dr Stephen Smith"/>
    <x v="5"/>
    <s v="40-49"/>
    <s v="Male"/>
    <s v="E1470"/>
    <n v="61713"/>
    <n v="1"/>
    <s v="5-9years"/>
    <s v="Medium(3)"/>
    <n v="5"/>
    <n v="7"/>
    <s v="Meets Expectation"/>
    <n v="9"/>
    <n v="0.6428571428571429"/>
    <x v="1"/>
  </r>
  <r>
    <s v="E1984"/>
    <s v="Mr Max Savage"/>
    <x v="4"/>
    <s v="40-49"/>
    <s v="Female"/>
    <s v="E1033"/>
    <n v="79387"/>
    <n v="0"/>
    <s v="10+ years"/>
    <s v="Low(1-2)"/>
    <n v="3"/>
    <n v="9"/>
    <s v="Exceeds Expectation"/>
    <n v="9"/>
    <n v="0.6428571428571429"/>
    <x v="1"/>
  </r>
  <r>
    <s v="E1985"/>
    <s v="Ms Eleanor Walsh"/>
    <x v="0"/>
    <s v="40-49"/>
    <s v="Male"/>
    <s v="E1652"/>
    <n v="68169"/>
    <n v="0"/>
    <s v="10+ years"/>
    <s v="High(4-5)"/>
    <n v="3"/>
    <n v="4"/>
    <s v="Needs Improvement"/>
    <n v="10"/>
    <n v="0.7142857142857143"/>
    <x v="1"/>
  </r>
  <r>
    <s v="E1986"/>
    <s v="Miss Emma Smith"/>
    <x v="5"/>
    <s v="22-29"/>
    <s v="Male"/>
    <s v="E1426"/>
    <n v="98282"/>
    <n v="0"/>
    <s v="0-4years"/>
    <s v="High(4-5)"/>
    <n v="3"/>
    <n v="9"/>
    <s v="Exceeds Expectation"/>
    <n v="8"/>
    <n v="0.5714285714285714"/>
    <x v="0"/>
  </r>
  <r>
    <s v="E1987"/>
    <s v="Laura Baker"/>
    <x v="4"/>
    <s v="30-39"/>
    <s v="Female"/>
    <s v="E1829"/>
    <n v="102511"/>
    <n v="0"/>
    <s v="5-9years"/>
    <s v="High(4-5)"/>
    <n v="3"/>
    <n v="6"/>
    <s v="Meets Expectation"/>
    <n v="9"/>
    <n v="0.6428571428571429"/>
    <x v="1"/>
  </r>
  <r>
    <s v="E1988"/>
    <s v="Lesley Clark"/>
    <x v="1"/>
    <s v="40-49"/>
    <s v="Male"/>
    <s v="E1885"/>
    <n v="76742"/>
    <n v="1"/>
    <s v="5-9years"/>
    <s v="Low(1-2)"/>
    <n v="3"/>
    <n v="2"/>
    <s v="Needs Improvement"/>
    <n v="12"/>
    <n v="0.8571428571428571"/>
    <x v="1"/>
  </r>
  <r>
    <s v="E1989"/>
    <s v="Dr Dennis Day"/>
    <x v="2"/>
    <s v="40-49"/>
    <s v="Male"/>
    <s v="E1220"/>
    <n v="65522"/>
    <n v="0"/>
    <s v="0-4years"/>
    <s v="Medium(3)"/>
    <n v="5"/>
    <n v="2"/>
    <s v="Needs Improvement"/>
    <n v="11"/>
    <n v="0.7857142857142857"/>
    <x v="1"/>
  </r>
  <r>
    <s v="E1990"/>
    <s v="Gareth Lloyd"/>
    <x v="4"/>
    <s v="40-49"/>
    <s v="Male"/>
    <s v="E1867"/>
    <n v="106132"/>
    <n v="0"/>
    <s v="0-4years"/>
    <s v="Medium(3)"/>
    <n v="4"/>
    <n v="2"/>
    <s v="Needs Improvement"/>
    <n v="11"/>
    <n v="0.7857142857142857"/>
    <x v="1"/>
  </r>
  <r>
    <s v="E1991"/>
    <s v="Amber Benson"/>
    <x v="0"/>
    <s v="40-49"/>
    <s v="Other"/>
    <s v="E1533"/>
    <n v="28880"/>
    <n v="0"/>
    <s v="5-9years"/>
    <s v="Low(1-2)"/>
    <n v="2"/>
    <n v="3"/>
    <s v="Needs Improvement"/>
    <n v="12"/>
    <n v="0.8571428571428571"/>
    <x v="1"/>
  </r>
  <r>
    <s v="E1992"/>
    <s v="Edward Matthews-Payne"/>
    <x v="3"/>
    <s v="22-29"/>
    <s v="Female"/>
    <s v="E1691"/>
    <n v="68454"/>
    <n v="0"/>
    <s v="0-4years"/>
    <s v="Low(1-2)"/>
    <n v="3"/>
    <n v="5"/>
    <s v="Meets Expectation"/>
    <n v="10"/>
    <n v="0.7142857142857143"/>
    <x v="1"/>
  </r>
  <r>
    <s v="E1993"/>
    <s v="Kathleen Elliott"/>
    <x v="4"/>
    <s v="22-29"/>
    <s v="Female"/>
    <s v="E1947"/>
    <n v="80711"/>
    <n v="0"/>
    <s v="5-9years"/>
    <s v="Low(1-2)"/>
    <n v="4"/>
    <n v="4"/>
    <s v="Needs Improvement"/>
    <n v="10"/>
    <n v="0.7142857142857143"/>
    <x v="1"/>
  </r>
  <r>
    <s v="E1994"/>
    <s v="Kate Payne"/>
    <x v="3"/>
    <s v="50-59"/>
    <s v="Male"/>
    <s v="E1366"/>
    <n v="68539"/>
    <n v="1"/>
    <s v="0-4years"/>
    <s v="High(4-5)"/>
    <n v="1"/>
    <n v="7"/>
    <s v="Meets Expectation"/>
    <n v="12"/>
    <n v="0.8571428571428571"/>
    <x v="1"/>
  </r>
  <r>
    <s v="E1995"/>
    <s v="Mrs Lynda Birch"/>
    <x v="1"/>
    <s v="30-39"/>
    <s v="Other"/>
    <s v="E1931"/>
    <n v="93321"/>
    <n v="1"/>
    <s v="0-4years"/>
    <s v="Low(1-2)"/>
    <n v="5"/>
    <n v="4"/>
    <s v="Needs Improvement"/>
    <n v="12"/>
    <n v="0.8571428571428571"/>
    <x v="1"/>
  </r>
  <r>
    <s v="E1996"/>
    <s v="Kayleigh Jones-Akhtar"/>
    <x v="4"/>
    <s v="50-59"/>
    <s v="Female"/>
    <s v="E1840"/>
    <n v="112985"/>
    <n v="1"/>
    <s v="0-4years"/>
    <s v="Low(1-2)"/>
    <n v="4"/>
    <n v="4"/>
    <s v="Needs Improvement"/>
    <n v="14"/>
    <n v="1"/>
    <x v="1"/>
  </r>
  <r>
    <s v="E1997"/>
    <s v="Carol Carter-Walker"/>
    <x v="5"/>
    <s v="40-49"/>
    <s v="Male"/>
    <s v="E1742"/>
    <n v="39799"/>
    <n v="1"/>
    <s v="0-4years"/>
    <s v="Low(1-2)"/>
    <n v="3"/>
    <n v="9"/>
    <s v="Exceeds Expectation"/>
    <n v="11"/>
    <n v="0.7857142857142857"/>
    <x v="1"/>
  </r>
  <r>
    <s v="E1998"/>
    <s v="Jade Hughes-Clark"/>
    <x v="3"/>
    <s v="40-49"/>
    <s v="Female"/>
    <s v="E1914"/>
    <n v="85102"/>
    <n v="0"/>
    <s v="10+ years"/>
    <s v="Low(1-2)"/>
    <n v="3"/>
    <n v="1"/>
    <s v="Needs Improvement"/>
    <n v="11"/>
    <n v="0.7857142857142857"/>
    <x v="1"/>
  </r>
  <r>
    <s v="E1999"/>
    <s v="Dylan Jackson"/>
    <x v="1"/>
    <s v="50-59"/>
    <s v="Male"/>
    <s v="E1549"/>
    <n v="75726"/>
    <n v="0"/>
    <s v="5-9years"/>
    <s v="High(4-5)"/>
    <n v="3"/>
    <n v="4"/>
    <s v="Needs Improvement"/>
    <n v="12"/>
    <n v="0.857142857142857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1000"/>
    <s v="Dr Kate Atkins"/>
    <n v="50"/>
    <x v="0"/>
    <x v="0"/>
    <x v="0"/>
    <s v="Adjuster"/>
    <d v="2017-03-20T00:00:00"/>
    <s v="E1263"/>
    <s v="Edinburgh"/>
    <n v="49700"/>
    <x v="0"/>
    <d v="2021-12-28T00:00:00"/>
    <n v="57"/>
    <n v="4"/>
    <x v="0"/>
    <s v="Better Offer"/>
    <n v="30"/>
    <n v="2"/>
    <x v="0"/>
    <n v="3"/>
    <s v="I found a more attractive role outside the company."/>
    <n v="2"/>
    <n v="61"/>
    <n v="51"/>
    <n v="78"/>
    <n v="9"/>
    <x v="0"/>
    <n v="19503"/>
    <n v="0"/>
  </r>
  <r>
    <s v="E1001"/>
    <s v="Kimberley Kaur"/>
    <n v="36"/>
    <x v="1"/>
    <x v="0"/>
    <x v="1"/>
    <s v="Manager"/>
    <d v="2016-06-27T00:00:00"/>
    <s v="E1206"/>
    <s v="Manchester"/>
    <n v="105356"/>
    <x v="0"/>
    <d v="2021-01-31T00:00:00"/>
    <n v="55"/>
    <n v="4"/>
    <x v="0"/>
    <s v="Compensation"/>
    <n v="60"/>
    <n v="2"/>
    <x v="0"/>
    <n v="4"/>
    <s v="Salary and benefits were not competitive enough."/>
    <n v="4"/>
    <n v="60"/>
    <n v="62"/>
    <n v="92"/>
    <n v="1"/>
    <x v="1"/>
    <n v="10046"/>
    <n v="0"/>
  </r>
  <r>
    <s v="E1002"/>
    <s v="Abdul Murray"/>
    <n v="29"/>
    <x v="2"/>
    <x v="1"/>
    <x v="1"/>
    <s v="Senior Manager"/>
    <d v="2022-09-26T00:00:00"/>
    <s v="E1606"/>
    <s v="Edinburgh"/>
    <n v="101427"/>
    <x v="1"/>
    <m/>
    <n v="35"/>
    <n v="2"/>
    <x v="0"/>
    <m/>
    <m/>
    <n v="2"/>
    <x v="0"/>
    <n v="5"/>
    <s v="I feel undervalued and stressed by current expectations."/>
    <n v="4"/>
    <n v="55"/>
    <n v="75"/>
    <n v="54"/>
    <n v="0"/>
    <x v="2"/>
    <n v="16651"/>
    <n v="3"/>
  </r>
  <r>
    <s v="E1003"/>
    <s v="Mr Richard Reed"/>
    <n v="42"/>
    <x v="3"/>
    <x v="0"/>
    <x v="2"/>
    <s v="Agent"/>
    <d v="2015-12-04T00:00:00"/>
    <s v="E1884"/>
    <s v="Manchester"/>
    <n v="30269"/>
    <x v="1"/>
    <m/>
    <n v="117"/>
    <n v="9"/>
    <x v="1"/>
    <m/>
    <m/>
    <n v="2"/>
    <x v="0"/>
    <n v="1"/>
    <s v="I feel undervalued and stressed by current expectations."/>
    <n v="3"/>
    <n v="61"/>
    <n v="59"/>
    <n v="79"/>
    <n v="9"/>
    <x v="0"/>
    <n v="19158"/>
    <n v="2"/>
  </r>
  <r>
    <s v="E1004"/>
    <s v="Anne Taylor"/>
    <n v="40"/>
    <x v="3"/>
    <x v="0"/>
    <x v="1"/>
    <s v="Senior Manager"/>
    <d v="2011-03-18T00:00:00"/>
    <s v="E1733"/>
    <s v="Edinburgh"/>
    <n v="68880"/>
    <x v="0"/>
    <d v="2022-10-15T00:00:00"/>
    <n v="138"/>
    <n v="11"/>
    <x v="2"/>
    <s v="Workload"/>
    <n v="60"/>
    <n v="1"/>
    <x v="0"/>
    <n v="2"/>
    <s v="The workload was overwhelming and hard to balance."/>
    <n v="1"/>
    <n v="76"/>
    <n v="64"/>
    <n v="98"/>
    <n v="0"/>
    <x v="2"/>
    <n v="11041"/>
    <n v="4"/>
  </r>
  <r>
    <s v="E1005"/>
    <s v="Dr Terry Barnes"/>
    <n v="44"/>
    <x v="3"/>
    <x v="1"/>
    <x v="2"/>
    <s v="Adjuster"/>
    <d v="2011-12-05T00:00:00"/>
    <s v="E1365"/>
    <s v="London"/>
    <n v="33320"/>
    <x v="0"/>
    <d v="2015-06-12T00:00:00"/>
    <n v="42"/>
    <n v="3"/>
    <x v="0"/>
    <s v="Career Growth"/>
    <n v="60"/>
    <n v="3"/>
    <x v="1"/>
    <n v="3"/>
    <s v="I felt limited opportunities for advancement here."/>
    <n v="3"/>
    <n v="90"/>
    <n v="80"/>
    <n v="92"/>
    <n v="3"/>
    <x v="1"/>
    <n v="4349"/>
    <n v="4"/>
  </r>
  <r>
    <s v="E1006"/>
    <s v="Jemma Ali-Jackson"/>
    <n v="32"/>
    <x v="1"/>
    <x v="0"/>
    <x v="2"/>
    <s v="Analyst"/>
    <d v="2024-02-05T00:00:00"/>
    <s v="E1275"/>
    <s v="London"/>
    <n v="74589"/>
    <x v="0"/>
    <d v="2024-03-09T00:00:00"/>
    <n v="1"/>
    <n v="0"/>
    <x v="0"/>
    <s v="Personal"/>
    <n v="60"/>
    <n v="2"/>
    <x v="0"/>
    <n v="5"/>
    <s v="Leaving due to personal circumstances."/>
    <n v="5"/>
    <n v="74"/>
    <n v="54"/>
    <n v="57"/>
    <n v="2"/>
    <x v="1"/>
    <n v="4965"/>
    <n v="3"/>
  </r>
  <r>
    <s v="E1007"/>
    <s v="Leon Walton"/>
    <n v="32"/>
    <x v="1"/>
    <x v="0"/>
    <x v="2"/>
    <s v="Analyst"/>
    <d v="2011-06-06T00:00:00"/>
    <s v="E1379"/>
    <s v="Dublin"/>
    <n v="101276"/>
    <x v="1"/>
    <m/>
    <n v="171"/>
    <n v="14"/>
    <x v="2"/>
    <m/>
    <m/>
    <n v="4"/>
    <x v="2"/>
    <n v="3"/>
    <s v="Work is fine, but improvements could be made in support and recognition."/>
    <n v="4"/>
    <n v="91"/>
    <n v="54"/>
    <n v="91"/>
    <n v="4"/>
    <x v="1"/>
    <n v="13492"/>
    <n v="0"/>
  </r>
  <r>
    <s v="E1008"/>
    <s v="Rosemary Reid"/>
    <n v="45"/>
    <x v="3"/>
    <x v="0"/>
    <x v="3"/>
    <s v="Senior Manager"/>
    <d v="2011-06-01T00:00:00"/>
    <s v="E1742"/>
    <s v="Edinburgh"/>
    <n v="60897"/>
    <x v="1"/>
    <m/>
    <n v="171"/>
    <n v="14"/>
    <x v="2"/>
    <m/>
    <m/>
    <n v="5"/>
    <x v="2"/>
    <n v="2"/>
    <s v="I feel undervalued and stressed by current expectations."/>
    <n v="4"/>
    <n v="52"/>
    <n v="91"/>
    <n v="61"/>
    <n v="8"/>
    <x v="0"/>
    <n v="13336"/>
    <n v="4"/>
  </r>
  <r>
    <s v="E1009"/>
    <s v="Dr Amelia Scott"/>
    <n v="57"/>
    <x v="0"/>
    <x v="0"/>
    <x v="4"/>
    <s v="Agent"/>
    <d v="2013-11-03T00:00:00"/>
    <s v="E1308"/>
    <s v="Birmingham"/>
    <n v="83565"/>
    <x v="0"/>
    <d v="2023-02-24T00:00:00"/>
    <n v="111"/>
    <n v="9"/>
    <x v="1"/>
    <s v="Retirement"/>
    <n v="60"/>
    <n v="5"/>
    <x v="2"/>
    <n v="5"/>
    <s v="I am retiring after my service here."/>
    <n v="2"/>
    <n v="52"/>
    <n v="70"/>
    <n v="91"/>
    <n v="7"/>
    <x v="3"/>
    <n v="19843"/>
    <n v="3"/>
  </r>
  <r>
    <s v="E1010"/>
    <s v="Jane Harvey"/>
    <n v="45"/>
    <x v="3"/>
    <x v="0"/>
    <x v="2"/>
    <s v="Analyst"/>
    <d v="2011-08-15T00:00:00"/>
    <s v="E1630"/>
    <s v="Dublin"/>
    <n v="55930"/>
    <x v="1"/>
    <m/>
    <n v="169"/>
    <n v="14"/>
    <x v="2"/>
    <m/>
    <m/>
    <n v="4"/>
    <x v="2"/>
    <n v="5"/>
    <s v="I enjoy the work environment and feel motivated."/>
    <n v="3"/>
    <n v="69"/>
    <n v="72"/>
    <n v="62"/>
    <n v="8"/>
    <x v="0"/>
    <n v="17373"/>
    <n v="1"/>
  </r>
  <r>
    <s v="E1011"/>
    <s v="Dr Lawrence Reed"/>
    <n v="24"/>
    <x v="2"/>
    <x v="0"/>
    <x v="2"/>
    <s v="Analyst"/>
    <d v="2012-11-13T00:00:00"/>
    <s v="E1267"/>
    <s v="London"/>
    <n v="82233"/>
    <x v="1"/>
    <m/>
    <n v="154"/>
    <n v="12"/>
    <x v="2"/>
    <m/>
    <m/>
    <n v="2"/>
    <x v="0"/>
    <n v="3"/>
    <s v="I feel undervalued and stressed by current expectations."/>
    <n v="2"/>
    <n v="77"/>
    <n v="85"/>
    <n v="75"/>
    <n v="4"/>
    <x v="1"/>
    <n v="12684"/>
    <n v="4"/>
  </r>
  <r>
    <s v="E1012"/>
    <s v="Dr Tony Hammond"/>
    <n v="43"/>
    <x v="3"/>
    <x v="1"/>
    <x v="4"/>
    <s v="Manager"/>
    <d v="2011-03-28T00:00:00"/>
    <s v="E1944"/>
    <s v="Edinburgh"/>
    <n v="107821"/>
    <x v="1"/>
    <m/>
    <n v="173"/>
    <n v="14"/>
    <x v="2"/>
    <m/>
    <m/>
    <n v="1"/>
    <x v="0"/>
    <n v="2"/>
    <s v="I feel undervalued and stressed by current expectations."/>
    <n v="4"/>
    <n v="72"/>
    <n v="25"/>
    <n v="67"/>
    <n v="7"/>
    <x v="3"/>
    <n v="17321"/>
    <n v="1"/>
  </r>
  <r>
    <s v="E1013"/>
    <s v="Lesley Whitehead"/>
    <n v="23"/>
    <x v="2"/>
    <x v="1"/>
    <x v="5"/>
    <s v="Analyst"/>
    <d v="2024-04-30T00:00:00"/>
    <s v="E1784"/>
    <s v="Dublin"/>
    <n v="39380"/>
    <x v="1"/>
    <m/>
    <n v="16"/>
    <n v="1"/>
    <x v="0"/>
    <m/>
    <m/>
    <n v="3"/>
    <x v="1"/>
    <n v="1"/>
    <s v="I feel undervalued and stressed by current expectations."/>
    <n v="3"/>
    <n v="97"/>
    <n v="11"/>
    <n v="91"/>
    <n v="3"/>
    <x v="1"/>
    <n v="6654"/>
    <n v="0"/>
  </r>
  <r>
    <s v="E1014"/>
    <s v="Dr Francesca Chapman"/>
    <n v="45"/>
    <x v="3"/>
    <x v="1"/>
    <x v="2"/>
    <s v="Agent"/>
    <d v="2017-10-10T00:00:00"/>
    <s v="E1063"/>
    <s v="Edinburgh"/>
    <n v="101896"/>
    <x v="1"/>
    <m/>
    <n v="95"/>
    <n v="7"/>
    <x v="1"/>
    <m/>
    <m/>
    <n v="5"/>
    <x v="2"/>
    <n v="5"/>
    <s v="I enjoy the work environment and feel motivated."/>
    <n v="3"/>
    <n v="52"/>
    <n v="70"/>
    <n v="100"/>
    <n v="4"/>
    <x v="1"/>
    <n v="7342"/>
    <n v="4"/>
  </r>
  <r>
    <s v="E1015"/>
    <s v="Miss Amanda Johnson"/>
    <n v="51"/>
    <x v="0"/>
    <x v="0"/>
    <x v="3"/>
    <s v="Adjuster"/>
    <d v="2012-04-19T00:00:00"/>
    <s v="E1809"/>
    <s v="London"/>
    <n v="95934"/>
    <x v="1"/>
    <m/>
    <n v="160"/>
    <n v="13"/>
    <x v="2"/>
    <m/>
    <m/>
    <n v="3"/>
    <x v="1"/>
    <n v="1"/>
    <s v="I feel undervalued and stressed by current expectations."/>
    <n v="5"/>
    <n v="91"/>
    <n v="45"/>
    <n v="98"/>
    <n v="2"/>
    <x v="1"/>
    <n v="2358"/>
    <n v="3"/>
  </r>
  <r>
    <s v="E1016"/>
    <s v="Anna Henderson-Briggs"/>
    <n v="59"/>
    <x v="0"/>
    <x v="1"/>
    <x v="1"/>
    <s v="Adjuster"/>
    <d v="2021-11-17T00:00:00"/>
    <s v="E1349"/>
    <s v="Dublin"/>
    <n v="80830"/>
    <x v="1"/>
    <m/>
    <n v="45"/>
    <n v="3"/>
    <x v="0"/>
    <m/>
    <m/>
    <n v="1"/>
    <x v="0"/>
    <n v="2"/>
    <s v="I feel undervalued and stressed by current expectations."/>
    <n v="5"/>
    <n v="73"/>
    <n v="46"/>
    <n v="69"/>
    <n v="4"/>
    <x v="1"/>
    <n v="19729"/>
    <n v="2"/>
  </r>
  <r>
    <s v="E1017"/>
    <s v="Shannon Gray-Hopkins"/>
    <n v="23"/>
    <x v="2"/>
    <x v="0"/>
    <x v="1"/>
    <s v="Manager"/>
    <d v="2011-09-02T00:00:00"/>
    <s v="E1924"/>
    <s v="London"/>
    <n v="30529"/>
    <x v="1"/>
    <m/>
    <n v="168"/>
    <n v="14"/>
    <x v="2"/>
    <m/>
    <m/>
    <n v="5"/>
    <x v="2"/>
    <n v="5"/>
    <s v="I enjoy the work environment and feel motivated."/>
    <n v="1"/>
    <n v="92"/>
    <n v="78"/>
    <n v="65"/>
    <n v="2"/>
    <x v="1"/>
    <n v="6360"/>
    <n v="4"/>
  </r>
  <r>
    <s v="E1018"/>
    <s v="Samuel Akhtar"/>
    <n v="42"/>
    <x v="3"/>
    <x v="0"/>
    <x v="0"/>
    <s v="Adjuster"/>
    <d v="2014-01-11T00:00:00"/>
    <s v="E1914"/>
    <s v="Manchester"/>
    <n v="119598"/>
    <x v="1"/>
    <m/>
    <n v="140"/>
    <n v="11"/>
    <x v="2"/>
    <m/>
    <m/>
    <n v="3"/>
    <x v="1"/>
    <n v="5"/>
    <s v="Work is fine, but improvements could be made in support and recognition."/>
    <n v="5"/>
    <n v="89"/>
    <n v="37"/>
    <n v="86"/>
    <n v="4"/>
    <x v="1"/>
    <n v="3743"/>
    <n v="4"/>
  </r>
  <r>
    <s v="E1019"/>
    <s v="Abdul Kaur-Hayes"/>
    <n v="54"/>
    <x v="0"/>
    <x v="0"/>
    <x v="0"/>
    <s v="Agent"/>
    <d v="2013-03-22T00:00:00"/>
    <s v="E1493"/>
    <s v="London"/>
    <n v="107987"/>
    <x v="1"/>
    <m/>
    <n v="149"/>
    <n v="12"/>
    <x v="2"/>
    <m/>
    <m/>
    <n v="1"/>
    <x v="0"/>
    <n v="1"/>
    <s v="I feel undervalued and stressed by current expectations."/>
    <n v="3"/>
    <n v="55"/>
    <n v="20"/>
    <n v="52"/>
    <n v="4"/>
    <x v="1"/>
    <n v="7159"/>
    <n v="4"/>
  </r>
  <r>
    <s v="E1020"/>
    <s v="Ms Heather Webster"/>
    <n v="33"/>
    <x v="1"/>
    <x v="2"/>
    <x v="1"/>
    <s v="Director"/>
    <d v="2018-01-02T00:00:00"/>
    <s v="E1522"/>
    <s v="Edinburgh"/>
    <n v="74178"/>
    <x v="1"/>
    <m/>
    <n v="92"/>
    <n v="7"/>
    <x v="1"/>
    <m/>
    <m/>
    <n v="3"/>
    <x v="1"/>
    <n v="4"/>
    <s v="Work is fine, but improvements could be made in support and recognition."/>
    <n v="5"/>
    <n v="69"/>
    <n v="13"/>
    <n v="76"/>
    <n v="5"/>
    <x v="3"/>
    <n v="518"/>
    <n v="4"/>
  </r>
  <r>
    <s v="E1021"/>
    <s v="Dr Dawn Hardy"/>
    <n v="43"/>
    <x v="3"/>
    <x v="0"/>
    <x v="1"/>
    <s v="Agent"/>
    <d v="2021-09-02T00:00:00"/>
    <s v="E1097"/>
    <s v="Birmingham"/>
    <n v="31937"/>
    <x v="1"/>
    <m/>
    <n v="48"/>
    <n v="4"/>
    <x v="0"/>
    <m/>
    <m/>
    <n v="2"/>
    <x v="0"/>
    <n v="1"/>
    <s v="I feel undervalued and stressed by current expectations."/>
    <n v="1"/>
    <n v="60"/>
    <n v="1"/>
    <n v="64"/>
    <n v="8"/>
    <x v="0"/>
    <n v="16652"/>
    <n v="3"/>
  </r>
  <r>
    <s v="E1022"/>
    <s v="Dr Hollie Smith"/>
    <n v="46"/>
    <x v="3"/>
    <x v="0"/>
    <x v="3"/>
    <s v="Director"/>
    <d v="2012-10-21T00:00:00"/>
    <s v="E1945"/>
    <s v="London"/>
    <n v="64886"/>
    <x v="0"/>
    <d v="2020-02-05T00:00:00"/>
    <n v="87"/>
    <n v="7"/>
    <x v="1"/>
    <s v="Personal"/>
    <n v="30"/>
    <n v="1"/>
    <x v="0"/>
    <n v="1"/>
    <s v="Leaving due to personal circumstances."/>
    <n v="4"/>
    <n v="81"/>
    <n v="71"/>
    <n v="83"/>
    <n v="0"/>
    <x v="2"/>
    <n v="12925"/>
    <n v="3"/>
  </r>
  <r>
    <s v="E1023"/>
    <s v="Eric Freeman"/>
    <n v="48"/>
    <x v="3"/>
    <x v="1"/>
    <x v="4"/>
    <s v="Analyst"/>
    <d v="2013-05-15T00:00:00"/>
    <s v="E1070"/>
    <s v="Birmingham"/>
    <n v="74699"/>
    <x v="1"/>
    <m/>
    <n v="148"/>
    <n v="12"/>
    <x v="2"/>
    <m/>
    <m/>
    <n v="3"/>
    <x v="1"/>
    <n v="4"/>
    <s v="Work is fine, but improvements could be made in support and recognition."/>
    <n v="5"/>
    <n v="76"/>
    <n v="69"/>
    <n v="94"/>
    <n v="9"/>
    <x v="0"/>
    <n v="14810"/>
    <n v="2"/>
  </r>
  <r>
    <s v="E1024"/>
    <s v="Dr Gordon Hayward"/>
    <n v="49"/>
    <x v="3"/>
    <x v="0"/>
    <x v="0"/>
    <s v="Manager"/>
    <d v="2024-06-06T00:00:00"/>
    <s v="E1363"/>
    <s v="Manchester"/>
    <n v="101396"/>
    <x v="1"/>
    <m/>
    <n v="15"/>
    <n v="1"/>
    <x v="0"/>
    <m/>
    <m/>
    <n v="2"/>
    <x v="0"/>
    <n v="2"/>
    <s v="I feel undervalued and stressed by current expectations."/>
    <n v="3"/>
    <n v="70"/>
    <n v="32"/>
    <n v="71"/>
    <n v="5"/>
    <x v="3"/>
    <n v="16239"/>
    <n v="3"/>
  </r>
  <r>
    <s v="E1025"/>
    <s v="Dr Shaun Cox"/>
    <n v="37"/>
    <x v="1"/>
    <x v="1"/>
    <x v="4"/>
    <s v="Adjuster"/>
    <d v="2014-06-12T00:00:00"/>
    <s v="E1569"/>
    <s v="Dublin"/>
    <n v="115678"/>
    <x v="1"/>
    <m/>
    <n v="135"/>
    <n v="11"/>
    <x v="2"/>
    <m/>
    <m/>
    <n v="2"/>
    <x v="0"/>
    <n v="2"/>
    <s v="I feel undervalued and stressed by current expectations."/>
    <n v="4"/>
    <n v="93"/>
    <n v="5"/>
    <n v="89"/>
    <n v="0"/>
    <x v="2"/>
    <n v="5475"/>
    <n v="3"/>
  </r>
  <r>
    <s v="E1026"/>
    <s v="Harriet Newman"/>
    <n v="36"/>
    <x v="1"/>
    <x v="1"/>
    <x v="3"/>
    <s v="Agent"/>
    <d v="2013-02-10T00:00:00"/>
    <s v="E1801"/>
    <s v="Dublin"/>
    <n v="50279"/>
    <x v="0"/>
    <d v="2022-03-09T00:00:00"/>
    <n v="108"/>
    <n v="9"/>
    <x v="1"/>
    <s v="Workload"/>
    <n v="30"/>
    <n v="1"/>
    <x v="0"/>
    <n v="5"/>
    <s v="The workload was overwhelming and hard to balance."/>
    <n v="3"/>
    <n v="97"/>
    <n v="89"/>
    <n v="72"/>
    <n v="5"/>
    <x v="3"/>
    <n v="4185"/>
    <n v="0"/>
  </r>
  <r>
    <s v="E1027"/>
    <s v="Anna Payne"/>
    <n v="24"/>
    <x v="2"/>
    <x v="0"/>
    <x v="1"/>
    <s v="Manager"/>
    <d v="2017-11-14T00:00:00"/>
    <s v="E1762"/>
    <s v="Birmingham"/>
    <n v="63106"/>
    <x v="1"/>
    <m/>
    <n v="94"/>
    <n v="7"/>
    <x v="1"/>
    <m/>
    <m/>
    <n v="4"/>
    <x v="2"/>
    <n v="3"/>
    <s v="Work is fine, but improvements could be made in support and recognition."/>
    <n v="4"/>
    <n v="99"/>
    <n v="36"/>
    <n v="98"/>
    <n v="1"/>
    <x v="1"/>
    <n v="5161"/>
    <n v="0"/>
  </r>
  <r>
    <s v="E1028"/>
    <s v="Andrea Rogers"/>
    <n v="58"/>
    <x v="0"/>
    <x v="0"/>
    <x v="2"/>
    <s v="Manager"/>
    <d v="2014-11-30T00:00:00"/>
    <s v="E1275"/>
    <s v="Dublin"/>
    <n v="104737"/>
    <x v="1"/>
    <m/>
    <n v="129"/>
    <n v="10"/>
    <x v="2"/>
    <m/>
    <m/>
    <n v="5"/>
    <x v="2"/>
    <n v="3"/>
    <s v="Work is fine, but improvements could be made in support and recognition."/>
    <n v="3"/>
    <n v="62"/>
    <n v="13"/>
    <n v="53"/>
    <n v="7"/>
    <x v="3"/>
    <n v="9580"/>
    <n v="1"/>
  </r>
  <r>
    <s v="E1029"/>
    <s v="Harry Jones-Roberts"/>
    <n v="28"/>
    <x v="2"/>
    <x v="1"/>
    <x v="4"/>
    <s v="Manager"/>
    <d v="2018-03-28T00:00:00"/>
    <s v="E1049"/>
    <s v="London"/>
    <n v="65544"/>
    <x v="1"/>
    <m/>
    <n v="89"/>
    <n v="7"/>
    <x v="1"/>
    <m/>
    <m/>
    <n v="1"/>
    <x v="0"/>
    <n v="5"/>
    <s v="I feel undervalued and stressed by current expectations."/>
    <n v="5"/>
    <n v="71"/>
    <n v="36"/>
    <n v="100"/>
    <n v="2"/>
    <x v="1"/>
    <n v="9886"/>
    <n v="2"/>
  </r>
  <r>
    <s v="E1030"/>
    <s v="Jordan Wright"/>
    <n v="42"/>
    <x v="3"/>
    <x v="0"/>
    <x v="1"/>
    <s v="Agent"/>
    <d v="2016-05-18T00:00:00"/>
    <s v="E1357"/>
    <s v="Birmingham"/>
    <n v="33997"/>
    <x v="1"/>
    <m/>
    <n v="111"/>
    <n v="9"/>
    <x v="1"/>
    <m/>
    <m/>
    <n v="2"/>
    <x v="0"/>
    <n v="3"/>
    <s v="I feel undervalued and stressed by current expectations."/>
    <n v="5"/>
    <n v="84"/>
    <n v="7"/>
    <n v="90"/>
    <n v="9"/>
    <x v="0"/>
    <n v="11465"/>
    <n v="0"/>
  </r>
  <r>
    <s v="E1031"/>
    <s v="Graeme Cross"/>
    <n v="30"/>
    <x v="1"/>
    <x v="0"/>
    <x v="1"/>
    <s v="Manager"/>
    <d v="2018-12-31T00:00:00"/>
    <s v="E1727"/>
    <s v="Edinburgh"/>
    <n v="110711"/>
    <x v="0"/>
    <d v="2022-07-26T00:00:00"/>
    <n v="42"/>
    <n v="3"/>
    <x v="0"/>
    <s v="Better Offer"/>
    <n v="90"/>
    <n v="2"/>
    <x v="0"/>
    <n v="1"/>
    <s v="I found a more attractive role outside the company."/>
    <n v="1"/>
    <n v="96"/>
    <n v="76"/>
    <n v="72"/>
    <n v="5"/>
    <x v="3"/>
    <n v="11221"/>
    <n v="2"/>
  </r>
  <r>
    <s v="E1032"/>
    <s v="Mrs Kelly Murphy"/>
    <n v="39"/>
    <x v="1"/>
    <x v="0"/>
    <x v="5"/>
    <s v="Manager"/>
    <d v="2015-12-20T00:00:00"/>
    <s v="E1905"/>
    <s v="London"/>
    <n v="65860"/>
    <x v="0"/>
    <d v="2023-11-24T00:00:00"/>
    <n v="95"/>
    <n v="7"/>
    <x v="1"/>
    <s v="Career Growth"/>
    <n v="90"/>
    <n v="1"/>
    <x v="0"/>
    <n v="1"/>
    <s v="I felt limited opportunities for advancement here."/>
    <n v="4"/>
    <n v="71"/>
    <n v="12"/>
    <n v="96"/>
    <n v="5"/>
    <x v="3"/>
    <n v="2335"/>
    <n v="2"/>
  </r>
  <r>
    <s v="E1033"/>
    <s v="Clifford Evans"/>
    <n v="25"/>
    <x v="2"/>
    <x v="0"/>
    <x v="4"/>
    <s v="Analyst"/>
    <d v="2014-09-27T00:00:00"/>
    <s v="E1927"/>
    <s v="London"/>
    <n v="28225"/>
    <x v="1"/>
    <m/>
    <n v="131"/>
    <n v="10"/>
    <x v="2"/>
    <m/>
    <m/>
    <n v="4"/>
    <x v="2"/>
    <n v="4"/>
    <s v="I enjoy the work environment and feel motivated."/>
    <n v="1"/>
    <n v="77"/>
    <n v="39"/>
    <n v="58"/>
    <n v="3"/>
    <x v="1"/>
    <n v="3674"/>
    <n v="4"/>
  </r>
  <r>
    <s v="E1034"/>
    <s v="Richard Patel"/>
    <n v="46"/>
    <x v="3"/>
    <x v="0"/>
    <x v="2"/>
    <s v="Manager"/>
    <d v="2024-01-02T00:00:00"/>
    <s v="E1563"/>
    <s v="London"/>
    <n v="84470"/>
    <x v="1"/>
    <m/>
    <n v="20"/>
    <n v="1"/>
    <x v="0"/>
    <m/>
    <m/>
    <n v="5"/>
    <x v="2"/>
    <n v="4"/>
    <s v="I enjoy the work environment and feel motivated."/>
    <n v="2"/>
    <n v="70"/>
    <n v="91"/>
    <n v="73"/>
    <n v="4"/>
    <x v="1"/>
    <n v="4576"/>
    <n v="2"/>
  </r>
  <r>
    <s v="E1035"/>
    <s v="Mr Robert Smith"/>
    <n v="35"/>
    <x v="1"/>
    <x v="2"/>
    <x v="4"/>
    <s v="Manager"/>
    <d v="2022-09-29T00:00:00"/>
    <s v="E1782"/>
    <s v="Edinburgh"/>
    <n v="88656"/>
    <x v="1"/>
    <m/>
    <n v="35"/>
    <n v="2"/>
    <x v="0"/>
    <m/>
    <m/>
    <n v="3"/>
    <x v="1"/>
    <n v="5"/>
    <s v="Work is fine, but improvements could be made in support and recognition."/>
    <n v="5"/>
    <n v="95"/>
    <n v="57"/>
    <n v="70"/>
    <n v="1"/>
    <x v="1"/>
    <n v="14972"/>
    <n v="4"/>
  </r>
  <r>
    <s v="E1036"/>
    <s v="Scott Skinner"/>
    <n v="30"/>
    <x v="1"/>
    <x v="0"/>
    <x v="1"/>
    <s v="Analyst"/>
    <d v="2010-11-30T00:00:00"/>
    <s v="E1484"/>
    <s v="Manchester"/>
    <n v="76880"/>
    <x v="1"/>
    <m/>
    <n v="177"/>
    <n v="14"/>
    <x v="2"/>
    <m/>
    <m/>
    <n v="1"/>
    <x v="0"/>
    <n v="5"/>
    <s v="I feel undervalued and stressed by current expectations."/>
    <n v="4"/>
    <n v="67"/>
    <n v="17"/>
    <n v="90"/>
    <n v="9"/>
    <x v="0"/>
    <n v="500"/>
    <n v="1"/>
  </r>
  <r>
    <s v="E1037"/>
    <s v="Keith Knight"/>
    <n v="47"/>
    <x v="3"/>
    <x v="0"/>
    <x v="2"/>
    <s v="Agent"/>
    <d v="2021-01-14T00:00:00"/>
    <s v="E1083"/>
    <s v="Dublin"/>
    <n v="86078"/>
    <x v="1"/>
    <m/>
    <n v="56"/>
    <n v="4"/>
    <x v="0"/>
    <m/>
    <m/>
    <n v="5"/>
    <x v="2"/>
    <n v="5"/>
    <s v="I enjoy the work environment and feel motivated."/>
    <n v="1"/>
    <n v="80"/>
    <n v="56"/>
    <n v="95"/>
    <n v="9"/>
    <x v="0"/>
    <n v="8083"/>
    <n v="1"/>
  </r>
  <r>
    <s v="E1038"/>
    <s v="Donna Carter"/>
    <n v="23"/>
    <x v="2"/>
    <x v="2"/>
    <x v="3"/>
    <s v="Analyst"/>
    <d v="2023-08-15T00:00:00"/>
    <s v="E1898"/>
    <s v="Birmingham"/>
    <n v="113646"/>
    <x v="1"/>
    <m/>
    <n v="25"/>
    <n v="2"/>
    <x v="0"/>
    <m/>
    <m/>
    <n v="5"/>
    <x v="2"/>
    <n v="1"/>
    <s v="I feel undervalued and stressed by current expectations."/>
    <n v="1"/>
    <n v="95"/>
    <n v="82"/>
    <n v="65"/>
    <n v="7"/>
    <x v="3"/>
    <n v="8294"/>
    <n v="1"/>
  </r>
  <r>
    <s v="E1039"/>
    <s v="Mr Vincent Harris"/>
    <n v="41"/>
    <x v="3"/>
    <x v="2"/>
    <x v="5"/>
    <s v="Agent"/>
    <d v="2023-12-14T00:00:00"/>
    <s v="E1804"/>
    <s v="Manchester"/>
    <n v="101290"/>
    <x v="1"/>
    <m/>
    <n v="21"/>
    <n v="1"/>
    <x v="0"/>
    <m/>
    <m/>
    <n v="2"/>
    <x v="0"/>
    <n v="3"/>
    <s v="I feel undervalued and stressed by current expectations."/>
    <n v="2"/>
    <n v="86"/>
    <n v="37"/>
    <n v="74"/>
    <n v="9"/>
    <x v="0"/>
    <n v="15720"/>
    <n v="4"/>
  </r>
  <r>
    <s v="E1040"/>
    <s v="Rachel Marshall"/>
    <n v="49"/>
    <x v="3"/>
    <x v="1"/>
    <x v="1"/>
    <s v="Adjuster"/>
    <d v="2014-12-15T00:00:00"/>
    <s v="E1637"/>
    <s v="Birmingham"/>
    <n v="81633"/>
    <x v="1"/>
    <m/>
    <n v="129"/>
    <n v="10"/>
    <x v="2"/>
    <m/>
    <m/>
    <n v="3"/>
    <x v="1"/>
    <n v="5"/>
    <s v="Work is fine, but improvements could be made in support and recognition."/>
    <n v="1"/>
    <n v="70"/>
    <n v="31"/>
    <n v="75"/>
    <n v="6"/>
    <x v="3"/>
    <n v="5543"/>
    <n v="4"/>
  </r>
  <r>
    <s v="E1041"/>
    <s v="Terry Wilson-Connor"/>
    <n v="28"/>
    <x v="2"/>
    <x v="1"/>
    <x v="0"/>
    <s v="Adjuster"/>
    <d v="2022-06-08T00:00:00"/>
    <s v="E1807"/>
    <s v="Dublin"/>
    <n v="51655"/>
    <x v="0"/>
    <d v="2024-02-06T00:00:00"/>
    <n v="19"/>
    <n v="1"/>
    <x v="0"/>
    <s v="Workload"/>
    <n v="90"/>
    <n v="1"/>
    <x v="0"/>
    <n v="5"/>
    <s v="The workload was overwhelming and hard to balance."/>
    <n v="3"/>
    <n v="63"/>
    <n v="85"/>
    <n v="98"/>
    <n v="9"/>
    <x v="0"/>
    <n v="19130"/>
    <n v="1"/>
  </r>
  <r>
    <s v="E1042"/>
    <s v="Graeme Ward"/>
    <n v="29"/>
    <x v="2"/>
    <x v="1"/>
    <x v="0"/>
    <s v="Agent"/>
    <d v="2016-01-27T00:00:00"/>
    <s v="E1583"/>
    <s v="Edinburgh"/>
    <n v="68601"/>
    <x v="1"/>
    <m/>
    <n v="115"/>
    <n v="9"/>
    <x v="1"/>
    <m/>
    <m/>
    <n v="2"/>
    <x v="0"/>
    <n v="1"/>
    <s v="I feel undervalued and stressed by current expectations."/>
    <n v="5"/>
    <n v="74"/>
    <n v="65"/>
    <n v="94"/>
    <n v="5"/>
    <x v="3"/>
    <n v="3276"/>
    <n v="4"/>
  </r>
  <r>
    <s v="E1043"/>
    <s v="Mr Joel Taylor"/>
    <n v="56"/>
    <x v="0"/>
    <x v="1"/>
    <x v="5"/>
    <s v="Adjuster"/>
    <d v="2020-02-04T00:00:00"/>
    <s v="E1295"/>
    <s v="London"/>
    <n v="28114"/>
    <x v="0"/>
    <d v="2021-12-15T00:00:00"/>
    <n v="22"/>
    <n v="1"/>
    <x v="0"/>
    <s v="Compensation"/>
    <n v="90"/>
    <n v="2"/>
    <x v="0"/>
    <n v="1"/>
    <s v="Salary and benefits were not competitive enough."/>
    <n v="1"/>
    <n v="76"/>
    <n v="76"/>
    <n v="58"/>
    <n v="6"/>
    <x v="3"/>
    <n v="19469"/>
    <n v="3"/>
  </r>
  <r>
    <s v="E1044"/>
    <s v="Oliver Grant"/>
    <n v="35"/>
    <x v="1"/>
    <x v="0"/>
    <x v="3"/>
    <s v="Agent"/>
    <d v="2014-08-03T00:00:00"/>
    <s v="E1235"/>
    <s v="London"/>
    <n v="51502"/>
    <x v="1"/>
    <m/>
    <n v="133"/>
    <n v="11"/>
    <x v="2"/>
    <m/>
    <m/>
    <n v="4"/>
    <x v="2"/>
    <n v="1"/>
    <s v="I feel undervalued and stressed by current expectations."/>
    <n v="1"/>
    <n v="89"/>
    <n v="86"/>
    <n v="64"/>
    <n v="0"/>
    <x v="2"/>
    <n v="6613"/>
    <n v="3"/>
  </r>
  <r>
    <s v="E1045"/>
    <s v="Dr Amelia Kaur"/>
    <n v="38"/>
    <x v="1"/>
    <x v="0"/>
    <x v="1"/>
    <s v="Manager"/>
    <d v="2012-06-28T00:00:00"/>
    <s v="E1055"/>
    <s v="Edinburgh"/>
    <n v="74768"/>
    <x v="1"/>
    <m/>
    <n v="158"/>
    <n v="13"/>
    <x v="2"/>
    <m/>
    <m/>
    <n v="5"/>
    <x v="2"/>
    <n v="3"/>
    <s v="Work is fine, but improvements could be made in support and recognition."/>
    <n v="2"/>
    <n v="72"/>
    <n v="24"/>
    <n v="88"/>
    <n v="4"/>
    <x v="1"/>
    <n v="11729"/>
    <n v="4"/>
  </r>
  <r>
    <s v="E1046"/>
    <s v="Gillian Khan"/>
    <n v="57"/>
    <x v="0"/>
    <x v="0"/>
    <x v="4"/>
    <s v="Senior Manager"/>
    <d v="2017-04-17T00:00:00"/>
    <s v="E1918"/>
    <s v="Manchester"/>
    <n v="73128"/>
    <x v="1"/>
    <m/>
    <n v="100"/>
    <n v="8"/>
    <x v="1"/>
    <m/>
    <m/>
    <n v="1"/>
    <x v="0"/>
    <n v="5"/>
    <s v="I feel undervalued and stressed by current expectations."/>
    <n v="3"/>
    <n v="80"/>
    <n v="91"/>
    <n v="82"/>
    <n v="6"/>
    <x v="3"/>
    <n v="1327"/>
    <n v="4"/>
  </r>
  <r>
    <s v="E1047"/>
    <s v="Jayne Nicholls"/>
    <n v="25"/>
    <x v="2"/>
    <x v="1"/>
    <x v="5"/>
    <s v="Agent"/>
    <d v="2015-03-17T00:00:00"/>
    <s v="E1359"/>
    <s v="Manchester"/>
    <n v="45028"/>
    <x v="1"/>
    <m/>
    <n v="125"/>
    <n v="10"/>
    <x v="2"/>
    <m/>
    <m/>
    <n v="1"/>
    <x v="0"/>
    <n v="2"/>
    <s v="I feel undervalued and stressed by current expectations."/>
    <n v="1"/>
    <n v="96"/>
    <n v="57"/>
    <n v="50"/>
    <n v="0"/>
    <x v="2"/>
    <n v="7772"/>
    <n v="0"/>
  </r>
  <r>
    <s v="E1048"/>
    <s v="Olivia Ahmed"/>
    <n v="23"/>
    <x v="2"/>
    <x v="0"/>
    <x v="3"/>
    <s v="Director"/>
    <d v="2012-08-03T00:00:00"/>
    <s v="E1906"/>
    <s v="Birmingham"/>
    <n v="80565"/>
    <x v="1"/>
    <m/>
    <n v="157"/>
    <n v="13"/>
    <x v="2"/>
    <m/>
    <m/>
    <n v="1"/>
    <x v="0"/>
    <n v="2"/>
    <s v="I feel undervalued and stressed by current expectations."/>
    <n v="5"/>
    <n v="78"/>
    <n v="74"/>
    <n v="54"/>
    <n v="1"/>
    <x v="1"/>
    <n v="10666"/>
    <n v="0"/>
  </r>
  <r>
    <s v="E1049"/>
    <s v="Clifford Jackson"/>
    <n v="27"/>
    <x v="2"/>
    <x v="0"/>
    <x v="4"/>
    <s v="Analyst"/>
    <d v="2011-02-11T00:00:00"/>
    <s v="E1109"/>
    <s v="Edinburgh"/>
    <n v="108123"/>
    <x v="1"/>
    <m/>
    <n v="175"/>
    <n v="14"/>
    <x v="2"/>
    <m/>
    <m/>
    <n v="2"/>
    <x v="0"/>
    <n v="5"/>
    <s v="I feel undervalued and stressed by current expectations."/>
    <n v="5"/>
    <n v="96"/>
    <n v="32"/>
    <n v="58"/>
    <n v="8"/>
    <x v="0"/>
    <n v="16289"/>
    <n v="2"/>
  </r>
  <r>
    <s v="E1050"/>
    <s v="Leanne Mann"/>
    <n v="25"/>
    <x v="2"/>
    <x v="0"/>
    <x v="0"/>
    <s v="Adjuster"/>
    <d v="2015-01-20T00:00:00"/>
    <s v="E1191"/>
    <s v="Manchester"/>
    <n v="60333"/>
    <x v="0"/>
    <d v="2022-12-25T00:00:00"/>
    <n v="95"/>
    <n v="7"/>
    <x v="1"/>
    <s v="Career Growth"/>
    <n v="30"/>
    <n v="4"/>
    <x v="2"/>
    <n v="5"/>
    <s v="I felt limited opportunities for advancement here."/>
    <n v="1"/>
    <n v="79"/>
    <n v="87"/>
    <n v="93"/>
    <n v="2"/>
    <x v="1"/>
    <n v="18946"/>
    <n v="2"/>
  </r>
  <r>
    <s v="E1051"/>
    <s v="Miss Hilary Rees"/>
    <n v="50"/>
    <x v="0"/>
    <x v="2"/>
    <x v="0"/>
    <s v="Agent"/>
    <d v="2014-11-02T00:00:00"/>
    <s v="E1903"/>
    <s v="Edinburgh"/>
    <n v="28174"/>
    <x v="1"/>
    <m/>
    <n v="130"/>
    <n v="10"/>
    <x v="2"/>
    <m/>
    <m/>
    <n v="3"/>
    <x v="1"/>
    <n v="5"/>
    <s v="Work is fine, but improvements could be made in support and recognition."/>
    <n v="3"/>
    <n v="100"/>
    <n v="65"/>
    <n v="55"/>
    <n v="5"/>
    <x v="3"/>
    <n v="19701"/>
    <n v="2"/>
  </r>
  <r>
    <s v="E1052"/>
    <s v="Georgina Price"/>
    <n v="39"/>
    <x v="1"/>
    <x v="0"/>
    <x v="4"/>
    <s v="Analyst"/>
    <d v="2016-07-20T00:00:00"/>
    <s v="E1092"/>
    <s v="Dublin"/>
    <n v="60398"/>
    <x v="1"/>
    <m/>
    <n v="109"/>
    <n v="9"/>
    <x v="1"/>
    <m/>
    <m/>
    <n v="2"/>
    <x v="0"/>
    <n v="5"/>
    <s v="I feel undervalued and stressed by current expectations."/>
    <n v="5"/>
    <n v="75"/>
    <n v="29"/>
    <n v="77"/>
    <n v="6"/>
    <x v="3"/>
    <n v="18820"/>
    <n v="1"/>
  </r>
  <r>
    <s v="E1053"/>
    <s v="Amy Barnes"/>
    <n v="47"/>
    <x v="3"/>
    <x v="1"/>
    <x v="5"/>
    <s v="Manager"/>
    <d v="2019-12-16T00:00:00"/>
    <s v="E1861"/>
    <s v="London"/>
    <n v="60929"/>
    <x v="0"/>
    <d v="2022-04-10T00:00:00"/>
    <n v="27"/>
    <n v="2"/>
    <x v="0"/>
    <s v="Personal"/>
    <n v="30"/>
    <n v="3"/>
    <x v="1"/>
    <n v="3"/>
    <s v="Leaving due to personal circumstances."/>
    <n v="5"/>
    <n v="69"/>
    <n v="80"/>
    <n v="94"/>
    <n v="8"/>
    <x v="0"/>
    <n v="5769"/>
    <n v="3"/>
  </r>
  <r>
    <s v="E1054"/>
    <s v="Dr Alan Armstrong"/>
    <n v="55"/>
    <x v="0"/>
    <x v="0"/>
    <x v="0"/>
    <s v="Manager"/>
    <d v="2017-10-16T00:00:00"/>
    <s v="E1567"/>
    <s v="London"/>
    <n v="29321"/>
    <x v="1"/>
    <m/>
    <n v="95"/>
    <n v="7"/>
    <x v="1"/>
    <m/>
    <m/>
    <n v="4"/>
    <x v="2"/>
    <n v="2"/>
    <s v="I feel undervalued and stressed by current expectations."/>
    <n v="3"/>
    <n v="87"/>
    <n v="33"/>
    <n v="75"/>
    <n v="4"/>
    <x v="1"/>
    <n v="13663"/>
    <n v="1"/>
  </r>
  <r>
    <s v="E1055"/>
    <s v="Mr Wayne Steele"/>
    <n v="31"/>
    <x v="1"/>
    <x v="1"/>
    <x v="1"/>
    <s v="Agent"/>
    <d v="2023-05-12T00:00:00"/>
    <s v="E1059"/>
    <s v="London"/>
    <n v="80421"/>
    <x v="1"/>
    <m/>
    <n v="28"/>
    <n v="2"/>
    <x v="0"/>
    <m/>
    <m/>
    <n v="5"/>
    <x v="2"/>
    <n v="4"/>
    <s v="I enjoy the work environment and feel motivated."/>
    <n v="3"/>
    <n v="68"/>
    <n v="85"/>
    <n v="77"/>
    <n v="3"/>
    <x v="1"/>
    <n v="5918"/>
    <n v="4"/>
  </r>
  <r>
    <s v="E1056"/>
    <s v="Dr Kevin Russell"/>
    <n v="57"/>
    <x v="0"/>
    <x v="1"/>
    <x v="2"/>
    <s v="Agent"/>
    <d v="2015-04-09T00:00:00"/>
    <s v="E1649"/>
    <s v="Edinburgh"/>
    <n v="97635"/>
    <x v="1"/>
    <m/>
    <n v="125"/>
    <n v="10"/>
    <x v="2"/>
    <m/>
    <m/>
    <n v="1"/>
    <x v="0"/>
    <n v="2"/>
    <s v="I feel undervalued and stressed by current expectations."/>
    <n v="1"/>
    <n v="76"/>
    <n v="68"/>
    <n v="89"/>
    <n v="1"/>
    <x v="1"/>
    <n v="17473"/>
    <n v="0"/>
  </r>
  <r>
    <s v="E1057"/>
    <s v="Shaun Iqbal"/>
    <n v="35"/>
    <x v="1"/>
    <x v="0"/>
    <x v="4"/>
    <s v="Adjuster"/>
    <d v="2019-01-24T00:00:00"/>
    <s v="E1038"/>
    <s v="Edinburgh"/>
    <n v="48760"/>
    <x v="0"/>
    <d v="2023-01-26T00:00:00"/>
    <n v="48"/>
    <n v="4"/>
    <x v="0"/>
    <s v="Workload"/>
    <n v="30"/>
    <n v="3"/>
    <x v="1"/>
    <n v="2"/>
    <s v="The workload was overwhelming and hard to balance."/>
    <n v="4"/>
    <n v="74"/>
    <n v="47"/>
    <n v="64"/>
    <n v="2"/>
    <x v="1"/>
    <n v="4555"/>
    <n v="4"/>
  </r>
  <r>
    <s v="E1058"/>
    <s v="Jamie Ford"/>
    <n v="52"/>
    <x v="0"/>
    <x v="1"/>
    <x v="4"/>
    <s v="Adjuster"/>
    <d v="2024-05-14T00:00:00"/>
    <s v="E1539"/>
    <s v="Birmingham"/>
    <n v="36360"/>
    <x v="0"/>
    <d v="2025-01-22T00:00:00"/>
    <n v="8"/>
    <n v="0"/>
    <x v="0"/>
    <s v="Personal"/>
    <n v="60"/>
    <n v="2"/>
    <x v="0"/>
    <n v="1"/>
    <s v="Leaving due to personal circumstances."/>
    <n v="2"/>
    <n v="89"/>
    <n v="39"/>
    <n v="55"/>
    <n v="4"/>
    <x v="1"/>
    <n v="2394"/>
    <n v="4"/>
  </r>
  <r>
    <s v="E1059"/>
    <s v="Joanna Owen-Moore"/>
    <n v="36"/>
    <x v="1"/>
    <x v="0"/>
    <x v="0"/>
    <s v="Agent"/>
    <d v="2023-11-18T00:00:00"/>
    <s v="E1048"/>
    <s v="London"/>
    <n v="35313"/>
    <x v="0"/>
    <d v="2025-03-17T00:00:00"/>
    <n v="15"/>
    <n v="1"/>
    <x v="0"/>
    <s v="Personal"/>
    <n v="60"/>
    <n v="3"/>
    <x v="1"/>
    <n v="5"/>
    <s v="Leaving due to personal circumstances."/>
    <n v="4"/>
    <n v="87"/>
    <n v="50"/>
    <n v="76"/>
    <n v="1"/>
    <x v="1"/>
    <n v="666"/>
    <n v="0"/>
  </r>
  <r>
    <s v="E1060"/>
    <s v="Dr Mark Jackson"/>
    <n v="29"/>
    <x v="2"/>
    <x v="1"/>
    <x v="5"/>
    <s v="Adjuster"/>
    <d v="2022-12-11T00:00:00"/>
    <s v="E1419"/>
    <s v="Birmingham"/>
    <n v="110998"/>
    <x v="1"/>
    <m/>
    <n v="33"/>
    <n v="2"/>
    <x v="0"/>
    <m/>
    <m/>
    <n v="5"/>
    <x v="2"/>
    <n v="5"/>
    <s v="I enjoy the work environment and feel motivated."/>
    <n v="4"/>
    <n v="72"/>
    <n v="79"/>
    <n v="87"/>
    <n v="3"/>
    <x v="1"/>
    <n v="12355"/>
    <n v="4"/>
  </r>
  <r>
    <s v="E1061"/>
    <s v="Dr Craig Stone"/>
    <n v="35"/>
    <x v="1"/>
    <x v="0"/>
    <x v="1"/>
    <s v="Manager"/>
    <d v="2017-07-27T00:00:00"/>
    <s v="E1636"/>
    <s v="London"/>
    <n v="30801"/>
    <x v="0"/>
    <d v="2019-06-18T00:00:00"/>
    <n v="22"/>
    <n v="1"/>
    <x v="0"/>
    <s v="Personal"/>
    <n v="90"/>
    <n v="1"/>
    <x v="0"/>
    <n v="5"/>
    <s v="Leaving due to personal circumstances."/>
    <n v="5"/>
    <n v="78"/>
    <n v="12"/>
    <n v="53"/>
    <n v="0"/>
    <x v="2"/>
    <n v="2234"/>
    <n v="2"/>
  </r>
  <r>
    <s v="E1062"/>
    <s v="Dr Paula Anderson"/>
    <n v="44"/>
    <x v="3"/>
    <x v="1"/>
    <x v="5"/>
    <s v="Senior Manager"/>
    <d v="2012-07-25T00:00:00"/>
    <s v="E1012"/>
    <s v="Birmingham"/>
    <n v="39130"/>
    <x v="1"/>
    <m/>
    <n v="157"/>
    <n v="13"/>
    <x v="2"/>
    <m/>
    <m/>
    <n v="3"/>
    <x v="1"/>
    <n v="1"/>
    <s v="I feel undervalued and stressed by current expectations."/>
    <n v="3"/>
    <n v="64"/>
    <n v="89"/>
    <n v="60"/>
    <n v="3"/>
    <x v="1"/>
    <n v="6335"/>
    <n v="0"/>
  </r>
  <r>
    <s v="E1063"/>
    <s v="Victoria Naylor"/>
    <n v="42"/>
    <x v="3"/>
    <x v="2"/>
    <x v="3"/>
    <s v="Adjuster"/>
    <d v="2022-05-26T00:00:00"/>
    <s v="E1991"/>
    <s v="Birmingham"/>
    <n v="39271"/>
    <x v="1"/>
    <m/>
    <n v="39"/>
    <n v="3"/>
    <x v="0"/>
    <m/>
    <m/>
    <n v="5"/>
    <x v="2"/>
    <n v="3"/>
    <s v="Work is fine, but improvements could be made in support and recognition."/>
    <n v="5"/>
    <n v="52"/>
    <n v="30"/>
    <n v="70"/>
    <n v="6"/>
    <x v="3"/>
    <n v="17620"/>
    <n v="4"/>
  </r>
  <r>
    <s v="E1064"/>
    <s v="Mr Duncan Evans"/>
    <n v="37"/>
    <x v="1"/>
    <x v="0"/>
    <x v="3"/>
    <s v="Senior Manager"/>
    <d v="2021-11-01T00:00:00"/>
    <s v="E1035"/>
    <s v="Dublin"/>
    <n v="41075"/>
    <x v="1"/>
    <m/>
    <n v="46"/>
    <n v="3"/>
    <x v="0"/>
    <m/>
    <m/>
    <n v="2"/>
    <x v="0"/>
    <n v="3"/>
    <s v="I feel undervalued and stressed by current expectations."/>
    <n v="2"/>
    <n v="59"/>
    <n v="38"/>
    <n v="79"/>
    <n v="2"/>
    <x v="1"/>
    <n v="18007"/>
    <n v="2"/>
  </r>
  <r>
    <s v="E1065"/>
    <s v="Heather Wilson"/>
    <n v="39"/>
    <x v="1"/>
    <x v="1"/>
    <x v="2"/>
    <s v="Adjuster"/>
    <d v="2016-02-27T00:00:00"/>
    <s v="E1100"/>
    <s v="Birmingham"/>
    <n v="43984"/>
    <x v="1"/>
    <m/>
    <n v="114"/>
    <n v="9"/>
    <x v="1"/>
    <m/>
    <m/>
    <n v="4"/>
    <x v="2"/>
    <n v="4"/>
    <s v="I enjoy the work environment and feel motivated."/>
    <n v="1"/>
    <n v="64"/>
    <n v="62"/>
    <n v="67"/>
    <n v="9"/>
    <x v="0"/>
    <n v="17758"/>
    <n v="2"/>
  </r>
  <r>
    <s v="E1066"/>
    <s v="Donald Gray"/>
    <n v="45"/>
    <x v="3"/>
    <x v="0"/>
    <x v="0"/>
    <s v="Analyst"/>
    <d v="2011-10-18T00:00:00"/>
    <s v="E1793"/>
    <s v="Edinburgh"/>
    <n v="113095"/>
    <x v="0"/>
    <d v="2024-03-24T00:00:00"/>
    <n v="149"/>
    <n v="12"/>
    <x v="2"/>
    <s v="Better Offer"/>
    <n v="60"/>
    <n v="2"/>
    <x v="0"/>
    <n v="3"/>
    <s v="I found a more attractive role outside the company."/>
    <n v="2"/>
    <n v="65"/>
    <n v="47"/>
    <n v="84"/>
    <n v="7"/>
    <x v="3"/>
    <n v="11503"/>
    <n v="3"/>
  </r>
  <r>
    <s v="E1067"/>
    <s v="Julia Lambert"/>
    <n v="47"/>
    <x v="3"/>
    <x v="2"/>
    <x v="0"/>
    <s v="Agent"/>
    <d v="2019-07-01T00:00:00"/>
    <s v="E1085"/>
    <s v="Birmingham"/>
    <n v="85942"/>
    <x v="0"/>
    <d v="2021-01-23T00:00:00"/>
    <n v="18"/>
    <n v="1"/>
    <x v="0"/>
    <s v="Personal"/>
    <n v="30"/>
    <n v="1"/>
    <x v="0"/>
    <n v="3"/>
    <s v="Leaving due to personal circumstances."/>
    <n v="5"/>
    <n v="66"/>
    <n v="86"/>
    <n v="52"/>
    <n v="5"/>
    <x v="3"/>
    <n v="6359"/>
    <n v="2"/>
  </r>
  <r>
    <s v="E1068"/>
    <s v="Michelle Riley"/>
    <n v="46"/>
    <x v="3"/>
    <x v="0"/>
    <x v="0"/>
    <s v="Analyst"/>
    <d v="2017-09-16T00:00:00"/>
    <s v="E1515"/>
    <s v="London"/>
    <n v="37861"/>
    <x v="1"/>
    <m/>
    <n v="96"/>
    <n v="8"/>
    <x v="1"/>
    <m/>
    <m/>
    <n v="2"/>
    <x v="0"/>
    <n v="5"/>
    <s v="I feel undervalued and stressed by current expectations."/>
    <n v="5"/>
    <n v="68"/>
    <n v="47"/>
    <n v="61"/>
    <n v="5"/>
    <x v="3"/>
    <n v="16560"/>
    <n v="1"/>
  </r>
  <r>
    <s v="E1069"/>
    <s v="George Cole"/>
    <n v="50"/>
    <x v="0"/>
    <x v="1"/>
    <x v="2"/>
    <s v="Director"/>
    <d v="2023-05-13T00:00:00"/>
    <s v="E1222"/>
    <s v="Birmingham"/>
    <n v="107203"/>
    <x v="1"/>
    <m/>
    <n v="28"/>
    <n v="2"/>
    <x v="0"/>
    <m/>
    <m/>
    <n v="2"/>
    <x v="0"/>
    <n v="2"/>
    <s v="I feel undervalued and stressed by current expectations."/>
    <n v="5"/>
    <n v="60"/>
    <n v="60"/>
    <n v="76"/>
    <n v="0"/>
    <x v="2"/>
    <n v="13876"/>
    <n v="0"/>
  </r>
  <r>
    <s v="E1070"/>
    <s v="Mr Graham Hughes"/>
    <n v="36"/>
    <x v="1"/>
    <x v="0"/>
    <x v="3"/>
    <s v="Analyst"/>
    <d v="2011-05-26T00:00:00"/>
    <s v="E1337"/>
    <s v="Manchester"/>
    <n v="96376"/>
    <x v="1"/>
    <m/>
    <n v="171"/>
    <n v="14"/>
    <x v="2"/>
    <m/>
    <m/>
    <n v="2"/>
    <x v="0"/>
    <n v="3"/>
    <s v="I feel undervalued and stressed by current expectations."/>
    <n v="5"/>
    <n v="97"/>
    <n v="11"/>
    <n v="79"/>
    <n v="4"/>
    <x v="1"/>
    <n v="2928"/>
    <n v="0"/>
  </r>
  <r>
    <s v="E1071"/>
    <s v="Dr Tony Murray"/>
    <n v="22"/>
    <x v="2"/>
    <x v="0"/>
    <x v="5"/>
    <s v="Adjuster"/>
    <d v="2021-12-17T00:00:00"/>
    <s v="E1959"/>
    <s v="London"/>
    <n v="86247"/>
    <x v="0"/>
    <d v="2024-11-29T00:00:00"/>
    <n v="35"/>
    <n v="2"/>
    <x v="0"/>
    <s v="Compensation"/>
    <n v="90"/>
    <n v="2"/>
    <x v="0"/>
    <n v="3"/>
    <s v="Salary and benefits were not competitive enough."/>
    <n v="4"/>
    <n v="54"/>
    <n v="77"/>
    <n v="70"/>
    <n v="2"/>
    <x v="1"/>
    <n v="7617"/>
    <n v="0"/>
  </r>
  <r>
    <s v="E1072"/>
    <s v="Dr Luke May"/>
    <n v="46"/>
    <x v="3"/>
    <x v="0"/>
    <x v="2"/>
    <s v="Analyst"/>
    <d v="2017-05-25T00:00:00"/>
    <s v="E1165"/>
    <s v="Manchester"/>
    <n v="94101"/>
    <x v="1"/>
    <m/>
    <n v="99"/>
    <n v="8"/>
    <x v="1"/>
    <m/>
    <m/>
    <n v="1"/>
    <x v="0"/>
    <n v="1"/>
    <s v="I feel undervalued and stressed by current expectations."/>
    <n v="1"/>
    <n v="54"/>
    <n v="55"/>
    <n v="87"/>
    <n v="9"/>
    <x v="0"/>
    <n v="7614"/>
    <n v="4"/>
  </r>
  <r>
    <s v="E1073"/>
    <s v="Eleanor Mills"/>
    <n v="28"/>
    <x v="2"/>
    <x v="0"/>
    <x v="2"/>
    <s v="Agent"/>
    <d v="2017-10-04T00:00:00"/>
    <s v="E1382"/>
    <s v="London"/>
    <n v="45977"/>
    <x v="1"/>
    <m/>
    <n v="95"/>
    <n v="7"/>
    <x v="1"/>
    <m/>
    <m/>
    <n v="5"/>
    <x v="2"/>
    <n v="4"/>
    <s v="I enjoy the work environment and feel motivated."/>
    <n v="4"/>
    <n v="63"/>
    <n v="17"/>
    <n v="70"/>
    <n v="0"/>
    <x v="2"/>
    <n v="4274"/>
    <n v="4"/>
  </r>
  <r>
    <s v="E1074"/>
    <s v="Heather Warren"/>
    <n v="30"/>
    <x v="1"/>
    <x v="1"/>
    <x v="5"/>
    <s v="Senior Manager"/>
    <d v="2020-06-15T00:00:00"/>
    <s v="E1855"/>
    <s v="Edinburgh"/>
    <n v="75617"/>
    <x v="1"/>
    <m/>
    <n v="63"/>
    <n v="5"/>
    <x v="1"/>
    <m/>
    <m/>
    <n v="3"/>
    <x v="1"/>
    <n v="1"/>
    <s v="I feel undervalued and stressed by current expectations."/>
    <n v="5"/>
    <n v="99"/>
    <n v="26"/>
    <n v="87"/>
    <n v="7"/>
    <x v="3"/>
    <n v="4971"/>
    <n v="1"/>
  </r>
  <r>
    <s v="E1075"/>
    <s v="Brett Watkins-Jones"/>
    <n v="45"/>
    <x v="3"/>
    <x v="1"/>
    <x v="0"/>
    <s v="Analyst"/>
    <d v="2013-08-25T00:00:00"/>
    <s v="E1894"/>
    <s v="Edinburgh"/>
    <n v="82473"/>
    <x v="1"/>
    <m/>
    <n v="144"/>
    <n v="12"/>
    <x v="2"/>
    <m/>
    <m/>
    <n v="4"/>
    <x v="2"/>
    <n v="5"/>
    <s v="I enjoy the work environment and feel motivated."/>
    <n v="3"/>
    <n v="75"/>
    <n v="27"/>
    <n v="89"/>
    <n v="6"/>
    <x v="3"/>
    <n v="8389"/>
    <n v="2"/>
  </r>
  <r>
    <s v="E1076"/>
    <s v="Clifford Evans"/>
    <n v="22"/>
    <x v="2"/>
    <x v="0"/>
    <x v="1"/>
    <s v="Adjuster"/>
    <d v="2017-09-15T00:00:00"/>
    <s v="E1375"/>
    <s v="Edinburgh"/>
    <n v="111654"/>
    <x v="1"/>
    <m/>
    <n v="96"/>
    <n v="8"/>
    <x v="1"/>
    <m/>
    <m/>
    <n v="3"/>
    <x v="1"/>
    <n v="2"/>
    <s v="I feel undervalued and stressed by current expectations."/>
    <n v="4"/>
    <n v="57"/>
    <n v="81"/>
    <n v="64"/>
    <n v="6"/>
    <x v="3"/>
    <n v="17352"/>
    <n v="4"/>
  </r>
  <r>
    <s v="E1077"/>
    <s v="Max Rowe"/>
    <n v="29"/>
    <x v="2"/>
    <x v="1"/>
    <x v="5"/>
    <s v="Analyst"/>
    <d v="2023-11-27T00:00:00"/>
    <s v="E1470"/>
    <s v="Manchester"/>
    <n v="113177"/>
    <x v="0"/>
    <d v="2024-06-10T00:00:00"/>
    <n v="6"/>
    <n v="0"/>
    <x v="0"/>
    <s v="Compensation"/>
    <n v="90"/>
    <n v="3"/>
    <x v="1"/>
    <n v="4"/>
    <s v="Salary and benefits were not competitive enough."/>
    <n v="5"/>
    <n v="54"/>
    <n v="79"/>
    <n v="67"/>
    <n v="9"/>
    <x v="0"/>
    <n v="19539"/>
    <n v="2"/>
  </r>
  <r>
    <s v="E1078"/>
    <s v="Tracey Wilson"/>
    <n v="45"/>
    <x v="3"/>
    <x v="1"/>
    <x v="3"/>
    <s v="Analyst"/>
    <d v="2020-02-01T00:00:00"/>
    <s v="E1789"/>
    <s v="Dublin"/>
    <n v="97902"/>
    <x v="1"/>
    <m/>
    <n v="67"/>
    <n v="5"/>
    <x v="1"/>
    <m/>
    <m/>
    <n v="4"/>
    <x v="2"/>
    <n v="1"/>
    <s v="I feel undervalued and stressed by current expectations."/>
    <n v="5"/>
    <n v="56"/>
    <n v="51"/>
    <n v="78"/>
    <n v="9"/>
    <x v="0"/>
    <n v="2504"/>
    <n v="2"/>
  </r>
  <r>
    <s v="E1079"/>
    <s v="Duncan Cooper"/>
    <n v="32"/>
    <x v="1"/>
    <x v="2"/>
    <x v="4"/>
    <s v="Agent"/>
    <d v="2011-12-07T00:00:00"/>
    <s v="E1641"/>
    <s v="London"/>
    <n v="117172"/>
    <x v="1"/>
    <m/>
    <n v="165"/>
    <n v="13"/>
    <x v="2"/>
    <m/>
    <m/>
    <n v="1"/>
    <x v="0"/>
    <n v="3"/>
    <s v="I feel undervalued and stressed by current expectations."/>
    <n v="1"/>
    <n v="65"/>
    <n v="15"/>
    <n v="97"/>
    <n v="9"/>
    <x v="0"/>
    <n v="6006"/>
    <n v="4"/>
  </r>
  <r>
    <s v="E1080"/>
    <s v="Ann Allen"/>
    <n v="38"/>
    <x v="1"/>
    <x v="0"/>
    <x v="4"/>
    <s v="Analyst"/>
    <d v="2023-07-07T00:00:00"/>
    <s v="E1030"/>
    <s v="Edinburgh"/>
    <n v="40630"/>
    <x v="1"/>
    <m/>
    <n v="26"/>
    <n v="2"/>
    <x v="0"/>
    <m/>
    <m/>
    <n v="4"/>
    <x v="2"/>
    <n v="3"/>
    <s v="Work is fine, but improvements could be made in support and recognition."/>
    <n v="2"/>
    <n v="63"/>
    <n v="76"/>
    <n v="87"/>
    <n v="3"/>
    <x v="1"/>
    <n v="7943"/>
    <n v="4"/>
  </r>
  <r>
    <s v="E1081"/>
    <s v="Edward Smith"/>
    <n v="29"/>
    <x v="2"/>
    <x v="0"/>
    <x v="2"/>
    <s v="Agent"/>
    <d v="2011-08-28T00:00:00"/>
    <s v="E1374"/>
    <s v="London"/>
    <n v="45056"/>
    <x v="1"/>
    <m/>
    <n v="168"/>
    <n v="14"/>
    <x v="2"/>
    <m/>
    <m/>
    <n v="1"/>
    <x v="0"/>
    <n v="4"/>
    <s v="I feel undervalued and stressed by current expectations."/>
    <n v="4"/>
    <n v="86"/>
    <n v="57"/>
    <n v="70"/>
    <n v="5"/>
    <x v="3"/>
    <n v="17653"/>
    <n v="1"/>
  </r>
  <r>
    <s v="E1082"/>
    <s v="Janet Hunt"/>
    <n v="56"/>
    <x v="0"/>
    <x v="0"/>
    <x v="4"/>
    <s v="Manager"/>
    <d v="2015-03-07T00:00:00"/>
    <s v="E1010"/>
    <s v="Manchester"/>
    <n v="32382"/>
    <x v="0"/>
    <d v="2016-03-23T00:00:00"/>
    <n v="12"/>
    <n v="1"/>
    <x v="0"/>
    <s v="Career Growth"/>
    <n v="60"/>
    <n v="3"/>
    <x v="1"/>
    <n v="3"/>
    <s v="I felt limited opportunities for advancement here."/>
    <n v="4"/>
    <n v="90"/>
    <n v="92"/>
    <n v="66"/>
    <n v="8"/>
    <x v="0"/>
    <n v="17748"/>
    <n v="3"/>
  </r>
  <r>
    <s v="E1083"/>
    <s v="Marian Patterson"/>
    <n v="56"/>
    <x v="0"/>
    <x v="0"/>
    <x v="1"/>
    <s v="Manager"/>
    <d v="2018-01-06T00:00:00"/>
    <s v="E1987"/>
    <s v="Dublin"/>
    <n v="80739"/>
    <x v="1"/>
    <m/>
    <n v="92"/>
    <n v="7"/>
    <x v="1"/>
    <m/>
    <m/>
    <n v="1"/>
    <x v="0"/>
    <n v="1"/>
    <s v="I feel undervalued and stressed by current expectations."/>
    <n v="4"/>
    <n v="53"/>
    <n v="8"/>
    <n v="90"/>
    <n v="2"/>
    <x v="1"/>
    <n v="923"/>
    <n v="0"/>
  </r>
  <r>
    <s v="E1084"/>
    <s v="Anne Gray-Simpson"/>
    <n v="54"/>
    <x v="0"/>
    <x v="0"/>
    <x v="0"/>
    <s v="Manager"/>
    <d v="2019-01-05T00:00:00"/>
    <s v="E1301"/>
    <s v="Manchester"/>
    <n v="106685"/>
    <x v="1"/>
    <m/>
    <n v="80"/>
    <n v="6"/>
    <x v="1"/>
    <m/>
    <m/>
    <n v="5"/>
    <x v="2"/>
    <n v="1"/>
    <s v="I feel undervalued and stressed by current expectations."/>
    <n v="5"/>
    <n v="85"/>
    <n v="25"/>
    <n v="100"/>
    <n v="8"/>
    <x v="0"/>
    <n v="16854"/>
    <n v="4"/>
  </r>
  <r>
    <s v="E1085"/>
    <s v="Anna Howard"/>
    <n v="26"/>
    <x v="2"/>
    <x v="0"/>
    <x v="3"/>
    <s v="Analyst"/>
    <d v="2015-09-27T00:00:00"/>
    <s v="E1095"/>
    <s v="London"/>
    <n v="73639"/>
    <x v="1"/>
    <m/>
    <n v="119"/>
    <n v="9"/>
    <x v="1"/>
    <m/>
    <m/>
    <n v="4"/>
    <x v="2"/>
    <n v="3"/>
    <s v="Work is fine, but improvements could be made in support and recognition."/>
    <n v="1"/>
    <n v="97"/>
    <n v="27"/>
    <n v="67"/>
    <n v="3"/>
    <x v="1"/>
    <n v="10246"/>
    <n v="4"/>
  </r>
  <r>
    <s v="E1086"/>
    <s v="Mrs Jean Bradshaw"/>
    <n v="49"/>
    <x v="3"/>
    <x v="1"/>
    <x v="1"/>
    <s v="Analyst"/>
    <d v="2014-01-26T00:00:00"/>
    <s v="E1189"/>
    <s v="Dublin"/>
    <n v="84838"/>
    <x v="1"/>
    <m/>
    <n v="139"/>
    <n v="11"/>
    <x v="2"/>
    <m/>
    <m/>
    <n v="5"/>
    <x v="2"/>
    <n v="3"/>
    <s v="Work is fine, but improvements could be made in support and recognition."/>
    <n v="5"/>
    <n v="66"/>
    <n v="76"/>
    <n v="86"/>
    <n v="4"/>
    <x v="1"/>
    <n v="12475"/>
    <n v="2"/>
  </r>
  <r>
    <s v="E1087"/>
    <s v="Mr Ricky Russell"/>
    <n v="28"/>
    <x v="2"/>
    <x v="1"/>
    <x v="3"/>
    <s v="Agent"/>
    <d v="2017-11-15T00:00:00"/>
    <s v="E1452"/>
    <s v="Dublin"/>
    <n v="71041"/>
    <x v="1"/>
    <m/>
    <n v="94"/>
    <n v="7"/>
    <x v="1"/>
    <m/>
    <m/>
    <n v="3"/>
    <x v="1"/>
    <n v="5"/>
    <s v="Work is fine, but improvements could be made in support and recognition."/>
    <n v="5"/>
    <n v="96"/>
    <n v="35"/>
    <n v="87"/>
    <n v="6"/>
    <x v="3"/>
    <n v="19338"/>
    <n v="3"/>
  </r>
  <r>
    <s v="E1088"/>
    <s v="Gemma Richards"/>
    <n v="30"/>
    <x v="1"/>
    <x v="0"/>
    <x v="3"/>
    <s v="Manager"/>
    <d v="2015-11-17T00:00:00"/>
    <s v="E1191"/>
    <s v="Manchester"/>
    <n v="25992"/>
    <x v="1"/>
    <m/>
    <n v="117"/>
    <n v="9"/>
    <x v="1"/>
    <m/>
    <m/>
    <n v="4"/>
    <x v="2"/>
    <n v="2"/>
    <s v="I feel undervalued and stressed by current expectations."/>
    <n v="3"/>
    <n v="85"/>
    <n v="8"/>
    <n v="61"/>
    <n v="5"/>
    <x v="3"/>
    <n v="17532"/>
    <n v="4"/>
  </r>
  <r>
    <s v="E1089"/>
    <s v="Joanna Cameron"/>
    <n v="29"/>
    <x v="2"/>
    <x v="0"/>
    <x v="0"/>
    <s v="Adjuster"/>
    <d v="2020-08-28T00:00:00"/>
    <s v="E1485"/>
    <s v="Edinburgh"/>
    <n v="97394"/>
    <x v="1"/>
    <m/>
    <n v="60"/>
    <n v="5"/>
    <x v="1"/>
    <m/>
    <m/>
    <n v="3"/>
    <x v="1"/>
    <n v="4"/>
    <s v="Work is fine, but improvements could be made in support and recognition."/>
    <n v="1"/>
    <n v="55"/>
    <n v="46"/>
    <n v="60"/>
    <n v="9"/>
    <x v="0"/>
    <n v="3086"/>
    <n v="3"/>
  </r>
  <r>
    <s v="E1090"/>
    <s v="Kelly Brady"/>
    <n v="33"/>
    <x v="1"/>
    <x v="1"/>
    <x v="2"/>
    <s v="Analyst"/>
    <d v="2016-01-09T00:00:00"/>
    <s v="E1265"/>
    <s v="London"/>
    <n v="92657"/>
    <x v="1"/>
    <m/>
    <n v="116"/>
    <n v="9"/>
    <x v="1"/>
    <m/>
    <m/>
    <n v="5"/>
    <x v="2"/>
    <n v="1"/>
    <s v="I feel undervalued and stressed by current expectations."/>
    <n v="4"/>
    <n v="65"/>
    <n v="77"/>
    <n v="97"/>
    <n v="7"/>
    <x v="3"/>
    <n v="14860"/>
    <n v="0"/>
  </r>
  <r>
    <s v="E1091"/>
    <s v="Dr Damian Carter"/>
    <n v="55"/>
    <x v="0"/>
    <x v="1"/>
    <x v="4"/>
    <s v="Adjuster"/>
    <d v="2018-08-30T00:00:00"/>
    <s v="E1423"/>
    <s v="Birmingham"/>
    <n v="52160"/>
    <x v="1"/>
    <m/>
    <n v="84"/>
    <n v="7"/>
    <x v="1"/>
    <m/>
    <m/>
    <n v="3"/>
    <x v="1"/>
    <n v="4"/>
    <s v="Work is fine, but improvements could be made in support and recognition."/>
    <n v="2"/>
    <n v="78"/>
    <n v="50"/>
    <n v="98"/>
    <n v="7"/>
    <x v="3"/>
    <n v="17013"/>
    <n v="2"/>
  </r>
  <r>
    <s v="E1092"/>
    <s v="Dr Geraldine Wyatt"/>
    <n v="54"/>
    <x v="0"/>
    <x v="1"/>
    <x v="0"/>
    <s v="Agent"/>
    <d v="2012-08-03T00:00:00"/>
    <s v="E1127"/>
    <s v="Birmingham"/>
    <n v="70156"/>
    <x v="1"/>
    <m/>
    <n v="157"/>
    <n v="13"/>
    <x v="2"/>
    <m/>
    <m/>
    <n v="4"/>
    <x v="2"/>
    <n v="5"/>
    <s v="I enjoy the work environment and feel motivated."/>
    <n v="4"/>
    <n v="85"/>
    <n v="75"/>
    <n v="69"/>
    <n v="7"/>
    <x v="3"/>
    <n v="7407"/>
    <n v="1"/>
  </r>
  <r>
    <s v="E1093"/>
    <s v="Mr Phillip Smith"/>
    <n v="44"/>
    <x v="3"/>
    <x v="1"/>
    <x v="1"/>
    <s v="Analyst"/>
    <d v="2022-11-20T00:00:00"/>
    <s v="E1237"/>
    <s v="Manchester"/>
    <n v="76375"/>
    <x v="1"/>
    <m/>
    <n v="33"/>
    <n v="2"/>
    <x v="0"/>
    <m/>
    <m/>
    <n v="4"/>
    <x v="2"/>
    <n v="1"/>
    <s v="I feel undervalued and stressed by current expectations."/>
    <n v="5"/>
    <n v="87"/>
    <n v="56"/>
    <n v="58"/>
    <n v="2"/>
    <x v="1"/>
    <n v="774"/>
    <n v="0"/>
  </r>
  <r>
    <s v="E1094"/>
    <s v="Mr Jason White"/>
    <n v="45"/>
    <x v="3"/>
    <x v="0"/>
    <x v="2"/>
    <s v="Agent"/>
    <d v="2020-12-15T00:00:00"/>
    <s v="E1919"/>
    <s v="London"/>
    <n v="111442"/>
    <x v="1"/>
    <m/>
    <n v="57"/>
    <n v="4"/>
    <x v="0"/>
    <m/>
    <m/>
    <n v="3"/>
    <x v="1"/>
    <n v="5"/>
    <s v="Work is fine, but improvements could be made in support and recognition."/>
    <n v="1"/>
    <n v="86"/>
    <n v="31"/>
    <n v="50"/>
    <n v="9"/>
    <x v="0"/>
    <n v="8709"/>
    <n v="3"/>
  </r>
  <r>
    <s v="E1095"/>
    <s v="Ben Hudson"/>
    <n v="58"/>
    <x v="0"/>
    <x v="1"/>
    <x v="1"/>
    <s v="Manager"/>
    <d v="2012-03-17T00:00:00"/>
    <s v="E1354"/>
    <s v="London"/>
    <n v="44572"/>
    <x v="0"/>
    <d v="2023-03-07T00:00:00"/>
    <n v="131"/>
    <n v="10"/>
    <x v="2"/>
    <s v="Retirement"/>
    <n v="90"/>
    <n v="4"/>
    <x v="2"/>
    <n v="5"/>
    <s v="I am retiring after my service here."/>
    <n v="1"/>
    <n v="97"/>
    <n v="66"/>
    <n v="52"/>
    <n v="5"/>
    <x v="3"/>
    <n v="16311"/>
    <n v="3"/>
  </r>
  <r>
    <s v="E1096"/>
    <s v="Katie Thompson-Forster"/>
    <n v="56"/>
    <x v="0"/>
    <x v="0"/>
    <x v="2"/>
    <s v="Adjuster"/>
    <d v="2018-10-21T00:00:00"/>
    <s v="E1939"/>
    <s v="Manchester"/>
    <n v="29136"/>
    <x v="0"/>
    <d v="2023-05-06T00:00:00"/>
    <n v="54"/>
    <n v="4"/>
    <x v="0"/>
    <s v="Personal"/>
    <n v="60"/>
    <n v="4"/>
    <x v="2"/>
    <n v="3"/>
    <s v="Leaving due to personal circumstances."/>
    <n v="1"/>
    <n v="97"/>
    <n v="56"/>
    <n v="70"/>
    <n v="6"/>
    <x v="3"/>
    <n v="1343"/>
    <n v="0"/>
  </r>
  <r>
    <s v="E1097"/>
    <s v="Shirley Green"/>
    <n v="43"/>
    <x v="3"/>
    <x v="0"/>
    <x v="1"/>
    <s v="Agent"/>
    <d v="2018-10-12T00:00:00"/>
    <s v="E1111"/>
    <s v="London"/>
    <n v="86868"/>
    <x v="1"/>
    <m/>
    <n v="83"/>
    <n v="6"/>
    <x v="1"/>
    <m/>
    <m/>
    <n v="3"/>
    <x v="1"/>
    <n v="4"/>
    <s v="Work is fine, but improvements could be made in support and recognition."/>
    <n v="3"/>
    <n v="59"/>
    <n v="53"/>
    <n v="72"/>
    <n v="8"/>
    <x v="0"/>
    <n v="10161"/>
    <n v="3"/>
  </r>
  <r>
    <s v="E1098"/>
    <s v="Eric Chambers"/>
    <n v="48"/>
    <x v="3"/>
    <x v="0"/>
    <x v="0"/>
    <s v="Analyst"/>
    <d v="2022-05-12T00:00:00"/>
    <s v="E1827"/>
    <s v="Edinburgh"/>
    <n v="107263"/>
    <x v="1"/>
    <m/>
    <n v="40"/>
    <n v="3"/>
    <x v="0"/>
    <m/>
    <m/>
    <n v="5"/>
    <x v="2"/>
    <n v="4"/>
    <s v="I enjoy the work environment and feel motivated."/>
    <n v="4"/>
    <n v="90"/>
    <n v="15"/>
    <n v="58"/>
    <n v="9"/>
    <x v="0"/>
    <n v="11419"/>
    <n v="1"/>
  </r>
  <r>
    <s v="E1099"/>
    <s v="Ms Zoe Parker"/>
    <n v="56"/>
    <x v="0"/>
    <x v="0"/>
    <x v="2"/>
    <s v="Agent"/>
    <d v="2013-07-16T00:00:00"/>
    <s v="E1445"/>
    <s v="Manchester"/>
    <n v="57167"/>
    <x v="1"/>
    <m/>
    <n v="146"/>
    <n v="12"/>
    <x v="2"/>
    <m/>
    <m/>
    <n v="4"/>
    <x v="2"/>
    <n v="3"/>
    <s v="Work is fine, but improvements could be made in support and recognition."/>
    <n v="3"/>
    <n v="85"/>
    <n v="61"/>
    <n v="68"/>
    <n v="9"/>
    <x v="0"/>
    <n v="7797"/>
    <n v="1"/>
  </r>
  <r>
    <s v="E1100"/>
    <s v="Ronald Robertson"/>
    <n v="22"/>
    <x v="2"/>
    <x v="1"/>
    <x v="2"/>
    <s v="Adjuster"/>
    <d v="2022-03-11T00:00:00"/>
    <s v="E1342"/>
    <s v="Edinburgh"/>
    <n v="40479"/>
    <x v="1"/>
    <m/>
    <n v="42"/>
    <n v="3"/>
    <x v="0"/>
    <m/>
    <m/>
    <n v="4"/>
    <x v="2"/>
    <n v="4"/>
    <s v="I enjoy the work environment and feel motivated."/>
    <n v="2"/>
    <n v="78"/>
    <n v="83"/>
    <n v="94"/>
    <n v="3"/>
    <x v="1"/>
    <n v="19283"/>
    <n v="3"/>
  </r>
  <r>
    <s v="E1101"/>
    <s v="Ms Sian Bailey"/>
    <n v="56"/>
    <x v="0"/>
    <x v="0"/>
    <x v="3"/>
    <s v="Manager"/>
    <d v="2018-05-25T00:00:00"/>
    <s v="E1144"/>
    <s v="London"/>
    <n v="56376"/>
    <x v="0"/>
    <d v="2025-04-01T00:00:00"/>
    <n v="82"/>
    <n v="6"/>
    <x v="1"/>
    <s v="Personal"/>
    <n v="60"/>
    <n v="4"/>
    <x v="2"/>
    <n v="3"/>
    <s v="Leaving due to personal circumstances."/>
    <n v="5"/>
    <n v="63"/>
    <n v="95"/>
    <n v="95"/>
    <n v="4"/>
    <x v="1"/>
    <n v="934"/>
    <n v="3"/>
  </r>
  <r>
    <s v="E1102"/>
    <s v="Jade Hall"/>
    <n v="58"/>
    <x v="0"/>
    <x v="1"/>
    <x v="3"/>
    <s v="Agent"/>
    <d v="2015-08-17T00:00:00"/>
    <s v="E1064"/>
    <s v="Manchester"/>
    <n v="29823"/>
    <x v="1"/>
    <m/>
    <n v="120"/>
    <n v="10"/>
    <x v="2"/>
    <m/>
    <m/>
    <n v="4"/>
    <x v="2"/>
    <n v="1"/>
    <s v="I feel undervalued and stressed by current expectations."/>
    <n v="3"/>
    <n v="53"/>
    <n v="55"/>
    <n v="68"/>
    <n v="7"/>
    <x v="3"/>
    <n v="1986"/>
    <n v="1"/>
  </r>
  <r>
    <s v="E1103"/>
    <s v="Miss Shannon Brown"/>
    <n v="35"/>
    <x v="1"/>
    <x v="1"/>
    <x v="5"/>
    <s v="Manager"/>
    <d v="2020-01-03T00:00:00"/>
    <s v="E1246"/>
    <s v="London"/>
    <n v="95456"/>
    <x v="1"/>
    <m/>
    <n v="68"/>
    <n v="5"/>
    <x v="1"/>
    <m/>
    <m/>
    <n v="3"/>
    <x v="1"/>
    <n v="5"/>
    <s v="Work is fine, but improvements could be made in support and recognition."/>
    <n v="3"/>
    <n v="93"/>
    <n v="22"/>
    <n v="72"/>
    <n v="0"/>
    <x v="2"/>
    <n v="14016"/>
    <n v="3"/>
  </r>
  <r>
    <s v="E1104"/>
    <s v="Melanie Blake"/>
    <n v="24"/>
    <x v="2"/>
    <x v="2"/>
    <x v="1"/>
    <s v="Agent"/>
    <d v="2014-08-13T00:00:00"/>
    <s v="E1734"/>
    <s v="Manchester"/>
    <n v="44585"/>
    <x v="0"/>
    <d v="2024-06-24T00:00:00"/>
    <n v="118"/>
    <n v="9"/>
    <x v="1"/>
    <s v="Workload"/>
    <n v="90"/>
    <n v="5"/>
    <x v="2"/>
    <n v="5"/>
    <s v="The workload was overwhelming and hard to balance."/>
    <n v="5"/>
    <n v="91"/>
    <n v="16"/>
    <n v="76"/>
    <n v="5"/>
    <x v="3"/>
    <n v="5465"/>
    <n v="4"/>
  </r>
  <r>
    <s v="E1105"/>
    <s v="Dr Frederick Jones"/>
    <n v="22"/>
    <x v="2"/>
    <x v="1"/>
    <x v="3"/>
    <s v="Agent"/>
    <d v="2016-03-11T00:00:00"/>
    <s v="E1990"/>
    <s v="London"/>
    <n v="42272"/>
    <x v="0"/>
    <d v="2019-02-22T00:00:00"/>
    <n v="35"/>
    <n v="2"/>
    <x v="0"/>
    <s v="Better Offer"/>
    <n v="60"/>
    <n v="5"/>
    <x v="2"/>
    <n v="4"/>
    <s v="I found a more attractive role outside the company."/>
    <n v="1"/>
    <n v="85"/>
    <n v="79"/>
    <n v="76"/>
    <n v="3"/>
    <x v="1"/>
    <n v="9966"/>
    <n v="2"/>
  </r>
  <r>
    <s v="E1106"/>
    <s v="Liam Shaw-Jackson"/>
    <n v="26"/>
    <x v="2"/>
    <x v="1"/>
    <x v="5"/>
    <s v="Manager"/>
    <d v="2018-05-10T00:00:00"/>
    <s v="E1489"/>
    <s v="Edinburgh"/>
    <n v="51619"/>
    <x v="1"/>
    <m/>
    <n v="88"/>
    <n v="7"/>
    <x v="1"/>
    <m/>
    <m/>
    <n v="1"/>
    <x v="0"/>
    <n v="2"/>
    <s v="I feel undervalued and stressed by current expectations."/>
    <n v="5"/>
    <n v="99"/>
    <n v="37"/>
    <n v="88"/>
    <n v="4"/>
    <x v="1"/>
    <n v="15721"/>
    <n v="4"/>
  </r>
  <r>
    <s v="E1107"/>
    <s v="Rhys O'Connor"/>
    <n v="47"/>
    <x v="3"/>
    <x v="0"/>
    <x v="3"/>
    <s v="Adjuster"/>
    <d v="2020-12-02T00:00:00"/>
    <s v="E1824"/>
    <s v="Edinburgh"/>
    <n v="100069"/>
    <x v="1"/>
    <m/>
    <n v="57"/>
    <n v="4"/>
    <x v="0"/>
    <m/>
    <m/>
    <n v="4"/>
    <x v="2"/>
    <n v="5"/>
    <s v="I enjoy the work environment and feel motivated."/>
    <n v="4"/>
    <n v="94"/>
    <n v="71"/>
    <n v="85"/>
    <n v="4"/>
    <x v="1"/>
    <n v="1505"/>
    <n v="3"/>
  </r>
  <r>
    <s v="E1108"/>
    <s v="Jill Gray"/>
    <n v="35"/>
    <x v="1"/>
    <x v="1"/>
    <x v="1"/>
    <s v="Agent"/>
    <d v="2022-01-07T00:00:00"/>
    <s v="E1438"/>
    <s v="London"/>
    <n v="64895"/>
    <x v="1"/>
    <m/>
    <n v="44"/>
    <n v="3"/>
    <x v="0"/>
    <m/>
    <m/>
    <n v="4"/>
    <x v="2"/>
    <n v="3"/>
    <s v="Work is fine, but improvements could be made in support and recognition."/>
    <n v="5"/>
    <n v="62"/>
    <n v="82"/>
    <n v="61"/>
    <n v="1"/>
    <x v="1"/>
    <n v="5363"/>
    <n v="3"/>
  </r>
  <r>
    <s v="E1109"/>
    <s v="Mohammed Turner"/>
    <n v="48"/>
    <x v="3"/>
    <x v="0"/>
    <x v="2"/>
    <s v="Adjuster"/>
    <d v="2017-10-28T00:00:00"/>
    <s v="E1105"/>
    <s v="Manchester"/>
    <n v="28720"/>
    <x v="1"/>
    <m/>
    <n v="94"/>
    <n v="7"/>
    <x v="1"/>
    <m/>
    <m/>
    <n v="1"/>
    <x v="0"/>
    <n v="2"/>
    <s v="I feel undervalued and stressed by current expectations."/>
    <n v="1"/>
    <n v="95"/>
    <n v="29"/>
    <n v="76"/>
    <n v="7"/>
    <x v="3"/>
    <n v="15940"/>
    <n v="2"/>
  </r>
  <r>
    <s v="E1110"/>
    <s v="Mr Martin Webb"/>
    <n v="30"/>
    <x v="1"/>
    <x v="1"/>
    <x v="4"/>
    <s v="Adjuster"/>
    <d v="2017-10-30T00:00:00"/>
    <s v="E1180"/>
    <s v="Birmingham"/>
    <n v="44267"/>
    <x v="0"/>
    <d v="2019-03-13T00:00:00"/>
    <n v="16"/>
    <n v="1"/>
    <x v="0"/>
    <s v="Retirement"/>
    <n v="60"/>
    <n v="5"/>
    <x v="2"/>
    <n v="2"/>
    <s v="I am retiring after my service here."/>
    <n v="5"/>
    <n v="67"/>
    <n v="57"/>
    <n v="95"/>
    <n v="1"/>
    <x v="1"/>
    <n v="10846"/>
    <n v="3"/>
  </r>
  <r>
    <s v="E1111"/>
    <s v="Dr Gerald Gregory"/>
    <n v="36"/>
    <x v="1"/>
    <x v="2"/>
    <x v="1"/>
    <s v="Manager"/>
    <d v="2014-05-15T00:00:00"/>
    <s v="E1183"/>
    <s v="Edinburgh"/>
    <n v="40696"/>
    <x v="0"/>
    <d v="2014-09-09T00:00:00"/>
    <n v="3"/>
    <n v="0"/>
    <x v="0"/>
    <s v="Career Growth"/>
    <n v="60"/>
    <n v="2"/>
    <x v="0"/>
    <n v="5"/>
    <s v="I felt limited opportunities for advancement here."/>
    <n v="3"/>
    <n v="82"/>
    <n v="97"/>
    <n v="83"/>
    <n v="3"/>
    <x v="1"/>
    <n v="1010"/>
    <n v="2"/>
  </r>
  <r>
    <s v="E1112"/>
    <s v="Mrs Rachael Rose"/>
    <n v="36"/>
    <x v="1"/>
    <x v="0"/>
    <x v="0"/>
    <s v="Adjuster"/>
    <d v="2017-11-06T00:00:00"/>
    <s v="E1225"/>
    <s v="Edinburgh"/>
    <n v="54968"/>
    <x v="0"/>
    <d v="2022-08-27T00:00:00"/>
    <n v="57"/>
    <n v="4"/>
    <x v="0"/>
    <s v="Retirement"/>
    <n v="60"/>
    <n v="2"/>
    <x v="0"/>
    <n v="5"/>
    <s v="I am retiring after my service here."/>
    <n v="2"/>
    <n v="70"/>
    <n v="77"/>
    <n v="82"/>
    <n v="4"/>
    <x v="1"/>
    <n v="14924"/>
    <n v="1"/>
  </r>
  <r>
    <s v="E1113"/>
    <s v="Mr Carl Powell"/>
    <n v="47"/>
    <x v="3"/>
    <x v="0"/>
    <x v="3"/>
    <s v="Manager"/>
    <d v="2024-04-29T00:00:00"/>
    <s v="E1776"/>
    <s v="Birmingham"/>
    <n v="78364"/>
    <x v="1"/>
    <m/>
    <n v="16"/>
    <n v="1"/>
    <x v="0"/>
    <m/>
    <m/>
    <n v="5"/>
    <x v="2"/>
    <n v="5"/>
    <s v="I enjoy the work environment and feel motivated."/>
    <n v="3"/>
    <n v="65"/>
    <n v="21"/>
    <n v="77"/>
    <n v="0"/>
    <x v="2"/>
    <n v="13482"/>
    <n v="2"/>
  </r>
  <r>
    <s v="E1114"/>
    <s v="Geoffrey Jones"/>
    <n v="34"/>
    <x v="1"/>
    <x v="2"/>
    <x v="3"/>
    <s v="Senior Manager"/>
    <d v="2020-12-27T00:00:00"/>
    <s v="E1789"/>
    <s v="London"/>
    <n v="48345"/>
    <x v="0"/>
    <d v="2021-11-22T00:00:00"/>
    <n v="10"/>
    <n v="0"/>
    <x v="0"/>
    <s v="Personal"/>
    <n v="90"/>
    <n v="4"/>
    <x v="2"/>
    <n v="3"/>
    <s v="Leaving due to personal circumstances."/>
    <n v="2"/>
    <n v="64"/>
    <n v="16"/>
    <n v="80"/>
    <n v="5"/>
    <x v="3"/>
    <n v="19861"/>
    <n v="2"/>
  </r>
  <r>
    <s v="E1115"/>
    <s v="Miss Rita Rees"/>
    <n v="53"/>
    <x v="0"/>
    <x v="1"/>
    <x v="2"/>
    <s v="Adjuster"/>
    <d v="2011-02-07T00:00:00"/>
    <s v="E1908"/>
    <s v="Manchester"/>
    <n v="76567"/>
    <x v="1"/>
    <m/>
    <n v="175"/>
    <n v="14"/>
    <x v="2"/>
    <m/>
    <m/>
    <n v="2"/>
    <x v="0"/>
    <n v="2"/>
    <s v="I feel undervalued and stressed by current expectations."/>
    <n v="5"/>
    <n v="54"/>
    <n v="14"/>
    <n v="81"/>
    <n v="1"/>
    <x v="1"/>
    <n v="9369"/>
    <n v="4"/>
  </r>
  <r>
    <s v="E1116"/>
    <s v="Mr Bradley King"/>
    <n v="53"/>
    <x v="0"/>
    <x v="2"/>
    <x v="0"/>
    <s v="Senior Manager"/>
    <d v="2013-05-07T00:00:00"/>
    <s v="E1088"/>
    <s v="London"/>
    <n v="116229"/>
    <x v="1"/>
    <m/>
    <n v="148"/>
    <n v="12"/>
    <x v="2"/>
    <m/>
    <m/>
    <n v="3"/>
    <x v="1"/>
    <n v="4"/>
    <s v="Work is fine, but improvements could be made in support and recognition."/>
    <n v="4"/>
    <n v="55"/>
    <n v="47"/>
    <n v="99"/>
    <n v="4"/>
    <x v="1"/>
    <n v="3857"/>
    <n v="3"/>
  </r>
  <r>
    <s v="E1117"/>
    <s v="Ms Joyce Williams"/>
    <n v="25"/>
    <x v="2"/>
    <x v="1"/>
    <x v="2"/>
    <s v="Adjuster"/>
    <d v="2019-11-10T00:00:00"/>
    <s v="E1687"/>
    <s v="Dublin"/>
    <n v="86607"/>
    <x v="1"/>
    <m/>
    <n v="70"/>
    <n v="5"/>
    <x v="1"/>
    <m/>
    <m/>
    <n v="3"/>
    <x v="1"/>
    <n v="3"/>
    <s v="Work is fine, but improvements could be made in support and recognition."/>
    <n v="5"/>
    <n v="87"/>
    <n v="31"/>
    <n v="69"/>
    <n v="5"/>
    <x v="3"/>
    <n v="9864"/>
    <n v="1"/>
  </r>
  <r>
    <s v="E1118"/>
    <s v="Jack Mellor"/>
    <n v="51"/>
    <x v="0"/>
    <x v="0"/>
    <x v="0"/>
    <s v="Director"/>
    <d v="2016-04-09T00:00:00"/>
    <s v="E1529"/>
    <s v="Edinburgh"/>
    <n v="44385"/>
    <x v="1"/>
    <m/>
    <n v="113"/>
    <n v="9"/>
    <x v="1"/>
    <m/>
    <m/>
    <n v="1"/>
    <x v="0"/>
    <n v="1"/>
    <s v="I feel undervalued and stressed by current expectations."/>
    <n v="1"/>
    <n v="52"/>
    <n v="76"/>
    <n v="89"/>
    <n v="7"/>
    <x v="3"/>
    <n v="10120"/>
    <n v="0"/>
  </r>
  <r>
    <s v="E1119"/>
    <s v="Wendy Heath"/>
    <n v="58"/>
    <x v="0"/>
    <x v="1"/>
    <x v="4"/>
    <s v="Agent"/>
    <d v="2014-02-15T00:00:00"/>
    <s v="E1370"/>
    <s v="Dublin"/>
    <n v="108658"/>
    <x v="0"/>
    <d v="2015-05-29T00:00:00"/>
    <n v="15"/>
    <n v="1"/>
    <x v="0"/>
    <s v="Workload"/>
    <n v="30"/>
    <n v="5"/>
    <x v="2"/>
    <n v="5"/>
    <s v="The workload was overwhelming and hard to balance."/>
    <n v="5"/>
    <n v="97"/>
    <n v="84"/>
    <n v="84"/>
    <n v="8"/>
    <x v="0"/>
    <n v="11370"/>
    <n v="2"/>
  </r>
  <r>
    <s v="E1120"/>
    <s v="Miss Joanna Hill"/>
    <n v="44"/>
    <x v="3"/>
    <x v="0"/>
    <x v="3"/>
    <s v="Analyst"/>
    <d v="2018-12-15T00:00:00"/>
    <s v="E1971"/>
    <s v="Edinburgh"/>
    <n v="91900"/>
    <x v="1"/>
    <m/>
    <n v="81"/>
    <n v="6"/>
    <x v="1"/>
    <m/>
    <m/>
    <n v="5"/>
    <x v="2"/>
    <n v="2"/>
    <s v="I feel undervalued and stressed by current expectations."/>
    <n v="2"/>
    <n v="61"/>
    <n v="39"/>
    <n v="80"/>
    <n v="5"/>
    <x v="3"/>
    <n v="2553"/>
    <n v="0"/>
  </r>
  <r>
    <s v="E1121"/>
    <s v="Dr Ashley Nicholls"/>
    <n v="36"/>
    <x v="1"/>
    <x v="1"/>
    <x v="3"/>
    <s v="Analyst"/>
    <d v="2017-03-13T00:00:00"/>
    <s v="E1935"/>
    <s v="Edinburgh"/>
    <n v="93244"/>
    <x v="1"/>
    <m/>
    <n v="102"/>
    <n v="8"/>
    <x v="1"/>
    <m/>
    <m/>
    <n v="2"/>
    <x v="0"/>
    <n v="3"/>
    <s v="I feel undervalued and stressed by current expectations."/>
    <n v="3"/>
    <n v="85"/>
    <n v="96"/>
    <n v="80"/>
    <n v="4"/>
    <x v="1"/>
    <n v="15489"/>
    <n v="3"/>
  </r>
  <r>
    <s v="E1122"/>
    <s v="Miss Lesley Bibi"/>
    <n v="50"/>
    <x v="0"/>
    <x v="0"/>
    <x v="4"/>
    <s v="Adjuster"/>
    <d v="2020-09-05T00:00:00"/>
    <s v="E1912"/>
    <s v="Dublin"/>
    <n v="90425"/>
    <x v="1"/>
    <m/>
    <n v="60"/>
    <n v="5"/>
    <x v="1"/>
    <m/>
    <m/>
    <n v="4"/>
    <x v="2"/>
    <n v="1"/>
    <s v="I feel undervalued and stressed by current expectations."/>
    <n v="4"/>
    <n v="82"/>
    <n v="56"/>
    <n v="87"/>
    <n v="3"/>
    <x v="1"/>
    <n v="4389"/>
    <n v="2"/>
  </r>
  <r>
    <s v="E1123"/>
    <s v="Ms Sarah Page"/>
    <n v="57"/>
    <x v="0"/>
    <x v="0"/>
    <x v="5"/>
    <s v="Analyst"/>
    <d v="2015-09-16T00:00:00"/>
    <s v="E1398"/>
    <s v="Dublin"/>
    <n v="103518"/>
    <x v="1"/>
    <m/>
    <n v="120"/>
    <n v="10"/>
    <x v="2"/>
    <m/>
    <m/>
    <n v="5"/>
    <x v="2"/>
    <n v="3"/>
    <s v="Work is fine, but improvements could be made in support and recognition."/>
    <n v="5"/>
    <n v="85"/>
    <n v="57"/>
    <n v="71"/>
    <n v="1"/>
    <x v="1"/>
    <n v="16935"/>
    <n v="0"/>
  </r>
  <r>
    <s v="E1124"/>
    <s v="Owen Wilkinson"/>
    <n v="34"/>
    <x v="1"/>
    <x v="2"/>
    <x v="2"/>
    <s v="Manager"/>
    <d v="2013-02-05T00:00:00"/>
    <s v="E1105"/>
    <s v="London"/>
    <n v="107844"/>
    <x v="1"/>
    <m/>
    <n v="151"/>
    <n v="12"/>
    <x v="2"/>
    <m/>
    <m/>
    <n v="2"/>
    <x v="0"/>
    <n v="3"/>
    <s v="I feel undervalued and stressed by current expectations."/>
    <n v="5"/>
    <n v="82"/>
    <n v="90"/>
    <n v="94"/>
    <n v="1"/>
    <x v="1"/>
    <n v="11089"/>
    <n v="4"/>
  </r>
  <r>
    <s v="E1125"/>
    <s v="Dennis Smith"/>
    <n v="53"/>
    <x v="0"/>
    <x v="1"/>
    <x v="4"/>
    <s v="Agent"/>
    <d v="2022-05-31T00:00:00"/>
    <s v="E1270"/>
    <s v="Dublin"/>
    <n v="57919"/>
    <x v="1"/>
    <m/>
    <n v="39"/>
    <n v="3"/>
    <x v="0"/>
    <m/>
    <m/>
    <n v="2"/>
    <x v="0"/>
    <n v="4"/>
    <s v="I feel undervalued and stressed by current expectations."/>
    <n v="3"/>
    <n v="80"/>
    <n v="98"/>
    <n v="90"/>
    <n v="6"/>
    <x v="3"/>
    <n v="9231"/>
    <n v="0"/>
  </r>
  <r>
    <s v="E1126"/>
    <s v="Samantha Griffiths-Vaughan"/>
    <n v="28"/>
    <x v="2"/>
    <x v="0"/>
    <x v="2"/>
    <s v="Agent"/>
    <d v="2022-10-19T00:00:00"/>
    <s v="E1974"/>
    <s v="London"/>
    <n v="115697"/>
    <x v="0"/>
    <d v="2024-04-27T00:00:00"/>
    <n v="18"/>
    <n v="1"/>
    <x v="0"/>
    <s v="Better Offer"/>
    <n v="30"/>
    <n v="5"/>
    <x v="2"/>
    <n v="4"/>
    <s v="I found a more attractive role outside the company."/>
    <n v="4"/>
    <n v="70"/>
    <n v="15"/>
    <n v="58"/>
    <n v="4"/>
    <x v="1"/>
    <n v="3051"/>
    <n v="4"/>
  </r>
  <r>
    <s v="E1127"/>
    <s v="Frank Marshall"/>
    <n v="43"/>
    <x v="3"/>
    <x v="0"/>
    <x v="1"/>
    <s v="Manager"/>
    <d v="2019-02-07T00:00:00"/>
    <s v="E1830"/>
    <s v="London"/>
    <n v="82196"/>
    <x v="1"/>
    <m/>
    <n v="79"/>
    <n v="6"/>
    <x v="1"/>
    <m/>
    <m/>
    <n v="2"/>
    <x v="0"/>
    <n v="3"/>
    <s v="I feel undervalued and stressed by current expectations."/>
    <n v="5"/>
    <n v="76"/>
    <n v="27"/>
    <n v="58"/>
    <n v="6"/>
    <x v="3"/>
    <n v="5322"/>
    <n v="1"/>
  </r>
  <r>
    <s v="E1128"/>
    <s v="Charlotte Noble"/>
    <n v="49"/>
    <x v="3"/>
    <x v="1"/>
    <x v="3"/>
    <s v="Analyst"/>
    <d v="2018-10-29T00:00:00"/>
    <s v="E1502"/>
    <s v="London"/>
    <n v="104401"/>
    <x v="1"/>
    <m/>
    <n v="82"/>
    <n v="6"/>
    <x v="1"/>
    <m/>
    <m/>
    <n v="1"/>
    <x v="0"/>
    <n v="1"/>
    <s v="I feel undervalued and stressed by current expectations."/>
    <n v="5"/>
    <n v="76"/>
    <n v="97"/>
    <n v="64"/>
    <n v="0"/>
    <x v="2"/>
    <n v="11789"/>
    <n v="3"/>
  </r>
  <r>
    <s v="E1129"/>
    <s v="Mr Damian Murray"/>
    <n v="23"/>
    <x v="2"/>
    <x v="1"/>
    <x v="2"/>
    <s v="Director"/>
    <d v="2018-05-23T00:00:00"/>
    <s v="E1678"/>
    <s v="Edinburgh"/>
    <n v="25495"/>
    <x v="1"/>
    <m/>
    <n v="87"/>
    <n v="7"/>
    <x v="1"/>
    <m/>
    <m/>
    <n v="1"/>
    <x v="0"/>
    <n v="2"/>
    <s v="I feel undervalued and stressed by current expectations."/>
    <n v="2"/>
    <n v="57"/>
    <n v="0"/>
    <n v="62"/>
    <n v="0"/>
    <x v="2"/>
    <n v="2555"/>
    <n v="0"/>
  </r>
  <r>
    <s v="E1130"/>
    <s v="Ms Kerry Jones"/>
    <n v="27"/>
    <x v="2"/>
    <x v="1"/>
    <x v="0"/>
    <s v="Manager"/>
    <d v="2022-01-01T00:00:00"/>
    <s v="E1524"/>
    <s v="Edinburgh"/>
    <n v="69755"/>
    <x v="0"/>
    <d v="2024-10-23T00:00:00"/>
    <n v="33"/>
    <n v="2"/>
    <x v="0"/>
    <s v="Career Growth"/>
    <n v="60"/>
    <n v="5"/>
    <x v="2"/>
    <n v="2"/>
    <s v="I felt limited opportunities for advancement here."/>
    <n v="2"/>
    <n v="86"/>
    <n v="40"/>
    <n v="71"/>
    <n v="4"/>
    <x v="1"/>
    <n v="17473"/>
    <n v="2"/>
  </r>
  <r>
    <s v="E1131"/>
    <s v="Dr Antony Ross"/>
    <n v="49"/>
    <x v="3"/>
    <x v="0"/>
    <x v="2"/>
    <s v="Director"/>
    <d v="2024-03-19T00:00:00"/>
    <s v="E1848"/>
    <s v="Dublin"/>
    <n v="92684"/>
    <x v="1"/>
    <m/>
    <n v="17"/>
    <n v="1"/>
    <x v="0"/>
    <m/>
    <m/>
    <n v="4"/>
    <x v="2"/>
    <n v="5"/>
    <s v="I enjoy the work environment and feel motivated."/>
    <n v="1"/>
    <n v="81"/>
    <n v="47"/>
    <n v="65"/>
    <n v="1"/>
    <x v="1"/>
    <n v="12767"/>
    <n v="3"/>
  </r>
  <r>
    <s v="E1132"/>
    <s v="Philip Graham-Parkin"/>
    <n v="49"/>
    <x v="3"/>
    <x v="0"/>
    <x v="1"/>
    <s v="Manager"/>
    <d v="2023-12-29T00:00:00"/>
    <s v="E1031"/>
    <s v="Edinburgh"/>
    <n v="58324"/>
    <x v="1"/>
    <m/>
    <n v="20"/>
    <n v="1"/>
    <x v="0"/>
    <m/>
    <m/>
    <n v="1"/>
    <x v="0"/>
    <n v="5"/>
    <s v="I feel undervalued and stressed by current expectations."/>
    <n v="3"/>
    <n v="75"/>
    <n v="30"/>
    <n v="81"/>
    <n v="7"/>
    <x v="3"/>
    <n v="458"/>
    <n v="0"/>
  </r>
  <r>
    <s v="E1133"/>
    <s v="Ms Tracy Kay"/>
    <n v="41"/>
    <x v="3"/>
    <x v="0"/>
    <x v="3"/>
    <s v="Adjuster"/>
    <d v="2020-03-22T00:00:00"/>
    <s v="E1392"/>
    <s v="Dublin"/>
    <n v="103929"/>
    <x v="1"/>
    <m/>
    <n v="65"/>
    <n v="5"/>
    <x v="1"/>
    <m/>
    <m/>
    <n v="1"/>
    <x v="0"/>
    <n v="2"/>
    <s v="I feel undervalued and stressed by current expectations."/>
    <n v="4"/>
    <n v="51"/>
    <n v="35"/>
    <n v="51"/>
    <n v="2"/>
    <x v="1"/>
    <n v="15701"/>
    <n v="2"/>
  </r>
  <r>
    <s v="E1134"/>
    <s v="Yvonne Cooper"/>
    <n v="51"/>
    <x v="0"/>
    <x v="1"/>
    <x v="4"/>
    <s v="Agent"/>
    <d v="2021-05-22T00:00:00"/>
    <s v="E1039"/>
    <s v="Edinburgh"/>
    <n v="26552"/>
    <x v="1"/>
    <m/>
    <n v="51"/>
    <n v="4"/>
    <x v="0"/>
    <m/>
    <m/>
    <n v="5"/>
    <x v="2"/>
    <n v="3"/>
    <s v="Work is fine, but improvements could be made in support and recognition."/>
    <n v="5"/>
    <n v="61"/>
    <n v="32"/>
    <n v="75"/>
    <n v="0"/>
    <x v="2"/>
    <n v="16066"/>
    <n v="2"/>
  </r>
  <r>
    <s v="E1135"/>
    <s v="Natasha Jones"/>
    <n v="32"/>
    <x v="1"/>
    <x v="1"/>
    <x v="1"/>
    <s v="Manager"/>
    <d v="2016-09-01T00:00:00"/>
    <s v="E1659"/>
    <s v="Manchester"/>
    <n v="76272"/>
    <x v="1"/>
    <m/>
    <n v="108"/>
    <n v="9"/>
    <x v="1"/>
    <m/>
    <m/>
    <n v="3"/>
    <x v="1"/>
    <n v="3"/>
    <s v="Work is fine, but improvements could be made in support and recognition."/>
    <n v="5"/>
    <n v="71"/>
    <n v="32"/>
    <n v="63"/>
    <n v="1"/>
    <x v="1"/>
    <n v="4721"/>
    <n v="2"/>
  </r>
  <r>
    <s v="E1136"/>
    <s v="Stuart Lewis"/>
    <n v="49"/>
    <x v="3"/>
    <x v="1"/>
    <x v="3"/>
    <s v="Analyst"/>
    <d v="2014-05-17T00:00:00"/>
    <s v="E1217"/>
    <s v="Manchester"/>
    <n v="60853"/>
    <x v="1"/>
    <m/>
    <n v="135"/>
    <n v="11"/>
    <x v="2"/>
    <m/>
    <m/>
    <n v="2"/>
    <x v="0"/>
    <n v="4"/>
    <s v="I feel undervalued and stressed by current expectations."/>
    <n v="1"/>
    <n v="66"/>
    <n v="81"/>
    <n v="87"/>
    <n v="9"/>
    <x v="0"/>
    <n v="12446"/>
    <n v="2"/>
  </r>
  <r>
    <s v="E1137"/>
    <s v="Tina Williams-Farmer"/>
    <n v="46"/>
    <x v="3"/>
    <x v="2"/>
    <x v="2"/>
    <s v="Agent"/>
    <d v="2011-01-18T00:00:00"/>
    <s v="E1730"/>
    <s v="Dublin"/>
    <n v="57924"/>
    <x v="1"/>
    <m/>
    <n v="175"/>
    <n v="14"/>
    <x v="2"/>
    <m/>
    <m/>
    <n v="1"/>
    <x v="0"/>
    <n v="4"/>
    <s v="I feel undervalued and stressed by current expectations."/>
    <n v="5"/>
    <n v="56"/>
    <n v="22"/>
    <n v="83"/>
    <n v="9"/>
    <x v="0"/>
    <n v="6304"/>
    <n v="0"/>
  </r>
  <r>
    <s v="E1138"/>
    <s v="Mr Sam Hughes"/>
    <n v="54"/>
    <x v="0"/>
    <x v="1"/>
    <x v="5"/>
    <s v="Adjuster"/>
    <d v="2018-08-10T00:00:00"/>
    <s v="E1980"/>
    <s v="Edinburgh"/>
    <n v="99462"/>
    <x v="1"/>
    <m/>
    <n v="85"/>
    <n v="7"/>
    <x v="1"/>
    <m/>
    <m/>
    <n v="3"/>
    <x v="1"/>
    <n v="5"/>
    <s v="Work is fine, but improvements could be made in support and recognition."/>
    <n v="3"/>
    <n v="92"/>
    <n v="59"/>
    <n v="57"/>
    <n v="6"/>
    <x v="3"/>
    <n v="13565"/>
    <n v="1"/>
  </r>
  <r>
    <s v="E1139"/>
    <s v="Miss Gail Kelly"/>
    <n v="22"/>
    <x v="2"/>
    <x v="1"/>
    <x v="5"/>
    <s v="Director"/>
    <d v="2020-09-12T00:00:00"/>
    <s v="E1081"/>
    <s v="Edinburgh"/>
    <n v="48889"/>
    <x v="1"/>
    <m/>
    <n v="60"/>
    <n v="5"/>
    <x v="1"/>
    <m/>
    <m/>
    <n v="4"/>
    <x v="2"/>
    <n v="2"/>
    <s v="I feel undervalued and stressed by current expectations."/>
    <n v="1"/>
    <n v="53"/>
    <n v="86"/>
    <n v="85"/>
    <n v="5"/>
    <x v="3"/>
    <n v="10199"/>
    <n v="4"/>
  </r>
  <r>
    <s v="E1140"/>
    <s v="Joel Hunter-Sharp"/>
    <n v="48"/>
    <x v="3"/>
    <x v="1"/>
    <x v="0"/>
    <s v="Analyst"/>
    <d v="2012-07-09T00:00:00"/>
    <s v="E1844"/>
    <s v="London"/>
    <n v="79675"/>
    <x v="1"/>
    <m/>
    <n v="158"/>
    <n v="13"/>
    <x v="2"/>
    <m/>
    <m/>
    <n v="3"/>
    <x v="1"/>
    <n v="3"/>
    <s v="Work is fine, but improvements could be made in support and recognition."/>
    <n v="3"/>
    <n v="86"/>
    <n v="78"/>
    <n v="70"/>
    <n v="7"/>
    <x v="3"/>
    <n v="1920"/>
    <n v="4"/>
  </r>
  <r>
    <s v="E1141"/>
    <s v="Debra Graham-Murphy"/>
    <n v="34"/>
    <x v="1"/>
    <x v="0"/>
    <x v="3"/>
    <s v="Adjuster"/>
    <d v="2010-11-15T00:00:00"/>
    <s v="E1719"/>
    <s v="Birmingham"/>
    <n v="98591"/>
    <x v="1"/>
    <m/>
    <n v="178"/>
    <n v="14"/>
    <x v="2"/>
    <m/>
    <m/>
    <n v="5"/>
    <x v="2"/>
    <n v="2"/>
    <s v="I feel undervalued and stressed by current expectations."/>
    <n v="1"/>
    <n v="87"/>
    <n v="89"/>
    <n v="95"/>
    <n v="6"/>
    <x v="3"/>
    <n v="13227"/>
    <n v="4"/>
  </r>
  <r>
    <s v="E1142"/>
    <s v="Janice Winter"/>
    <n v="24"/>
    <x v="2"/>
    <x v="2"/>
    <x v="5"/>
    <s v="Analyst"/>
    <d v="2022-01-12T00:00:00"/>
    <s v="E1200"/>
    <s v="Dublin"/>
    <n v="95190"/>
    <x v="1"/>
    <m/>
    <n v="44"/>
    <n v="3"/>
    <x v="0"/>
    <m/>
    <m/>
    <n v="4"/>
    <x v="2"/>
    <n v="1"/>
    <s v="I feel undervalued and stressed by current expectations."/>
    <n v="5"/>
    <n v="81"/>
    <n v="29"/>
    <n v="92"/>
    <n v="9"/>
    <x v="0"/>
    <n v="7694"/>
    <n v="1"/>
  </r>
  <r>
    <s v="E1143"/>
    <s v="Bethan Roberts"/>
    <n v="27"/>
    <x v="2"/>
    <x v="0"/>
    <x v="4"/>
    <s v="Agent"/>
    <d v="2013-01-27T00:00:00"/>
    <s v="E1446"/>
    <s v="Birmingham"/>
    <n v="47634"/>
    <x v="1"/>
    <m/>
    <n v="151"/>
    <n v="12"/>
    <x v="2"/>
    <m/>
    <m/>
    <n v="4"/>
    <x v="2"/>
    <n v="2"/>
    <s v="I feel undervalued and stressed by current expectations."/>
    <n v="1"/>
    <n v="60"/>
    <n v="88"/>
    <n v="77"/>
    <n v="7"/>
    <x v="3"/>
    <n v="6298"/>
    <n v="2"/>
  </r>
  <r>
    <s v="E1144"/>
    <s v="Dr Gordon Harris"/>
    <n v="29"/>
    <x v="2"/>
    <x v="0"/>
    <x v="3"/>
    <s v="Adjuster"/>
    <d v="2012-10-24T00:00:00"/>
    <s v="E1843"/>
    <s v="Birmingham"/>
    <n v="57363"/>
    <x v="1"/>
    <m/>
    <n v="154"/>
    <n v="12"/>
    <x v="2"/>
    <m/>
    <m/>
    <n v="3"/>
    <x v="1"/>
    <n v="1"/>
    <s v="I feel undervalued and stressed by current expectations."/>
    <n v="2"/>
    <n v="50"/>
    <n v="44"/>
    <n v="95"/>
    <n v="2"/>
    <x v="1"/>
    <n v="6629"/>
    <n v="2"/>
  </r>
  <r>
    <s v="E1145"/>
    <s v="Naomi Hewitt"/>
    <n v="48"/>
    <x v="3"/>
    <x v="0"/>
    <x v="4"/>
    <s v="Adjuster"/>
    <d v="2012-11-20T00:00:00"/>
    <s v="E1427"/>
    <s v="Dublin"/>
    <n v="88752"/>
    <x v="1"/>
    <m/>
    <n v="153"/>
    <n v="12"/>
    <x v="2"/>
    <m/>
    <m/>
    <n v="5"/>
    <x v="2"/>
    <n v="4"/>
    <s v="I enjoy the work environment and feel motivated."/>
    <n v="4"/>
    <n v="74"/>
    <n v="79"/>
    <n v="93"/>
    <n v="5"/>
    <x v="3"/>
    <n v="12719"/>
    <n v="3"/>
  </r>
  <r>
    <s v="E1146"/>
    <s v="Clive Moran"/>
    <n v="30"/>
    <x v="1"/>
    <x v="1"/>
    <x v="4"/>
    <s v="Agent"/>
    <d v="2024-08-15T00:00:00"/>
    <s v="E1037"/>
    <s v="Edinburgh"/>
    <n v="102004"/>
    <x v="0"/>
    <d v="2024-12-28T00:00:00"/>
    <n v="4"/>
    <n v="0"/>
    <x v="0"/>
    <s v="Retirement"/>
    <n v="60"/>
    <n v="1"/>
    <x v="0"/>
    <n v="4"/>
    <s v="I am retiring after my service here."/>
    <n v="5"/>
    <n v="91"/>
    <n v="38"/>
    <n v="97"/>
    <n v="6"/>
    <x v="3"/>
    <n v="5146"/>
    <n v="4"/>
  </r>
  <r>
    <s v="E1147"/>
    <s v="Ellie Howell"/>
    <n v="58"/>
    <x v="0"/>
    <x v="2"/>
    <x v="5"/>
    <s v="Manager"/>
    <d v="2014-12-29T00:00:00"/>
    <s v="E1210"/>
    <s v="Dublin"/>
    <n v="81398"/>
    <x v="0"/>
    <d v="2018-10-27T00:00:00"/>
    <n v="45"/>
    <n v="3"/>
    <x v="0"/>
    <s v="Career Growth"/>
    <n v="60"/>
    <n v="3"/>
    <x v="1"/>
    <n v="5"/>
    <s v="I felt limited opportunities for advancement here."/>
    <n v="4"/>
    <n v="73"/>
    <n v="44"/>
    <n v="55"/>
    <n v="9"/>
    <x v="0"/>
    <n v="17387"/>
    <n v="4"/>
  </r>
  <r>
    <s v="E1148"/>
    <s v="Hugh Brown"/>
    <n v="54"/>
    <x v="0"/>
    <x v="0"/>
    <x v="3"/>
    <s v="Adjuster"/>
    <d v="2021-12-23T00:00:00"/>
    <s v="E1443"/>
    <s v="Birmingham"/>
    <n v="65718"/>
    <x v="1"/>
    <m/>
    <n v="44"/>
    <n v="3"/>
    <x v="0"/>
    <m/>
    <m/>
    <n v="1"/>
    <x v="0"/>
    <n v="2"/>
    <s v="I feel undervalued and stressed by current expectations."/>
    <n v="5"/>
    <n v="92"/>
    <n v="77"/>
    <n v="69"/>
    <n v="0"/>
    <x v="2"/>
    <n v="19467"/>
    <n v="2"/>
  </r>
  <r>
    <s v="E1149"/>
    <s v="Samantha Watson"/>
    <n v="45"/>
    <x v="3"/>
    <x v="0"/>
    <x v="2"/>
    <s v="Manager"/>
    <d v="2021-03-27T00:00:00"/>
    <s v="E1326"/>
    <s v="Edinburgh"/>
    <n v="107916"/>
    <x v="1"/>
    <m/>
    <n v="53"/>
    <n v="4"/>
    <x v="0"/>
    <m/>
    <m/>
    <n v="3"/>
    <x v="1"/>
    <n v="2"/>
    <s v="I feel undervalued and stressed by current expectations."/>
    <n v="4"/>
    <n v="66"/>
    <n v="80"/>
    <n v="80"/>
    <n v="0"/>
    <x v="2"/>
    <n v="10306"/>
    <n v="4"/>
  </r>
  <r>
    <s v="E1150"/>
    <s v="Shirley Barker"/>
    <n v="36"/>
    <x v="1"/>
    <x v="0"/>
    <x v="1"/>
    <s v="Senior Manager"/>
    <d v="2018-09-25T00:00:00"/>
    <s v="E1760"/>
    <s v="Manchester"/>
    <n v="51870"/>
    <x v="1"/>
    <m/>
    <n v="83"/>
    <n v="6"/>
    <x v="1"/>
    <m/>
    <m/>
    <n v="1"/>
    <x v="0"/>
    <n v="1"/>
    <s v="I feel undervalued and stressed by current expectations."/>
    <n v="2"/>
    <n v="57"/>
    <n v="11"/>
    <n v="82"/>
    <n v="6"/>
    <x v="3"/>
    <n v="2589"/>
    <n v="2"/>
  </r>
  <r>
    <s v="E1151"/>
    <s v="Beverley Tucker"/>
    <n v="53"/>
    <x v="0"/>
    <x v="0"/>
    <x v="5"/>
    <s v="Agent"/>
    <d v="2018-05-10T00:00:00"/>
    <s v="E1226"/>
    <s v="Dublin"/>
    <n v="62394"/>
    <x v="0"/>
    <d v="2019-02-08T00:00:00"/>
    <n v="8"/>
    <n v="0"/>
    <x v="0"/>
    <s v="Personal"/>
    <n v="30"/>
    <n v="3"/>
    <x v="1"/>
    <n v="4"/>
    <s v="Leaving due to personal circumstances."/>
    <n v="4"/>
    <n v="94"/>
    <n v="92"/>
    <n v="93"/>
    <n v="2"/>
    <x v="1"/>
    <n v="4310"/>
    <n v="2"/>
  </r>
  <r>
    <s v="E1152"/>
    <s v="Dr Alan Barry"/>
    <n v="53"/>
    <x v="0"/>
    <x v="0"/>
    <x v="5"/>
    <s v="Analyst"/>
    <d v="2018-10-10T00:00:00"/>
    <s v="E1047"/>
    <s v="Dublin"/>
    <n v="77057"/>
    <x v="1"/>
    <m/>
    <n v="83"/>
    <n v="6"/>
    <x v="1"/>
    <m/>
    <m/>
    <n v="4"/>
    <x v="2"/>
    <n v="1"/>
    <s v="I feel undervalued and stressed by current expectations."/>
    <n v="1"/>
    <n v="76"/>
    <n v="31"/>
    <n v="56"/>
    <n v="2"/>
    <x v="1"/>
    <n v="2241"/>
    <n v="2"/>
  </r>
  <r>
    <s v="E1153"/>
    <s v="Colin Smith"/>
    <n v="45"/>
    <x v="3"/>
    <x v="2"/>
    <x v="2"/>
    <s v="Analyst"/>
    <d v="2019-07-31T00:00:00"/>
    <s v="E1017"/>
    <s v="Edinburgh"/>
    <n v="104795"/>
    <x v="1"/>
    <m/>
    <n v="73"/>
    <n v="6"/>
    <x v="1"/>
    <m/>
    <m/>
    <n v="2"/>
    <x v="0"/>
    <n v="4"/>
    <s v="I feel undervalued and stressed by current expectations."/>
    <n v="4"/>
    <n v="67"/>
    <n v="55"/>
    <n v="57"/>
    <n v="4"/>
    <x v="1"/>
    <n v="13601"/>
    <n v="0"/>
  </r>
  <r>
    <s v="E1154"/>
    <s v="Miss Janet Chapman"/>
    <n v="33"/>
    <x v="1"/>
    <x v="2"/>
    <x v="3"/>
    <s v="Senior Manager"/>
    <d v="2021-04-04T00:00:00"/>
    <s v="E1911"/>
    <s v="Manchester"/>
    <n v="105409"/>
    <x v="0"/>
    <d v="2023-09-07T00:00:00"/>
    <n v="29"/>
    <n v="2"/>
    <x v="0"/>
    <s v="Career Growth"/>
    <n v="60"/>
    <n v="4"/>
    <x v="2"/>
    <n v="1"/>
    <s v="I felt limited opportunities for advancement here."/>
    <n v="5"/>
    <n v="76"/>
    <n v="23"/>
    <n v="58"/>
    <n v="5"/>
    <x v="3"/>
    <n v="7711"/>
    <n v="0"/>
  </r>
  <r>
    <s v="E1155"/>
    <s v="Simon Hughes-George"/>
    <n v="23"/>
    <x v="2"/>
    <x v="0"/>
    <x v="3"/>
    <s v="Agent"/>
    <d v="2020-12-11T00:00:00"/>
    <s v="E1438"/>
    <s v="Manchester"/>
    <n v="38016"/>
    <x v="1"/>
    <m/>
    <n v="57"/>
    <n v="4"/>
    <x v="0"/>
    <m/>
    <m/>
    <n v="1"/>
    <x v="0"/>
    <n v="4"/>
    <s v="I feel undervalued and stressed by current expectations."/>
    <n v="3"/>
    <n v="71"/>
    <n v="12"/>
    <n v="51"/>
    <n v="1"/>
    <x v="1"/>
    <n v="938"/>
    <n v="0"/>
  </r>
  <r>
    <s v="E1156"/>
    <s v="Neil Knight-Humphreys"/>
    <n v="24"/>
    <x v="2"/>
    <x v="0"/>
    <x v="4"/>
    <s v="Analyst"/>
    <d v="2023-12-23T00:00:00"/>
    <s v="E1806"/>
    <s v="Edinburgh"/>
    <n v="67137"/>
    <x v="0"/>
    <d v="2025-04-09T00:00:00"/>
    <n v="15"/>
    <n v="1"/>
    <x v="0"/>
    <s v="Workload"/>
    <n v="90"/>
    <n v="5"/>
    <x v="2"/>
    <n v="1"/>
    <s v="The workload was overwhelming and hard to balance."/>
    <n v="4"/>
    <n v="65"/>
    <n v="19"/>
    <n v="66"/>
    <n v="2"/>
    <x v="1"/>
    <n v="4301"/>
    <n v="0"/>
  </r>
  <r>
    <s v="E1157"/>
    <s v="Conor Harrison"/>
    <n v="58"/>
    <x v="0"/>
    <x v="1"/>
    <x v="2"/>
    <s v="Analyst"/>
    <d v="2021-01-25T00:00:00"/>
    <s v="E1707"/>
    <s v="London"/>
    <n v="25153"/>
    <x v="1"/>
    <m/>
    <n v="55"/>
    <n v="4"/>
    <x v="0"/>
    <m/>
    <m/>
    <n v="4"/>
    <x v="2"/>
    <n v="4"/>
    <s v="I enjoy the work environment and feel motivated."/>
    <n v="4"/>
    <n v="51"/>
    <n v="78"/>
    <n v="94"/>
    <n v="5"/>
    <x v="3"/>
    <n v="3970"/>
    <n v="1"/>
  </r>
  <r>
    <s v="E1158"/>
    <s v="Mrs Rosemary Harris"/>
    <n v="38"/>
    <x v="1"/>
    <x v="0"/>
    <x v="2"/>
    <s v="Adjuster"/>
    <d v="2012-12-25T00:00:00"/>
    <s v="E1186"/>
    <s v="Dublin"/>
    <n v="32853"/>
    <x v="1"/>
    <m/>
    <n v="152"/>
    <n v="12"/>
    <x v="2"/>
    <m/>
    <m/>
    <n v="2"/>
    <x v="0"/>
    <n v="1"/>
    <s v="I feel undervalued and stressed by current expectations."/>
    <n v="4"/>
    <n v="54"/>
    <n v="55"/>
    <n v="86"/>
    <n v="2"/>
    <x v="1"/>
    <n v="3999"/>
    <n v="3"/>
  </r>
  <r>
    <s v="E1159"/>
    <s v="Dr Iain Smith"/>
    <n v="23"/>
    <x v="2"/>
    <x v="1"/>
    <x v="3"/>
    <s v="Agent"/>
    <d v="2016-09-30T00:00:00"/>
    <s v="E1344"/>
    <s v="Dublin"/>
    <n v="37379"/>
    <x v="0"/>
    <d v="2018-05-28T00:00:00"/>
    <n v="19"/>
    <n v="1"/>
    <x v="0"/>
    <s v="Career Growth"/>
    <n v="90"/>
    <n v="1"/>
    <x v="0"/>
    <n v="2"/>
    <s v="I felt limited opportunities for advancement here."/>
    <n v="5"/>
    <n v="67"/>
    <n v="52"/>
    <n v="91"/>
    <n v="4"/>
    <x v="1"/>
    <n v="3408"/>
    <n v="3"/>
  </r>
  <r>
    <s v="E1160"/>
    <s v="Miss Gillian Robinson"/>
    <n v="23"/>
    <x v="2"/>
    <x v="0"/>
    <x v="4"/>
    <s v="Analyst"/>
    <d v="2012-07-06T00:00:00"/>
    <s v="E1223"/>
    <s v="Birmingham"/>
    <n v="40792"/>
    <x v="1"/>
    <m/>
    <n v="158"/>
    <n v="13"/>
    <x v="2"/>
    <m/>
    <m/>
    <n v="4"/>
    <x v="2"/>
    <n v="5"/>
    <s v="I enjoy the work environment and feel motivated."/>
    <n v="4"/>
    <n v="52"/>
    <n v="67"/>
    <n v="93"/>
    <n v="8"/>
    <x v="0"/>
    <n v="13807"/>
    <n v="2"/>
  </r>
  <r>
    <s v="E1161"/>
    <s v="Aimee Turner"/>
    <n v="49"/>
    <x v="3"/>
    <x v="2"/>
    <x v="5"/>
    <s v="Manager"/>
    <d v="2018-06-13T00:00:00"/>
    <s v="E1829"/>
    <s v="Edinburgh"/>
    <n v="63367"/>
    <x v="1"/>
    <m/>
    <n v="87"/>
    <n v="7"/>
    <x v="1"/>
    <m/>
    <m/>
    <n v="3"/>
    <x v="1"/>
    <n v="1"/>
    <s v="I feel undervalued and stressed by current expectations."/>
    <n v="5"/>
    <n v="76"/>
    <n v="53"/>
    <n v="66"/>
    <n v="2"/>
    <x v="1"/>
    <n v="8962"/>
    <n v="4"/>
  </r>
  <r>
    <s v="E1162"/>
    <s v="Chloe Smith"/>
    <n v="44"/>
    <x v="3"/>
    <x v="0"/>
    <x v="0"/>
    <s v="Adjuster"/>
    <d v="2010-11-03T00:00:00"/>
    <s v="E1487"/>
    <s v="Birmingham"/>
    <n v="43100"/>
    <x v="1"/>
    <m/>
    <n v="178"/>
    <n v="14"/>
    <x v="2"/>
    <m/>
    <m/>
    <n v="5"/>
    <x v="2"/>
    <n v="5"/>
    <s v="I enjoy the work environment and feel motivated."/>
    <n v="5"/>
    <n v="66"/>
    <n v="33"/>
    <n v="87"/>
    <n v="5"/>
    <x v="3"/>
    <n v="16632"/>
    <n v="0"/>
  </r>
  <r>
    <s v="E1163"/>
    <s v="Jason Adams"/>
    <n v="58"/>
    <x v="0"/>
    <x v="0"/>
    <x v="1"/>
    <s v="Analyst"/>
    <d v="2014-03-14T00:00:00"/>
    <s v="E1908"/>
    <s v="Birmingham"/>
    <n v="88456"/>
    <x v="0"/>
    <d v="2015-11-17T00:00:00"/>
    <n v="20"/>
    <n v="1"/>
    <x v="0"/>
    <s v="Compensation"/>
    <n v="90"/>
    <n v="1"/>
    <x v="0"/>
    <n v="2"/>
    <s v="Salary and benefits were not competitive enough."/>
    <n v="3"/>
    <n v="65"/>
    <n v="27"/>
    <n v="84"/>
    <n v="4"/>
    <x v="1"/>
    <n v="13385"/>
    <n v="3"/>
  </r>
  <r>
    <s v="E1164"/>
    <s v="Janice Ali-Richards"/>
    <n v="53"/>
    <x v="0"/>
    <x v="1"/>
    <x v="5"/>
    <s v="Adjuster"/>
    <d v="2018-12-06T00:00:00"/>
    <s v="E1876"/>
    <s v="Manchester"/>
    <n v="36049"/>
    <x v="1"/>
    <m/>
    <n v="81"/>
    <n v="6"/>
    <x v="1"/>
    <m/>
    <m/>
    <n v="4"/>
    <x v="2"/>
    <n v="2"/>
    <s v="I feel undervalued and stressed by current expectations."/>
    <n v="1"/>
    <n v="55"/>
    <n v="49"/>
    <n v="96"/>
    <n v="4"/>
    <x v="1"/>
    <n v="5950"/>
    <n v="3"/>
  </r>
  <r>
    <s v="E1165"/>
    <s v="Leah Evans"/>
    <n v="54"/>
    <x v="0"/>
    <x v="1"/>
    <x v="3"/>
    <s v="Manager"/>
    <d v="2012-07-05T00:00:00"/>
    <s v="E1848"/>
    <s v="Dublin"/>
    <n v="25786"/>
    <x v="1"/>
    <m/>
    <n v="158"/>
    <n v="13"/>
    <x v="2"/>
    <m/>
    <m/>
    <n v="1"/>
    <x v="0"/>
    <n v="4"/>
    <s v="I feel undervalued and stressed by current expectations."/>
    <n v="5"/>
    <n v="100"/>
    <n v="1"/>
    <n v="88"/>
    <n v="5"/>
    <x v="3"/>
    <n v="2926"/>
    <n v="0"/>
  </r>
  <r>
    <s v="E1166"/>
    <s v="Miss Jade Fraser"/>
    <n v="22"/>
    <x v="2"/>
    <x v="0"/>
    <x v="1"/>
    <s v="Agent"/>
    <d v="2022-10-28T00:00:00"/>
    <s v="E1228"/>
    <s v="Birmingham"/>
    <n v="94904"/>
    <x v="1"/>
    <m/>
    <n v="34"/>
    <n v="2"/>
    <x v="0"/>
    <m/>
    <m/>
    <n v="3"/>
    <x v="1"/>
    <n v="5"/>
    <s v="Work is fine, but improvements could be made in support and recognition."/>
    <n v="2"/>
    <n v="56"/>
    <n v="93"/>
    <n v="79"/>
    <n v="5"/>
    <x v="3"/>
    <n v="7975"/>
    <n v="1"/>
  </r>
  <r>
    <s v="E1167"/>
    <s v="Nicole White"/>
    <n v="40"/>
    <x v="3"/>
    <x v="1"/>
    <x v="0"/>
    <s v="Senior Manager"/>
    <d v="2020-07-24T00:00:00"/>
    <s v="E1389"/>
    <s v="Manchester"/>
    <n v="55699"/>
    <x v="1"/>
    <m/>
    <n v="61"/>
    <n v="5"/>
    <x v="1"/>
    <m/>
    <m/>
    <n v="2"/>
    <x v="0"/>
    <n v="3"/>
    <s v="I feel undervalued and stressed by current expectations."/>
    <n v="4"/>
    <n v="99"/>
    <n v="25"/>
    <n v="55"/>
    <n v="0"/>
    <x v="2"/>
    <n v="6966"/>
    <n v="1"/>
  </r>
  <r>
    <s v="E1168"/>
    <s v="Dr Jacqueline Vincent"/>
    <n v="23"/>
    <x v="2"/>
    <x v="1"/>
    <x v="0"/>
    <s v="Adjuster"/>
    <d v="2018-07-23T00:00:00"/>
    <s v="E1978"/>
    <s v="Edinburgh"/>
    <n v="72691"/>
    <x v="1"/>
    <m/>
    <n v="85"/>
    <n v="7"/>
    <x v="1"/>
    <m/>
    <m/>
    <n v="4"/>
    <x v="2"/>
    <n v="4"/>
    <s v="I enjoy the work environment and feel motivated."/>
    <n v="2"/>
    <n v="63"/>
    <n v="50"/>
    <n v="53"/>
    <n v="8"/>
    <x v="0"/>
    <n v="9133"/>
    <n v="3"/>
  </r>
  <r>
    <s v="E1169"/>
    <s v="Declan Pearce-Harris"/>
    <n v="47"/>
    <x v="3"/>
    <x v="1"/>
    <x v="4"/>
    <s v="Adjuster"/>
    <d v="2010-09-12T00:00:00"/>
    <s v="E1588"/>
    <s v="Birmingham"/>
    <n v="62040"/>
    <x v="1"/>
    <m/>
    <n v="180"/>
    <n v="15"/>
    <x v="2"/>
    <m/>
    <m/>
    <n v="1"/>
    <x v="0"/>
    <n v="5"/>
    <s v="I feel undervalued and stressed by current expectations."/>
    <n v="4"/>
    <n v="87"/>
    <n v="46"/>
    <n v="100"/>
    <n v="4"/>
    <x v="1"/>
    <n v="6587"/>
    <n v="1"/>
  </r>
  <r>
    <s v="E1170"/>
    <s v="Adam Jones-Ali"/>
    <n v="53"/>
    <x v="0"/>
    <x v="0"/>
    <x v="1"/>
    <s v="Agent"/>
    <d v="2014-07-25T00:00:00"/>
    <s v="E1187"/>
    <s v="Dublin"/>
    <n v="117990"/>
    <x v="1"/>
    <m/>
    <n v="133"/>
    <n v="11"/>
    <x v="2"/>
    <m/>
    <m/>
    <n v="1"/>
    <x v="0"/>
    <n v="1"/>
    <s v="I feel undervalued and stressed by current expectations."/>
    <n v="3"/>
    <n v="89"/>
    <n v="25"/>
    <n v="86"/>
    <n v="0"/>
    <x v="2"/>
    <n v="5091"/>
    <n v="0"/>
  </r>
  <r>
    <s v="E1171"/>
    <s v="Jill Bond"/>
    <n v="27"/>
    <x v="2"/>
    <x v="0"/>
    <x v="4"/>
    <s v="Agent"/>
    <d v="2010-10-08T00:00:00"/>
    <s v="E1857"/>
    <s v="Birmingham"/>
    <n v="82986"/>
    <x v="0"/>
    <d v="2024-10-27T00:00:00"/>
    <n v="168"/>
    <n v="14"/>
    <x v="2"/>
    <s v="Workload"/>
    <n v="30"/>
    <n v="1"/>
    <x v="0"/>
    <n v="1"/>
    <s v="The workload was overwhelming and hard to balance."/>
    <n v="5"/>
    <n v="64"/>
    <n v="83"/>
    <n v="84"/>
    <n v="7"/>
    <x v="3"/>
    <n v="8985"/>
    <n v="3"/>
  </r>
  <r>
    <s v="E1172"/>
    <s v="Iain Francis"/>
    <n v="53"/>
    <x v="0"/>
    <x v="1"/>
    <x v="5"/>
    <s v="Analyst"/>
    <d v="2019-08-14T00:00:00"/>
    <s v="E1269"/>
    <s v="Edinburgh"/>
    <n v="63762"/>
    <x v="1"/>
    <m/>
    <n v="73"/>
    <n v="6"/>
    <x v="1"/>
    <m/>
    <m/>
    <n v="2"/>
    <x v="0"/>
    <n v="2"/>
    <s v="I feel undervalued and stressed by current expectations."/>
    <n v="1"/>
    <n v="96"/>
    <n v="91"/>
    <n v="58"/>
    <n v="6"/>
    <x v="3"/>
    <n v="17061"/>
    <n v="0"/>
  </r>
  <r>
    <s v="E1173"/>
    <s v="Rebecca Allen"/>
    <n v="25"/>
    <x v="2"/>
    <x v="0"/>
    <x v="2"/>
    <s v="Adjuster"/>
    <d v="2016-02-26T00:00:00"/>
    <s v="E1606"/>
    <s v="Birmingham"/>
    <n v="48600"/>
    <x v="1"/>
    <m/>
    <n v="114"/>
    <n v="9"/>
    <x v="1"/>
    <m/>
    <m/>
    <n v="1"/>
    <x v="0"/>
    <n v="3"/>
    <s v="I feel undervalued and stressed by current expectations."/>
    <n v="5"/>
    <n v="96"/>
    <n v="83"/>
    <n v="55"/>
    <n v="6"/>
    <x v="3"/>
    <n v="1561"/>
    <n v="1"/>
  </r>
  <r>
    <s v="E1174"/>
    <s v="Dr Douglas Booth"/>
    <n v="32"/>
    <x v="1"/>
    <x v="0"/>
    <x v="2"/>
    <s v="Manager"/>
    <d v="2014-10-13T00:00:00"/>
    <s v="E1309"/>
    <s v="Dublin"/>
    <n v="119774"/>
    <x v="0"/>
    <d v="2023-02-25T00:00:00"/>
    <n v="100"/>
    <n v="8"/>
    <x v="1"/>
    <s v="Retirement"/>
    <n v="60"/>
    <n v="5"/>
    <x v="2"/>
    <n v="1"/>
    <s v="I am retiring after my service here."/>
    <n v="4"/>
    <n v="97"/>
    <n v="74"/>
    <n v="62"/>
    <n v="4"/>
    <x v="1"/>
    <n v="8644"/>
    <n v="0"/>
  </r>
  <r>
    <s v="E1175"/>
    <s v="Jill Bailey"/>
    <n v="38"/>
    <x v="1"/>
    <x v="0"/>
    <x v="2"/>
    <s v="Agent"/>
    <d v="2015-04-14T00:00:00"/>
    <s v="E1131"/>
    <s v="Manchester"/>
    <n v="115777"/>
    <x v="1"/>
    <m/>
    <n v="125"/>
    <n v="10"/>
    <x v="2"/>
    <m/>
    <m/>
    <n v="5"/>
    <x v="2"/>
    <n v="5"/>
    <s v="I enjoy the work environment and feel motivated."/>
    <n v="1"/>
    <n v="82"/>
    <n v="73"/>
    <n v="71"/>
    <n v="0"/>
    <x v="2"/>
    <n v="14785"/>
    <n v="1"/>
  </r>
  <r>
    <s v="E1176"/>
    <s v="Barry Smart"/>
    <n v="59"/>
    <x v="0"/>
    <x v="0"/>
    <x v="1"/>
    <s v="Adjuster"/>
    <d v="2014-02-24T00:00:00"/>
    <s v="E1550"/>
    <s v="Dublin"/>
    <n v="44810"/>
    <x v="0"/>
    <d v="2018-05-12T00:00:00"/>
    <n v="50"/>
    <n v="4"/>
    <x v="0"/>
    <s v="Better Offer"/>
    <n v="60"/>
    <n v="1"/>
    <x v="0"/>
    <n v="5"/>
    <s v="I found a more attractive role outside the company."/>
    <n v="5"/>
    <n v="92"/>
    <n v="60"/>
    <n v="77"/>
    <n v="8"/>
    <x v="0"/>
    <n v="3656"/>
    <n v="1"/>
  </r>
  <r>
    <s v="E1177"/>
    <s v="Phillip Hammond"/>
    <n v="45"/>
    <x v="3"/>
    <x v="1"/>
    <x v="2"/>
    <s v="Adjuster"/>
    <d v="2022-12-29T00:00:00"/>
    <s v="E1071"/>
    <s v="Manchester"/>
    <n v="110703"/>
    <x v="1"/>
    <m/>
    <n v="32"/>
    <n v="2"/>
    <x v="0"/>
    <m/>
    <m/>
    <n v="5"/>
    <x v="2"/>
    <n v="1"/>
    <s v="I feel undervalued and stressed by current expectations."/>
    <n v="1"/>
    <n v="76"/>
    <n v="22"/>
    <n v="79"/>
    <n v="8"/>
    <x v="0"/>
    <n v="16139"/>
    <n v="0"/>
  </r>
  <r>
    <s v="E1178"/>
    <s v="Marian Thomson"/>
    <n v="26"/>
    <x v="2"/>
    <x v="0"/>
    <x v="5"/>
    <s v="Agent"/>
    <d v="2015-06-17T00:00:00"/>
    <s v="E1792"/>
    <s v="London"/>
    <n v="112347"/>
    <x v="1"/>
    <m/>
    <n v="122"/>
    <n v="10"/>
    <x v="2"/>
    <m/>
    <m/>
    <n v="4"/>
    <x v="2"/>
    <n v="5"/>
    <s v="I enjoy the work environment and feel motivated."/>
    <n v="4"/>
    <n v="78"/>
    <n v="36"/>
    <n v="85"/>
    <n v="7"/>
    <x v="3"/>
    <n v="209"/>
    <n v="1"/>
  </r>
  <r>
    <s v="E1179"/>
    <s v="Dr Gerard Hussain"/>
    <n v="55"/>
    <x v="0"/>
    <x v="0"/>
    <x v="4"/>
    <s v="Agent"/>
    <d v="2020-03-12T00:00:00"/>
    <s v="E1844"/>
    <s v="Dublin"/>
    <n v="82204"/>
    <x v="1"/>
    <m/>
    <n v="66"/>
    <n v="5"/>
    <x v="1"/>
    <m/>
    <m/>
    <n v="5"/>
    <x v="2"/>
    <n v="5"/>
    <s v="I enjoy the work environment and feel motivated."/>
    <n v="3"/>
    <n v="86"/>
    <n v="40"/>
    <n v="51"/>
    <n v="4"/>
    <x v="1"/>
    <n v="4983"/>
    <n v="2"/>
  </r>
  <r>
    <s v="E1180"/>
    <s v="Toby Allan"/>
    <n v="27"/>
    <x v="2"/>
    <x v="0"/>
    <x v="1"/>
    <s v="Adjuster"/>
    <d v="2012-02-04T00:00:00"/>
    <s v="E1671"/>
    <s v="Dublin"/>
    <n v="45085"/>
    <x v="1"/>
    <m/>
    <n v="163"/>
    <n v="13"/>
    <x v="2"/>
    <m/>
    <m/>
    <n v="1"/>
    <x v="0"/>
    <n v="2"/>
    <s v="I feel undervalued and stressed by current expectations."/>
    <n v="3"/>
    <n v="54"/>
    <n v="51"/>
    <n v="85"/>
    <n v="2"/>
    <x v="1"/>
    <n v="7141"/>
    <n v="0"/>
  </r>
  <r>
    <s v="E1181"/>
    <s v="Dr Russell Cunningham"/>
    <n v="43"/>
    <x v="3"/>
    <x v="0"/>
    <x v="4"/>
    <s v="Analyst"/>
    <d v="2024-06-09T00:00:00"/>
    <s v="E1186"/>
    <s v="Edinburgh"/>
    <n v="71854"/>
    <x v="1"/>
    <m/>
    <n v="15"/>
    <n v="1"/>
    <x v="0"/>
    <m/>
    <m/>
    <n v="3"/>
    <x v="1"/>
    <n v="3"/>
    <s v="Work is fine, but improvements could be made in support and recognition."/>
    <n v="5"/>
    <n v="78"/>
    <n v="82"/>
    <n v="57"/>
    <n v="7"/>
    <x v="3"/>
    <n v="10118"/>
    <n v="2"/>
  </r>
  <r>
    <s v="E1182"/>
    <s v="Mr Jason Thomson"/>
    <n v="32"/>
    <x v="1"/>
    <x v="1"/>
    <x v="1"/>
    <s v="Adjuster"/>
    <d v="2023-07-18T00:00:00"/>
    <s v="E1485"/>
    <s v="Birmingham"/>
    <n v="99797"/>
    <x v="1"/>
    <m/>
    <n v="25"/>
    <n v="2"/>
    <x v="0"/>
    <m/>
    <m/>
    <n v="4"/>
    <x v="2"/>
    <n v="2"/>
    <s v="I feel undervalued and stressed by current expectations."/>
    <n v="2"/>
    <n v="81"/>
    <n v="81"/>
    <n v="94"/>
    <n v="0"/>
    <x v="2"/>
    <n v="16261"/>
    <n v="0"/>
  </r>
  <r>
    <s v="E1183"/>
    <s v="Claire Brown"/>
    <n v="37"/>
    <x v="1"/>
    <x v="1"/>
    <x v="4"/>
    <s v="Analyst"/>
    <d v="2023-09-30T00:00:00"/>
    <s v="E1190"/>
    <s v="Manchester"/>
    <n v="109269"/>
    <x v="0"/>
    <d v="2024-09-20T00:00:00"/>
    <n v="11"/>
    <n v="0"/>
    <x v="0"/>
    <s v="Better Offer"/>
    <n v="60"/>
    <n v="2"/>
    <x v="0"/>
    <n v="3"/>
    <s v="I found a more attractive role outside the company."/>
    <n v="4"/>
    <n v="55"/>
    <n v="48"/>
    <n v="91"/>
    <n v="2"/>
    <x v="1"/>
    <n v="3966"/>
    <n v="1"/>
  </r>
  <r>
    <s v="E1184"/>
    <s v="Vincent Riley"/>
    <n v="54"/>
    <x v="0"/>
    <x v="0"/>
    <x v="0"/>
    <s v="Analyst"/>
    <d v="2017-03-26T00:00:00"/>
    <s v="E1421"/>
    <s v="Manchester"/>
    <n v="64779"/>
    <x v="1"/>
    <m/>
    <n v="101"/>
    <n v="8"/>
    <x v="1"/>
    <m/>
    <m/>
    <n v="1"/>
    <x v="0"/>
    <n v="5"/>
    <s v="I feel undervalued and stressed by current expectations."/>
    <n v="5"/>
    <n v="51"/>
    <n v="26"/>
    <n v="99"/>
    <n v="6"/>
    <x v="3"/>
    <n v="10069"/>
    <n v="1"/>
  </r>
  <r>
    <s v="E1185"/>
    <s v="Sharon Williams"/>
    <n v="30"/>
    <x v="1"/>
    <x v="0"/>
    <x v="4"/>
    <s v="Agent"/>
    <d v="2021-02-11T00:00:00"/>
    <s v="E1119"/>
    <s v="Edinburgh"/>
    <n v="81207"/>
    <x v="1"/>
    <m/>
    <n v="55"/>
    <n v="4"/>
    <x v="0"/>
    <m/>
    <m/>
    <n v="2"/>
    <x v="0"/>
    <n v="3"/>
    <s v="I feel undervalued and stressed by current expectations."/>
    <n v="5"/>
    <n v="55"/>
    <n v="5"/>
    <n v="58"/>
    <n v="3"/>
    <x v="1"/>
    <n v="8818"/>
    <n v="3"/>
  </r>
  <r>
    <s v="E1186"/>
    <s v="Ms Natalie Miles"/>
    <n v="27"/>
    <x v="2"/>
    <x v="0"/>
    <x v="2"/>
    <s v="Analyst"/>
    <d v="2022-06-03T00:00:00"/>
    <s v="E1219"/>
    <s v="Edinburgh"/>
    <n v="119615"/>
    <x v="1"/>
    <m/>
    <n v="39"/>
    <n v="3"/>
    <x v="0"/>
    <m/>
    <m/>
    <n v="3"/>
    <x v="1"/>
    <n v="5"/>
    <s v="Work is fine, but improvements could be made in support and recognition."/>
    <n v="3"/>
    <n v="95"/>
    <n v="73"/>
    <n v="50"/>
    <n v="6"/>
    <x v="3"/>
    <n v="10918"/>
    <n v="3"/>
  </r>
  <r>
    <s v="E1187"/>
    <s v="Miss Bethan McDonald"/>
    <n v="37"/>
    <x v="1"/>
    <x v="0"/>
    <x v="0"/>
    <s v="Director"/>
    <d v="2024-02-15T00:00:00"/>
    <s v="E1052"/>
    <s v="Birmingham"/>
    <n v="58980"/>
    <x v="0"/>
    <d v="2025-05-25T00:00:00"/>
    <n v="15"/>
    <n v="1"/>
    <x v="0"/>
    <s v="Personal"/>
    <n v="30"/>
    <n v="2"/>
    <x v="0"/>
    <n v="5"/>
    <s v="Leaving due to personal circumstances."/>
    <n v="1"/>
    <n v="92"/>
    <n v="65"/>
    <n v="62"/>
    <n v="4"/>
    <x v="1"/>
    <n v="9650"/>
    <n v="2"/>
  </r>
  <r>
    <s v="E1188"/>
    <s v="Leanne Thorpe"/>
    <n v="50"/>
    <x v="0"/>
    <x v="0"/>
    <x v="4"/>
    <s v="Analyst"/>
    <d v="2020-07-30T00:00:00"/>
    <s v="E1733"/>
    <s v="Birmingham"/>
    <n v="81117"/>
    <x v="1"/>
    <m/>
    <n v="61"/>
    <n v="5"/>
    <x v="1"/>
    <m/>
    <m/>
    <n v="1"/>
    <x v="0"/>
    <n v="2"/>
    <s v="I feel undervalued and stressed by current expectations."/>
    <n v="4"/>
    <n v="53"/>
    <n v="23"/>
    <n v="99"/>
    <n v="5"/>
    <x v="3"/>
    <n v="19208"/>
    <n v="1"/>
  </r>
  <r>
    <s v="E1189"/>
    <s v="Heather Walker"/>
    <n v="24"/>
    <x v="2"/>
    <x v="0"/>
    <x v="1"/>
    <s v="Analyst"/>
    <d v="2011-10-08T00:00:00"/>
    <s v="E1450"/>
    <s v="Dublin"/>
    <n v="39141"/>
    <x v="1"/>
    <m/>
    <n v="167"/>
    <n v="13"/>
    <x v="2"/>
    <m/>
    <m/>
    <n v="1"/>
    <x v="0"/>
    <n v="2"/>
    <s v="I feel undervalued and stressed by current expectations."/>
    <n v="1"/>
    <n v="78"/>
    <n v="37"/>
    <n v="64"/>
    <n v="6"/>
    <x v="3"/>
    <n v="1250"/>
    <n v="3"/>
  </r>
  <r>
    <s v="E1190"/>
    <s v="Sean Rees"/>
    <n v="41"/>
    <x v="3"/>
    <x v="1"/>
    <x v="1"/>
    <s v="Adjuster"/>
    <d v="2015-10-05T00:00:00"/>
    <s v="E1411"/>
    <s v="London"/>
    <n v="34344"/>
    <x v="1"/>
    <m/>
    <n v="119"/>
    <n v="9"/>
    <x v="1"/>
    <m/>
    <m/>
    <n v="3"/>
    <x v="1"/>
    <n v="4"/>
    <s v="Work is fine, but improvements could be made in support and recognition."/>
    <n v="4"/>
    <n v="74"/>
    <n v="27"/>
    <n v="81"/>
    <n v="9"/>
    <x v="0"/>
    <n v="4758"/>
    <n v="1"/>
  </r>
  <r>
    <s v="E1191"/>
    <s v="Sarah Richardson"/>
    <n v="57"/>
    <x v="0"/>
    <x v="0"/>
    <x v="1"/>
    <s v="Manager"/>
    <d v="2010-11-26T00:00:00"/>
    <s v="E1642"/>
    <s v="Birmingham"/>
    <n v="40896"/>
    <x v="1"/>
    <m/>
    <n v="177"/>
    <n v="14"/>
    <x v="2"/>
    <m/>
    <m/>
    <n v="1"/>
    <x v="0"/>
    <n v="1"/>
    <s v="I feel undervalued and stressed by current expectations."/>
    <n v="2"/>
    <n v="58"/>
    <n v="27"/>
    <n v="83"/>
    <n v="6"/>
    <x v="3"/>
    <n v="4363"/>
    <n v="0"/>
  </r>
  <r>
    <s v="E1192"/>
    <s v="Dr Joel Chapman"/>
    <n v="40"/>
    <x v="3"/>
    <x v="1"/>
    <x v="3"/>
    <s v="Manager"/>
    <d v="2018-01-05T00:00:00"/>
    <s v="E1236"/>
    <s v="Edinburgh"/>
    <n v="114353"/>
    <x v="1"/>
    <m/>
    <n v="92"/>
    <n v="7"/>
    <x v="1"/>
    <m/>
    <m/>
    <n v="3"/>
    <x v="1"/>
    <n v="4"/>
    <s v="Work is fine, but improvements could be made in support and recognition."/>
    <n v="3"/>
    <n v="52"/>
    <n v="65"/>
    <n v="92"/>
    <n v="6"/>
    <x v="3"/>
    <n v="2163"/>
    <n v="3"/>
  </r>
  <r>
    <s v="E1193"/>
    <s v="Miss Marie Leach"/>
    <n v="47"/>
    <x v="3"/>
    <x v="0"/>
    <x v="5"/>
    <s v="Analyst"/>
    <d v="2020-07-18T00:00:00"/>
    <s v="E1757"/>
    <s v="Birmingham"/>
    <n v="54813"/>
    <x v="0"/>
    <d v="2025-05-08T00:00:00"/>
    <n v="57"/>
    <n v="4"/>
    <x v="0"/>
    <s v="Personal"/>
    <n v="30"/>
    <n v="3"/>
    <x v="1"/>
    <n v="4"/>
    <s v="Leaving due to personal circumstances."/>
    <n v="2"/>
    <n v="75"/>
    <n v="60"/>
    <n v="80"/>
    <n v="6"/>
    <x v="3"/>
    <n v="9815"/>
    <n v="2"/>
  </r>
  <r>
    <s v="E1194"/>
    <s v="Georgina Hill"/>
    <n v="24"/>
    <x v="2"/>
    <x v="2"/>
    <x v="1"/>
    <s v="Director"/>
    <d v="2019-01-31T00:00:00"/>
    <s v="E1737"/>
    <s v="Manchester"/>
    <n v="109431"/>
    <x v="1"/>
    <m/>
    <n v="79"/>
    <n v="6"/>
    <x v="1"/>
    <m/>
    <m/>
    <n v="1"/>
    <x v="0"/>
    <n v="3"/>
    <s v="I feel undervalued and stressed by current expectations."/>
    <n v="5"/>
    <n v="97"/>
    <n v="45"/>
    <n v="63"/>
    <n v="6"/>
    <x v="3"/>
    <n v="1853"/>
    <n v="3"/>
  </r>
  <r>
    <s v="E1195"/>
    <s v="Dr Amy Gray"/>
    <n v="40"/>
    <x v="3"/>
    <x v="1"/>
    <x v="0"/>
    <s v="Agent"/>
    <d v="2017-10-22T00:00:00"/>
    <s v="E1719"/>
    <s v="London"/>
    <n v="90679"/>
    <x v="0"/>
    <d v="2018-03-09T00:00:00"/>
    <n v="4"/>
    <n v="0"/>
    <x v="0"/>
    <s v="Compensation"/>
    <n v="30"/>
    <n v="5"/>
    <x v="2"/>
    <n v="5"/>
    <s v="Salary and benefits were not competitive enough."/>
    <n v="3"/>
    <n v="92"/>
    <n v="68"/>
    <n v="96"/>
    <n v="2"/>
    <x v="1"/>
    <n v="17137"/>
    <n v="1"/>
  </r>
  <r>
    <s v="E1196"/>
    <s v="Owen Parker"/>
    <n v="41"/>
    <x v="3"/>
    <x v="1"/>
    <x v="1"/>
    <s v="Agent"/>
    <d v="2020-07-09T00:00:00"/>
    <s v="E1405"/>
    <s v="Dublin"/>
    <n v="35681"/>
    <x v="1"/>
    <m/>
    <n v="62"/>
    <n v="5"/>
    <x v="1"/>
    <m/>
    <m/>
    <n v="3"/>
    <x v="1"/>
    <n v="5"/>
    <s v="Work is fine, but improvements could be made in support and recognition."/>
    <n v="5"/>
    <n v="76"/>
    <n v="74"/>
    <n v="63"/>
    <n v="2"/>
    <x v="1"/>
    <n v="1868"/>
    <n v="4"/>
  </r>
  <r>
    <s v="E1197"/>
    <s v="Mr Wayne Hayward"/>
    <n v="53"/>
    <x v="0"/>
    <x v="1"/>
    <x v="3"/>
    <s v="Manager"/>
    <d v="2017-09-06T00:00:00"/>
    <s v="E1607"/>
    <s v="Manchester"/>
    <n v="97903"/>
    <x v="1"/>
    <m/>
    <n v="96"/>
    <n v="8"/>
    <x v="1"/>
    <m/>
    <m/>
    <n v="1"/>
    <x v="0"/>
    <n v="5"/>
    <s v="I feel undervalued and stressed by current expectations."/>
    <n v="2"/>
    <n v="85"/>
    <n v="73"/>
    <n v="97"/>
    <n v="6"/>
    <x v="3"/>
    <n v="16565"/>
    <n v="4"/>
  </r>
  <r>
    <s v="E1198"/>
    <s v="Russell Middleton"/>
    <n v="28"/>
    <x v="2"/>
    <x v="2"/>
    <x v="2"/>
    <s v="Manager"/>
    <d v="2020-08-25T00:00:00"/>
    <s v="E1421"/>
    <s v="Manchester"/>
    <n v="28228"/>
    <x v="0"/>
    <d v="2024-08-05T00:00:00"/>
    <n v="47"/>
    <n v="3"/>
    <x v="0"/>
    <s v="Retirement"/>
    <n v="30"/>
    <n v="5"/>
    <x v="2"/>
    <n v="1"/>
    <s v="I am retiring after my service here."/>
    <n v="4"/>
    <n v="81"/>
    <n v="42"/>
    <n v="78"/>
    <n v="1"/>
    <x v="1"/>
    <n v="17897"/>
    <n v="1"/>
  </r>
  <r>
    <s v="E1199"/>
    <s v="Heather Webb"/>
    <n v="54"/>
    <x v="0"/>
    <x v="1"/>
    <x v="0"/>
    <s v="Agent"/>
    <d v="2021-03-02T00:00:00"/>
    <s v="E1711"/>
    <s v="London"/>
    <n v="29582"/>
    <x v="1"/>
    <m/>
    <n v="54"/>
    <n v="4"/>
    <x v="0"/>
    <m/>
    <m/>
    <n v="3"/>
    <x v="1"/>
    <n v="3"/>
    <s v="Work is fine, but improvements could be made in support and recognition."/>
    <n v="5"/>
    <n v="50"/>
    <n v="58"/>
    <n v="96"/>
    <n v="1"/>
    <x v="1"/>
    <n v="15568"/>
    <n v="0"/>
  </r>
  <r>
    <s v="E1200"/>
    <s v="Sian Bradshaw"/>
    <n v="39"/>
    <x v="1"/>
    <x v="1"/>
    <x v="3"/>
    <s v="Adjuster"/>
    <d v="2014-09-23T00:00:00"/>
    <s v="E1246"/>
    <s v="Dublin"/>
    <n v="103683"/>
    <x v="0"/>
    <d v="2021-12-16T00:00:00"/>
    <n v="86"/>
    <n v="7"/>
    <x v="1"/>
    <s v="Better Offer"/>
    <n v="90"/>
    <n v="5"/>
    <x v="2"/>
    <n v="3"/>
    <s v="I found a more attractive role outside the company."/>
    <n v="1"/>
    <n v="65"/>
    <n v="1"/>
    <n v="68"/>
    <n v="2"/>
    <x v="1"/>
    <n v="9094"/>
    <n v="3"/>
  </r>
  <r>
    <s v="E1201"/>
    <s v="Lauren Scott-Harper"/>
    <n v="22"/>
    <x v="2"/>
    <x v="1"/>
    <x v="2"/>
    <s v="Agent"/>
    <d v="2019-06-26T00:00:00"/>
    <s v="E1071"/>
    <s v="Edinburgh"/>
    <n v="36397"/>
    <x v="1"/>
    <m/>
    <n v="74"/>
    <n v="6"/>
    <x v="1"/>
    <m/>
    <m/>
    <n v="4"/>
    <x v="2"/>
    <n v="5"/>
    <s v="I enjoy the work environment and feel motivated."/>
    <n v="4"/>
    <n v="100"/>
    <n v="14"/>
    <n v="76"/>
    <n v="3"/>
    <x v="1"/>
    <n v="19728"/>
    <n v="4"/>
  </r>
  <r>
    <s v="E1202"/>
    <s v="Dr David Thompson"/>
    <n v="32"/>
    <x v="1"/>
    <x v="1"/>
    <x v="0"/>
    <s v="Adjuster"/>
    <d v="2012-12-01T00:00:00"/>
    <s v="E1829"/>
    <s v="Dublin"/>
    <n v="63799"/>
    <x v="0"/>
    <d v="2023-06-09T00:00:00"/>
    <n v="126"/>
    <n v="10"/>
    <x v="2"/>
    <s v="Better Offer"/>
    <n v="30"/>
    <n v="4"/>
    <x v="2"/>
    <n v="4"/>
    <s v="I found a more attractive role outside the company."/>
    <n v="4"/>
    <n v="97"/>
    <n v="36"/>
    <n v="58"/>
    <n v="5"/>
    <x v="3"/>
    <n v="5238"/>
    <n v="0"/>
  </r>
  <r>
    <s v="E1203"/>
    <s v="Eric Herbert"/>
    <n v="49"/>
    <x v="3"/>
    <x v="1"/>
    <x v="4"/>
    <s v="Manager"/>
    <d v="2016-08-25T00:00:00"/>
    <s v="E1184"/>
    <s v="Birmingham"/>
    <n v="62011"/>
    <x v="1"/>
    <m/>
    <n v="108"/>
    <n v="9"/>
    <x v="1"/>
    <m/>
    <m/>
    <n v="5"/>
    <x v="2"/>
    <n v="1"/>
    <s v="I feel undervalued and stressed by current expectations."/>
    <n v="2"/>
    <n v="60"/>
    <n v="70"/>
    <n v="86"/>
    <n v="7"/>
    <x v="3"/>
    <n v="7089"/>
    <n v="1"/>
  </r>
  <r>
    <s v="E1204"/>
    <s v="Charles Stokes"/>
    <n v="46"/>
    <x v="3"/>
    <x v="0"/>
    <x v="5"/>
    <s v="Analyst"/>
    <d v="2011-10-08T00:00:00"/>
    <s v="E1005"/>
    <s v="Manchester"/>
    <n v="104183"/>
    <x v="1"/>
    <m/>
    <n v="167"/>
    <n v="13"/>
    <x v="2"/>
    <m/>
    <m/>
    <n v="3"/>
    <x v="1"/>
    <n v="4"/>
    <s v="Work is fine, but improvements could be made in support and recognition."/>
    <n v="2"/>
    <n v="75"/>
    <n v="19"/>
    <n v="86"/>
    <n v="9"/>
    <x v="0"/>
    <n v="18940"/>
    <n v="0"/>
  </r>
  <r>
    <s v="E1205"/>
    <s v="Sophie Patel"/>
    <n v="44"/>
    <x v="3"/>
    <x v="0"/>
    <x v="5"/>
    <s v="Adjuster"/>
    <d v="2013-06-25T00:00:00"/>
    <s v="E1205"/>
    <s v="Birmingham"/>
    <n v="118254"/>
    <x v="1"/>
    <m/>
    <n v="146"/>
    <n v="12"/>
    <x v="2"/>
    <m/>
    <m/>
    <n v="1"/>
    <x v="0"/>
    <n v="2"/>
    <s v="I feel undervalued and stressed by current expectations."/>
    <n v="3"/>
    <n v="89"/>
    <n v="97"/>
    <n v="92"/>
    <n v="9"/>
    <x v="0"/>
    <n v="5280"/>
    <n v="1"/>
  </r>
  <r>
    <s v="E1206"/>
    <s v="Dr Phillip Gibson"/>
    <n v="52"/>
    <x v="0"/>
    <x v="1"/>
    <x v="3"/>
    <s v="Adjuster"/>
    <d v="2019-05-03T00:00:00"/>
    <s v="E1543"/>
    <s v="Edinburgh"/>
    <n v="69264"/>
    <x v="1"/>
    <m/>
    <n v="76"/>
    <n v="6"/>
    <x v="1"/>
    <m/>
    <m/>
    <n v="2"/>
    <x v="0"/>
    <n v="3"/>
    <s v="I feel undervalued and stressed by current expectations."/>
    <n v="3"/>
    <n v="50"/>
    <n v="34"/>
    <n v="77"/>
    <n v="6"/>
    <x v="3"/>
    <n v="4244"/>
    <n v="3"/>
  </r>
  <r>
    <s v="E1207"/>
    <s v="Mrs Lynn Howard"/>
    <n v="51"/>
    <x v="0"/>
    <x v="1"/>
    <x v="2"/>
    <s v="Agent"/>
    <d v="2017-05-31T00:00:00"/>
    <s v="E1610"/>
    <s v="Birmingham"/>
    <n v="67317"/>
    <x v="1"/>
    <m/>
    <n v="99"/>
    <n v="8"/>
    <x v="1"/>
    <m/>
    <m/>
    <n v="1"/>
    <x v="0"/>
    <n v="3"/>
    <s v="I feel undervalued and stressed by current expectations."/>
    <n v="1"/>
    <n v="75"/>
    <n v="33"/>
    <n v="73"/>
    <n v="3"/>
    <x v="1"/>
    <n v="2164"/>
    <n v="0"/>
  </r>
  <r>
    <s v="E1208"/>
    <s v="Sophie Mann"/>
    <n v="56"/>
    <x v="0"/>
    <x v="1"/>
    <x v="5"/>
    <s v="Adjuster"/>
    <d v="2010-10-04T00:00:00"/>
    <s v="E1905"/>
    <s v="Dublin"/>
    <n v="72914"/>
    <x v="1"/>
    <m/>
    <n v="179"/>
    <n v="14"/>
    <x v="2"/>
    <m/>
    <m/>
    <n v="2"/>
    <x v="0"/>
    <n v="4"/>
    <s v="I feel undervalued and stressed by current expectations."/>
    <n v="4"/>
    <n v="77"/>
    <n v="85"/>
    <n v="77"/>
    <n v="1"/>
    <x v="1"/>
    <n v="15149"/>
    <n v="3"/>
  </r>
  <r>
    <s v="E1209"/>
    <s v="Luke Hughes-James"/>
    <n v="28"/>
    <x v="2"/>
    <x v="1"/>
    <x v="2"/>
    <s v="Analyst"/>
    <d v="2014-02-16T00:00:00"/>
    <s v="E1386"/>
    <s v="Birmingham"/>
    <n v="109633"/>
    <x v="1"/>
    <m/>
    <n v="139"/>
    <n v="11"/>
    <x v="2"/>
    <m/>
    <m/>
    <n v="2"/>
    <x v="0"/>
    <n v="1"/>
    <s v="I feel undervalued and stressed by current expectations."/>
    <n v="1"/>
    <n v="58"/>
    <n v="30"/>
    <n v="85"/>
    <n v="1"/>
    <x v="1"/>
    <n v="14088"/>
    <n v="0"/>
  </r>
  <r>
    <s v="E1210"/>
    <s v="Ms Karen Moss"/>
    <n v="37"/>
    <x v="1"/>
    <x v="0"/>
    <x v="2"/>
    <s v="Director"/>
    <d v="2018-02-17T00:00:00"/>
    <s v="E1767"/>
    <s v="Edinburgh"/>
    <n v="70254"/>
    <x v="1"/>
    <m/>
    <n v="90"/>
    <n v="7"/>
    <x v="1"/>
    <m/>
    <m/>
    <n v="3"/>
    <x v="1"/>
    <n v="3"/>
    <s v="Work is fine, but improvements could be made in support and recognition."/>
    <n v="1"/>
    <n v="93"/>
    <n v="86"/>
    <n v="67"/>
    <n v="3"/>
    <x v="1"/>
    <n v="18405"/>
    <n v="1"/>
  </r>
  <r>
    <s v="E1211"/>
    <s v="Carole Jarvis"/>
    <n v="47"/>
    <x v="3"/>
    <x v="0"/>
    <x v="3"/>
    <s v="Manager"/>
    <d v="2018-06-23T00:00:00"/>
    <s v="E1698"/>
    <s v="Edinburgh"/>
    <n v="65096"/>
    <x v="0"/>
    <d v="2024-02-01T00:00:00"/>
    <n v="67"/>
    <n v="5"/>
    <x v="1"/>
    <s v="Better Offer"/>
    <n v="30"/>
    <n v="5"/>
    <x v="2"/>
    <n v="4"/>
    <s v="I found a more attractive role outside the company."/>
    <n v="2"/>
    <n v="71"/>
    <n v="18"/>
    <n v="74"/>
    <n v="5"/>
    <x v="3"/>
    <n v="2821"/>
    <n v="1"/>
  </r>
  <r>
    <s v="E1212"/>
    <s v="Ruth Fisher"/>
    <n v="23"/>
    <x v="2"/>
    <x v="1"/>
    <x v="3"/>
    <s v="Agent"/>
    <d v="2010-09-20T00:00:00"/>
    <s v="E1075"/>
    <s v="Edinburgh"/>
    <n v="78785"/>
    <x v="1"/>
    <m/>
    <n v="179"/>
    <n v="14"/>
    <x v="2"/>
    <m/>
    <m/>
    <n v="1"/>
    <x v="0"/>
    <n v="1"/>
    <s v="I feel undervalued and stressed by current expectations."/>
    <n v="1"/>
    <n v="57"/>
    <n v="67"/>
    <n v="84"/>
    <n v="2"/>
    <x v="1"/>
    <n v="10473"/>
    <n v="0"/>
  </r>
  <r>
    <s v="E1213"/>
    <s v="Dr Christian Gibson"/>
    <n v="22"/>
    <x v="2"/>
    <x v="0"/>
    <x v="3"/>
    <s v="Senior Manager"/>
    <d v="2022-04-13T00:00:00"/>
    <s v="E1176"/>
    <s v="Dublin"/>
    <n v="77344"/>
    <x v="1"/>
    <m/>
    <n v="41"/>
    <n v="3"/>
    <x v="0"/>
    <m/>
    <m/>
    <n v="5"/>
    <x v="2"/>
    <n v="4"/>
    <s v="I enjoy the work environment and feel motivated."/>
    <n v="1"/>
    <n v="98"/>
    <n v="23"/>
    <n v="53"/>
    <n v="5"/>
    <x v="3"/>
    <n v="13686"/>
    <n v="1"/>
  </r>
  <r>
    <s v="E1214"/>
    <s v="Justin Lewis"/>
    <n v="33"/>
    <x v="1"/>
    <x v="1"/>
    <x v="5"/>
    <s v="Manager"/>
    <d v="2024-02-22T00:00:00"/>
    <s v="E1826"/>
    <s v="Edinburgh"/>
    <n v="107643"/>
    <x v="1"/>
    <m/>
    <n v="18"/>
    <n v="1"/>
    <x v="0"/>
    <m/>
    <m/>
    <n v="4"/>
    <x v="2"/>
    <n v="1"/>
    <s v="I feel undervalued and stressed by current expectations."/>
    <n v="5"/>
    <n v="91"/>
    <n v="83"/>
    <n v="63"/>
    <n v="4"/>
    <x v="1"/>
    <n v="9762"/>
    <n v="2"/>
  </r>
  <r>
    <s v="E1215"/>
    <s v="Francesca Davies"/>
    <n v="26"/>
    <x v="2"/>
    <x v="0"/>
    <x v="3"/>
    <s v="Manager"/>
    <d v="2014-05-13T00:00:00"/>
    <s v="E1798"/>
    <s v="Manchester"/>
    <n v="93546"/>
    <x v="1"/>
    <m/>
    <n v="136"/>
    <n v="11"/>
    <x v="2"/>
    <m/>
    <m/>
    <n v="3"/>
    <x v="1"/>
    <n v="5"/>
    <s v="Work is fine, but improvements could be made in support and recognition."/>
    <n v="3"/>
    <n v="76"/>
    <n v="38"/>
    <n v="88"/>
    <n v="4"/>
    <x v="1"/>
    <n v="5969"/>
    <n v="2"/>
  </r>
  <r>
    <s v="E1216"/>
    <s v="Annette Howard-White"/>
    <n v="58"/>
    <x v="0"/>
    <x v="0"/>
    <x v="5"/>
    <s v="Analyst"/>
    <d v="2018-08-29T00:00:00"/>
    <s v="E1348"/>
    <s v="Edinburgh"/>
    <n v="96091"/>
    <x v="1"/>
    <m/>
    <n v="84"/>
    <n v="7"/>
    <x v="1"/>
    <m/>
    <m/>
    <n v="3"/>
    <x v="1"/>
    <n v="1"/>
    <s v="I feel undervalued and stressed by current expectations."/>
    <n v="3"/>
    <n v="88"/>
    <n v="91"/>
    <n v="75"/>
    <n v="1"/>
    <x v="1"/>
    <n v="12178"/>
    <n v="3"/>
  </r>
  <r>
    <s v="E1217"/>
    <s v="Miss Laura Johnson"/>
    <n v="53"/>
    <x v="0"/>
    <x v="0"/>
    <x v="3"/>
    <s v="Adjuster"/>
    <d v="2010-12-19T00:00:00"/>
    <s v="E1254"/>
    <s v="Birmingham"/>
    <n v="90603"/>
    <x v="1"/>
    <m/>
    <n v="176"/>
    <n v="14"/>
    <x v="2"/>
    <m/>
    <m/>
    <n v="4"/>
    <x v="2"/>
    <n v="2"/>
    <s v="I feel undervalued and stressed by current expectations."/>
    <n v="4"/>
    <n v="68"/>
    <n v="53"/>
    <n v="57"/>
    <n v="7"/>
    <x v="3"/>
    <n v="6168"/>
    <n v="2"/>
  </r>
  <r>
    <s v="E1218"/>
    <s v="Jennifer Glover"/>
    <n v="30"/>
    <x v="1"/>
    <x v="1"/>
    <x v="1"/>
    <s v="Adjuster"/>
    <d v="2015-01-10T00:00:00"/>
    <s v="E1836"/>
    <s v="Birmingham"/>
    <n v="53412"/>
    <x v="0"/>
    <d v="2021-11-05T00:00:00"/>
    <n v="81"/>
    <n v="6"/>
    <x v="1"/>
    <s v="Better Offer"/>
    <n v="30"/>
    <n v="1"/>
    <x v="0"/>
    <n v="5"/>
    <s v="I found a more attractive role outside the company."/>
    <n v="3"/>
    <n v="74"/>
    <n v="38"/>
    <n v="73"/>
    <n v="4"/>
    <x v="1"/>
    <n v="17097"/>
    <n v="2"/>
  </r>
  <r>
    <s v="E1219"/>
    <s v="Tina Talbot"/>
    <n v="56"/>
    <x v="0"/>
    <x v="2"/>
    <x v="2"/>
    <s v="Agent"/>
    <d v="2023-09-21T00:00:00"/>
    <s v="E1701"/>
    <s v="Birmingham"/>
    <n v="76658"/>
    <x v="0"/>
    <d v="2024-06-03T00:00:00"/>
    <n v="8"/>
    <n v="0"/>
    <x v="0"/>
    <s v="Career Growth"/>
    <n v="60"/>
    <n v="4"/>
    <x v="2"/>
    <n v="4"/>
    <s v="I felt limited opportunities for advancement here."/>
    <n v="4"/>
    <n v="87"/>
    <n v="16"/>
    <n v="65"/>
    <n v="1"/>
    <x v="1"/>
    <n v="14096"/>
    <n v="4"/>
  </r>
  <r>
    <s v="E1220"/>
    <s v="Mathew Davies"/>
    <n v="40"/>
    <x v="3"/>
    <x v="1"/>
    <x v="3"/>
    <s v="Agent"/>
    <d v="2024-07-12T00:00:00"/>
    <s v="E1307"/>
    <s v="Dublin"/>
    <n v="74549"/>
    <x v="1"/>
    <m/>
    <n v="14"/>
    <n v="1"/>
    <x v="0"/>
    <m/>
    <m/>
    <n v="1"/>
    <x v="0"/>
    <n v="5"/>
    <s v="I feel undervalued and stressed by current expectations."/>
    <n v="5"/>
    <n v="70"/>
    <n v="18"/>
    <n v="69"/>
    <n v="6"/>
    <x v="3"/>
    <n v="7203"/>
    <n v="4"/>
  </r>
  <r>
    <s v="E1221"/>
    <s v="Douglas Taylor"/>
    <n v="37"/>
    <x v="1"/>
    <x v="1"/>
    <x v="0"/>
    <s v="Agent"/>
    <d v="2021-09-28T00:00:00"/>
    <s v="E1344"/>
    <s v="Birmingham"/>
    <n v="36549"/>
    <x v="1"/>
    <m/>
    <n v="47"/>
    <n v="3"/>
    <x v="0"/>
    <m/>
    <m/>
    <n v="2"/>
    <x v="0"/>
    <n v="5"/>
    <s v="I feel undervalued and stressed by current expectations."/>
    <n v="3"/>
    <n v="73"/>
    <n v="47"/>
    <n v="64"/>
    <n v="8"/>
    <x v="0"/>
    <n v="3545"/>
    <n v="4"/>
  </r>
  <r>
    <s v="E1222"/>
    <s v="Dominic Walsh"/>
    <n v="24"/>
    <x v="2"/>
    <x v="1"/>
    <x v="2"/>
    <s v="Analyst"/>
    <d v="2022-12-03T00:00:00"/>
    <s v="E1126"/>
    <s v="Dublin"/>
    <n v="96216"/>
    <x v="1"/>
    <m/>
    <n v="33"/>
    <n v="2"/>
    <x v="0"/>
    <m/>
    <m/>
    <n v="3"/>
    <x v="1"/>
    <n v="4"/>
    <s v="Work is fine, but improvements could be made in support and recognition."/>
    <n v="5"/>
    <n v="73"/>
    <n v="34"/>
    <n v="56"/>
    <n v="8"/>
    <x v="0"/>
    <n v="863"/>
    <n v="4"/>
  </r>
  <r>
    <s v="E1223"/>
    <s v="Mr Dylan Porter"/>
    <n v="41"/>
    <x v="3"/>
    <x v="1"/>
    <x v="2"/>
    <s v="Manager"/>
    <d v="2017-06-28T00:00:00"/>
    <s v="E1936"/>
    <s v="Dublin"/>
    <n v="50739"/>
    <x v="1"/>
    <m/>
    <n v="98"/>
    <n v="8"/>
    <x v="1"/>
    <m/>
    <m/>
    <n v="1"/>
    <x v="0"/>
    <n v="4"/>
    <s v="I feel undervalued and stressed by current expectations."/>
    <n v="3"/>
    <n v="68"/>
    <n v="31"/>
    <n v="66"/>
    <n v="0"/>
    <x v="2"/>
    <n v="16148"/>
    <n v="1"/>
  </r>
  <r>
    <s v="E1224"/>
    <s v="Mitchell Ali"/>
    <n v="45"/>
    <x v="3"/>
    <x v="2"/>
    <x v="3"/>
    <s v="Analyst"/>
    <d v="2017-10-01T00:00:00"/>
    <s v="E1286"/>
    <s v="Edinburgh"/>
    <n v="46209"/>
    <x v="1"/>
    <m/>
    <n v="95"/>
    <n v="7"/>
    <x v="1"/>
    <m/>
    <m/>
    <n v="5"/>
    <x v="2"/>
    <n v="2"/>
    <s v="I feel undervalued and stressed by current expectations."/>
    <n v="3"/>
    <n v="99"/>
    <n v="46"/>
    <n v="71"/>
    <n v="6"/>
    <x v="3"/>
    <n v="17809"/>
    <n v="3"/>
  </r>
  <r>
    <s v="E1225"/>
    <s v="Leslie Todd-Bishop"/>
    <n v="54"/>
    <x v="0"/>
    <x v="0"/>
    <x v="4"/>
    <s v="Agent"/>
    <d v="2018-06-26T00:00:00"/>
    <s v="E1765"/>
    <s v="Manchester"/>
    <n v="112968"/>
    <x v="1"/>
    <m/>
    <n v="86"/>
    <n v="7"/>
    <x v="1"/>
    <m/>
    <m/>
    <n v="5"/>
    <x v="2"/>
    <n v="4"/>
    <s v="I enjoy the work environment and feel motivated."/>
    <n v="5"/>
    <n v="96"/>
    <n v="46"/>
    <n v="71"/>
    <n v="8"/>
    <x v="0"/>
    <n v="18688"/>
    <n v="3"/>
  </r>
  <r>
    <s v="E1226"/>
    <s v="Janice Turner"/>
    <n v="45"/>
    <x v="3"/>
    <x v="1"/>
    <x v="3"/>
    <s v="Director"/>
    <d v="2020-02-21T00:00:00"/>
    <s v="E1724"/>
    <s v="Edinburgh"/>
    <n v="40116"/>
    <x v="1"/>
    <m/>
    <n v="66"/>
    <n v="5"/>
    <x v="1"/>
    <m/>
    <m/>
    <n v="3"/>
    <x v="1"/>
    <n v="3"/>
    <s v="Work is fine, but improvements could be made in support and recognition."/>
    <n v="1"/>
    <n v="51"/>
    <n v="63"/>
    <n v="61"/>
    <n v="5"/>
    <x v="3"/>
    <n v="653"/>
    <n v="2"/>
  </r>
  <r>
    <s v="E1227"/>
    <s v="Marion Dixon"/>
    <n v="32"/>
    <x v="1"/>
    <x v="0"/>
    <x v="2"/>
    <s v="Senior Manager"/>
    <d v="2012-06-13T00:00:00"/>
    <s v="E1761"/>
    <s v="Edinburgh"/>
    <n v="45045"/>
    <x v="1"/>
    <m/>
    <n v="159"/>
    <n v="13"/>
    <x v="2"/>
    <m/>
    <m/>
    <n v="4"/>
    <x v="2"/>
    <n v="3"/>
    <s v="Work is fine, but improvements could be made in support and recognition."/>
    <n v="1"/>
    <n v="63"/>
    <n v="45"/>
    <n v="67"/>
    <n v="0"/>
    <x v="2"/>
    <n v="8129"/>
    <n v="3"/>
  </r>
  <r>
    <s v="E1228"/>
    <s v="Mrs Geraldine Evans"/>
    <n v="29"/>
    <x v="2"/>
    <x v="2"/>
    <x v="0"/>
    <s v="Manager"/>
    <d v="2019-09-14T00:00:00"/>
    <s v="E1595"/>
    <s v="Dublin"/>
    <n v="51327"/>
    <x v="1"/>
    <m/>
    <n v="72"/>
    <n v="6"/>
    <x v="1"/>
    <m/>
    <m/>
    <n v="4"/>
    <x v="2"/>
    <n v="2"/>
    <s v="I feel undervalued and stressed by current expectations."/>
    <n v="1"/>
    <n v="81"/>
    <n v="34"/>
    <n v="95"/>
    <n v="1"/>
    <x v="1"/>
    <n v="443"/>
    <n v="2"/>
  </r>
  <r>
    <s v="E1229"/>
    <s v="Mr Mohammed Jenkins"/>
    <n v="57"/>
    <x v="0"/>
    <x v="0"/>
    <x v="2"/>
    <s v="Director"/>
    <d v="2015-12-21T00:00:00"/>
    <s v="E1486"/>
    <s v="Dublin"/>
    <n v="60709"/>
    <x v="0"/>
    <d v="2022-11-05T00:00:00"/>
    <n v="82"/>
    <n v="6"/>
    <x v="1"/>
    <s v="Retirement"/>
    <n v="60"/>
    <n v="1"/>
    <x v="0"/>
    <n v="1"/>
    <s v="I am retiring after my service here."/>
    <n v="1"/>
    <n v="91"/>
    <n v="93"/>
    <n v="96"/>
    <n v="3"/>
    <x v="1"/>
    <n v="5106"/>
    <n v="3"/>
  </r>
  <r>
    <s v="E1230"/>
    <s v="Kayleigh Lucas-Blackburn"/>
    <n v="59"/>
    <x v="0"/>
    <x v="0"/>
    <x v="0"/>
    <s v="Analyst"/>
    <d v="2013-09-25T00:00:00"/>
    <s v="E1382"/>
    <s v="Birmingham"/>
    <n v="68617"/>
    <x v="1"/>
    <m/>
    <n v="143"/>
    <n v="11"/>
    <x v="2"/>
    <m/>
    <m/>
    <n v="4"/>
    <x v="2"/>
    <n v="1"/>
    <s v="I feel undervalued and stressed by current expectations."/>
    <n v="3"/>
    <n v="81"/>
    <n v="16"/>
    <n v="64"/>
    <n v="3"/>
    <x v="1"/>
    <n v="4436"/>
    <n v="0"/>
  </r>
  <r>
    <s v="E1231"/>
    <s v="Debra Atkins"/>
    <n v="41"/>
    <x v="3"/>
    <x v="2"/>
    <x v="5"/>
    <s v="Director"/>
    <d v="2023-06-09T00:00:00"/>
    <s v="E1405"/>
    <s v="Birmingham"/>
    <n v="85139"/>
    <x v="0"/>
    <d v="2025-04-22T00:00:00"/>
    <n v="22"/>
    <n v="1"/>
    <x v="0"/>
    <s v="Workload"/>
    <n v="60"/>
    <n v="3"/>
    <x v="1"/>
    <n v="3"/>
    <s v="The workload was overwhelming and hard to balance."/>
    <n v="2"/>
    <n v="77"/>
    <n v="41"/>
    <n v="86"/>
    <n v="1"/>
    <x v="1"/>
    <n v="19241"/>
    <n v="0"/>
  </r>
  <r>
    <s v="E1232"/>
    <s v="Hollie Shaw"/>
    <n v="56"/>
    <x v="0"/>
    <x v="2"/>
    <x v="1"/>
    <s v="Agent"/>
    <d v="2011-11-08T00:00:00"/>
    <s v="E1387"/>
    <s v="Edinburgh"/>
    <n v="51905"/>
    <x v="0"/>
    <d v="2023-04-09T00:00:00"/>
    <n v="137"/>
    <n v="11"/>
    <x v="2"/>
    <s v="Workload"/>
    <n v="90"/>
    <n v="1"/>
    <x v="0"/>
    <n v="4"/>
    <s v="The workload was overwhelming and hard to balance."/>
    <n v="5"/>
    <n v="97"/>
    <n v="28"/>
    <n v="65"/>
    <n v="7"/>
    <x v="3"/>
    <n v="9472"/>
    <n v="3"/>
  </r>
  <r>
    <s v="E1233"/>
    <s v="Elliot Cox"/>
    <n v="46"/>
    <x v="3"/>
    <x v="0"/>
    <x v="2"/>
    <s v="Adjuster"/>
    <d v="2012-12-22T00:00:00"/>
    <s v="E1524"/>
    <s v="London"/>
    <n v="89148"/>
    <x v="1"/>
    <m/>
    <n v="152"/>
    <n v="12"/>
    <x v="2"/>
    <m/>
    <m/>
    <n v="2"/>
    <x v="0"/>
    <n v="2"/>
    <s v="I feel undervalued and stressed by current expectations."/>
    <n v="2"/>
    <n v="88"/>
    <n v="69"/>
    <n v="54"/>
    <n v="1"/>
    <x v="1"/>
    <n v="3039"/>
    <n v="1"/>
  </r>
  <r>
    <s v="E1234"/>
    <s v="Samuel Cox"/>
    <n v="56"/>
    <x v="0"/>
    <x v="1"/>
    <x v="3"/>
    <s v="Agent"/>
    <d v="2013-03-27T00:00:00"/>
    <s v="E1556"/>
    <s v="London"/>
    <n v="97603"/>
    <x v="1"/>
    <m/>
    <n v="149"/>
    <n v="12"/>
    <x v="2"/>
    <m/>
    <m/>
    <n v="4"/>
    <x v="2"/>
    <n v="1"/>
    <s v="I feel undervalued and stressed by current expectations."/>
    <n v="2"/>
    <n v="89"/>
    <n v="16"/>
    <n v="51"/>
    <n v="2"/>
    <x v="1"/>
    <n v="8291"/>
    <n v="2"/>
  </r>
  <r>
    <s v="E1235"/>
    <s v="Simon Jones"/>
    <n v="46"/>
    <x v="3"/>
    <x v="1"/>
    <x v="5"/>
    <s v="Agent"/>
    <d v="2020-05-22T00:00:00"/>
    <s v="E1638"/>
    <s v="Birmingham"/>
    <n v="67919"/>
    <x v="1"/>
    <m/>
    <n v="63"/>
    <n v="5"/>
    <x v="1"/>
    <m/>
    <m/>
    <n v="4"/>
    <x v="2"/>
    <n v="1"/>
    <s v="I feel undervalued and stressed by current expectations."/>
    <n v="4"/>
    <n v="91"/>
    <n v="80"/>
    <n v="77"/>
    <n v="3"/>
    <x v="1"/>
    <n v="10278"/>
    <n v="3"/>
  </r>
  <r>
    <s v="E1236"/>
    <s v="Amy Ward"/>
    <n v="50"/>
    <x v="0"/>
    <x v="0"/>
    <x v="1"/>
    <s v="Agent"/>
    <d v="2012-02-02T00:00:00"/>
    <s v="E1937"/>
    <s v="London"/>
    <n v="108521"/>
    <x v="0"/>
    <d v="2014-04-09T00:00:00"/>
    <n v="26"/>
    <n v="2"/>
    <x v="0"/>
    <s v="Compensation"/>
    <n v="90"/>
    <n v="1"/>
    <x v="0"/>
    <n v="5"/>
    <s v="Salary and benefits were not competitive enough."/>
    <n v="1"/>
    <n v="96"/>
    <n v="13"/>
    <n v="90"/>
    <n v="8"/>
    <x v="0"/>
    <n v="16285"/>
    <n v="2"/>
  </r>
  <r>
    <s v="E1237"/>
    <s v="Ms Vanessa Saunders"/>
    <n v="39"/>
    <x v="1"/>
    <x v="1"/>
    <x v="3"/>
    <s v="Analyst"/>
    <d v="2015-09-06T00:00:00"/>
    <s v="E1625"/>
    <s v="Birmingham"/>
    <n v="117905"/>
    <x v="0"/>
    <d v="2023-07-29T00:00:00"/>
    <n v="94"/>
    <n v="7"/>
    <x v="1"/>
    <s v="Career Growth"/>
    <n v="30"/>
    <n v="5"/>
    <x v="2"/>
    <n v="3"/>
    <s v="I felt limited opportunities for advancement here."/>
    <n v="3"/>
    <n v="89"/>
    <n v="23"/>
    <n v="76"/>
    <n v="9"/>
    <x v="0"/>
    <n v="13944"/>
    <n v="4"/>
  </r>
  <r>
    <s v="E1238"/>
    <s v="Dr Declan Davies"/>
    <n v="39"/>
    <x v="1"/>
    <x v="0"/>
    <x v="4"/>
    <s v="Manager"/>
    <d v="2011-09-08T00:00:00"/>
    <s v="E1944"/>
    <s v="Dublin"/>
    <n v="108400"/>
    <x v="1"/>
    <m/>
    <n v="168"/>
    <n v="14"/>
    <x v="2"/>
    <m/>
    <m/>
    <n v="4"/>
    <x v="2"/>
    <n v="4"/>
    <s v="I enjoy the work environment and feel motivated."/>
    <n v="1"/>
    <n v="62"/>
    <n v="56"/>
    <n v="80"/>
    <n v="0"/>
    <x v="2"/>
    <n v="2737"/>
    <n v="3"/>
  </r>
  <r>
    <s v="E1239"/>
    <s v="Dr Alexandra Green"/>
    <n v="23"/>
    <x v="2"/>
    <x v="1"/>
    <x v="3"/>
    <s v="Analyst"/>
    <d v="2022-12-17T00:00:00"/>
    <s v="E1275"/>
    <s v="Edinburgh"/>
    <n v="113150"/>
    <x v="1"/>
    <m/>
    <n v="32"/>
    <n v="2"/>
    <x v="0"/>
    <m/>
    <m/>
    <n v="3"/>
    <x v="1"/>
    <n v="2"/>
    <s v="I feel undervalued and stressed by current expectations."/>
    <n v="1"/>
    <n v="61"/>
    <n v="49"/>
    <n v="90"/>
    <n v="7"/>
    <x v="3"/>
    <n v="1607"/>
    <n v="1"/>
  </r>
  <r>
    <s v="E1240"/>
    <s v="Dr Deborah Edwards"/>
    <n v="56"/>
    <x v="0"/>
    <x v="1"/>
    <x v="0"/>
    <s v="Agent"/>
    <d v="2024-02-08T00:00:00"/>
    <s v="E1499"/>
    <s v="Manchester"/>
    <n v="83446"/>
    <x v="0"/>
    <d v="2024-09-13T00:00:00"/>
    <n v="7"/>
    <n v="0"/>
    <x v="0"/>
    <s v="Better Offer"/>
    <n v="60"/>
    <n v="4"/>
    <x v="2"/>
    <n v="1"/>
    <s v="I found a more attractive role outside the company."/>
    <n v="2"/>
    <n v="57"/>
    <n v="56"/>
    <n v="85"/>
    <n v="4"/>
    <x v="1"/>
    <n v="2953"/>
    <n v="4"/>
  </r>
  <r>
    <s v="E1241"/>
    <s v="Alice Mistry"/>
    <n v="37"/>
    <x v="1"/>
    <x v="1"/>
    <x v="0"/>
    <s v="Manager"/>
    <d v="2013-12-17T00:00:00"/>
    <s v="E1716"/>
    <s v="Edinburgh"/>
    <n v="77428"/>
    <x v="1"/>
    <m/>
    <n v="140"/>
    <n v="11"/>
    <x v="2"/>
    <m/>
    <m/>
    <n v="2"/>
    <x v="0"/>
    <n v="5"/>
    <s v="I feel undervalued and stressed by current expectations."/>
    <n v="4"/>
    <n v="64"/>
    <n v="60"/>
    <n v="96"/>
    <n v="6"/>
    <x v="3"/>
    <n v="12173"/>
    <n v="3"/>
  </r>
  <r>
    <s v="E1242"/>
    <s v="Damien Jones"/>
    <n v="57"/>
    <x v="0"/>
    <x v="1"/>
    <x v="4"/>
    <s v="Analyst"/>
    <d v="2022-10-03T00:00:00"/>
    <s v="E1336"/>
    <s v="Birmingham"/>
    <n v="72894"/>
    <x v="0"/>
    <d v="2023-04-22T00:00:00"/>
    <n v="6"/>
    <n v="0"/>
    <x v="0"/>
    <s v="Better Offer"/>
    <n v="90"/>
    <n v="4"/>
    <x v="2"/>
    <n v="3"/>
    <s v="I found a more attractive role outside the company."/>
    <n v="1"/>
    <n v="75"/>
    <n v="38"/>
    <n v="92"/>
    <n v="7"/>
    <x v="3"/>
    <n v="5933"/>
    <n v="0"/>
  </r>
  <r>
    <s v="E1243"/>
    <s v="Lawrence Barlow"/>
    <n v="54"/>
    <x v="0"/>
    <x v="2"/>
    <x v="5"/>
    <s v="Adjuster"/>
    <d v="2015-09-18T00:00:00"/>
    <s v="E1949"/>
    <s v="Birmingham"/>
    <n v="106149"/>
    <x v="0"/>
    <d v="2022-09-23T00:00:00"/>
    <n v="84"/>
    <n v="7"/>
    <x v="1"/>
    <s v="Personal"/>
    <n v="60"/>
    <n v="5"/>
    <x v="2"/>
    <n v="3"/>
    <s v="Leaving due to personal circumstances."/>
    <n v="5"/>
    <n v="61"/>
    <n v="54"/>
    <n v="50"/>
    <n v="4"/>
    <x v="1"/>
    <n v="11386"/>
    <n v="3"/>
  </r>
  <r>
    <s v="E1244"/>
    <s v="Louis Harding"/>
    <n v="25"/>
    <x v="2"/>
    <x v="0"/>
    <x v="1"/>
    <s v="Analyst"/>
    <d v="2013-11-14T00:00:00"/>
    <s v="E1931"/>
    <s v="Edinburgh"/>
    <n v="31447"/>
    <x v="1"/>
    <m/>
    <n v="142"/>
    <n v="11"/>
    <x v="2"/>
    <m/>
    <m/>
    <n v="4"/>
    <x v="2"/>
    <n v="2"/>
    <s v="I feel undervalued and stressed by current expectations."/>
    <n v="5"/>
    <n v="92"/>
    <n v="95"/>
    <n v="99"/>
    <n v="7"/>
    <x v="3"/>
    <n v="15221"/>
    <n v="0"/>
  </r>
  <r>
    <s v="E1245"/>
    <s v="Guy Murray"/>
    <n v="54"/>
    <x v="0"/>
    <x v="0"/>
    <x v="3"/>
    <s v="Adjuster"/>
    <d v="2012-09-03T00:00:00"/>
    <s v="E1480"/>
    <s v="Birmingham"/>
    <n v="30499"/>
    <x v="1"/>
    <m/>
    <n v="156"/>
    <n v="13"/>
    <x v="2"/>
    <m/>
    <m/>
    <n v="1"/>
    <x v="0"/>
    <n v="1"/>
    <s v="I feel undervalued and stressed by current expectations."/>
    <n v="1"/>
    <n v="100"/>
    <n v="35"/>
    <n v="78"/>
    <n v="9"/>
    <x v="0"/>
    <n v="4682"/>
    <n v="0"/>
  </r>
  <r>
    <s v="E1246"/>
    <s v="Christine Waters"/>
    <n v="35"/>
    <x v="1"/>
    <x v="0"/>
    <x v="0"/>
    <s v="Adjuster"/>
    <d v="2019-04-17T00:00:00"/>
    <s v="E1896"/>
    <s v="London"/>
    <n v="64041"/>
    <x v="1"/>
    <m/>
    <n v="76"/>
    <n v="6"/>
    <x v="1"/>
    <m/>
    <m/>
    <n v="4"/>
    <x v="2"/>
    <n v="2"/>
    <s v="I feel undervalued and stressed by current expectations."/>
    <n v="2"/>
    <n v="95"/>
    <n v="36"/>
    <n v="50"/>
    <n v="7"/>
    <x v="3"/>
    <n v="14853"/>
    <n v="3"/>
  </r>
  <r>
    <s v="E1247"/>
    <s v="Natasha Heath"/>
    <n v="42"/>
    <x v="3"/>
    <x v="1"/>
    <x v="5"/>
    <s v="Senior Manager"/>
    <d v="2015-12-09T00:00:00"/>
    <s v="E1910"/>
    <s v="London"/>
    <n v="56315"/>
    <x v="1"/>
    <m/>
    <n v="117"/>
    <n v="9"/>
    <x v="1"/>
    <m/>
    <m/>
    <n v="5"/>
    <x v="2"/>
    <n v="2"/>
    <s v="I feel undervalued and stressed by current expectations."/>
    <n v="2"/>
    <n v="76"/>
    <n v="13"/>
    <n v="57"/>
    <n v="8"/>
    <x v="0"/>
    <n v="11284"/>
    <n v="3"/>
  </r>
  <r>
    <s v="E1248"/>
    <s v="Frederick Kelly"/>
    <n v="41"/>
    <x v="3"/>
    <x v="0"/>
    <x v="4"/>
    <s v="Adjuster"/>
    <d v="2013-01-01T00:00:00"/>
    <s v="E1972"/>
    <s v="Birmingham"/>
    <n v="26299"/>
    <x v="1"/>
    <m/>
    <n v="152"/>
    <n v="12"/>
    <x v="2"/>
    <m/>
    <m/>
    <n v="1"/>
    <x v="0"/>
    <n v="5"/>
    <s v="I feel undervalued and stressed by current expectations."/>
    <n v="3"/>
    <n v="67"/>
    <n v="26"/>
    <n v="65"/>
    <n v="1"/>
    <x v="1"/>
    <n v="11154"/>
    <n v="0"/>
  </r>
  <r>
    <s v="E1249"/>
    <s v="Glenn Wright"/>
    <n v="29"/>
    <x v="2"/>
    <x v="0"/>
    <x v="2"/>
    <s v="Analyst"/>
    <d v="2010-08-29T00:00:00"/>
    <s v="E1272"/>
    <s v="Birmingham"/>
    <n v="29994"/>
    <x v="0"/>
    <d v="2018-11-27T00:00:00"/>
    <n v="98"/>
    <n v="8"/>
    <x v="1"/>
    <s v="Personal"/>
    <n v="90"/>
    <n v="3"/>
    <x v="1"/>
    <n v="3"/>
    <s v="Leaving due to personal circumstances."/>
    <n v="4"/>
    <n v="94"/>
    <n v="82"/>
    <n v="77"/>
    <n v="2"/>
    <x v="1"/>
    <n v="9047"/>
    <n v="2"/>
  </r>
  <r>
    <s v="E1250"/>
    <s v="Emily Cartwright"/>
    <n v="28"/>
    <x v="2"/>
    <x v="0"/>
    <x v="0"/>
    <s v="Senior Manager"/>
    <d v="2020-11-26T00:00:00"/>
    <s v="E1919"/>
    <s v="London"/>
    <n v="106163"/>
    <x v="0"/>
    <d v="2022-09-04T00:00:00"/>
    <n v="21"/>
    <n v="1"/>
    <x v="0"/>
    <s v="Compensation"/>
    <n v="90"/>
    <n v="1"/>
    <x v="0"/>
    <n v="4"/>
    <s v="Salary and benefits were not competitive enough."/>
    <n v="2"/>
    <n v="85"/>
    <n v="30"/>
    <n v="71"/>
    <n v="0"/>
    <x v="2"/>
    <n v="10338"/>
    <n v="4"/>
  </r>
  <r>
    <s v="E1251"/>
    <s v="Denise Lane"/>
    <n v="24"/>
    <x v="2"/>
    <x v="1"/>
    <x v="4"/>
    <s v="Manager"/>
    <d v="2013-12-31T00:00:00"/>
    <s v="E1057"/>
    <s v="Birmingham"/>
    <n v="32489"/>
    <x v="0"/>
    <d v="2016-05-22T00:00:00"/>
    <n v="28"/>
    <n v="2"/>
    <x v="0"/>
    <s v="Better Offer"/>
    <n v="30"/>
    <n v="2"/>
    <x v="0"/>
    <n v="3"/>
    <s v="I found a more attractive role outside the company."/>
    <n v="3"/>
    <n v="98"/>
    <n v="72"/>
    <n v="67"/>
    <n v="3"/>
    <x v="1"/>
    <n v="14323"/>
    <n v="1"/>
  </r>
  <r>
    <s v="E1252"/>
    <s v="Dr Barry Harris"/>
    <n v="38"/>
    <x v="1"/>
    <x v="0"/>
    <x v="3"/>
    <s v="Agent"/>
    <d v="2011-02-28T00:00:00"/>
    <s v="E1327"/>
    <s v="Birmingham"/>
    <n v="116647"/>
    <x v="1"/>
    <m/>
    <n v="174"/>
    <n v="14"/>
    <x v="2"/>
    <m/>
    <m/>
    <n v="1"/>
    <x v="0"/>
    <n v="3"/>
    <s v="I feel undervalued and stressed by current expectations."/>
    <n v="5"/>
    <n v="100"/>
    <n v="80"/>
    <n v="71"/>
    <n v="4"/>
    <x v="1"/>
    <n v="4925"/>
    <n v="3"/>
  </r>
  <r>
    <s v="E1253"/>
    <s v="Liam Moore"/>
    <n v="54"/>
    <x v="0"/>
    <x v="0"/>
    <x v="1"/>
    <s v="Agent"/>
    <d v="2015-09-09T00:00:00"/>
    <s v="E1730"/>
    <s v="Edinburgh"/>
    <n v="57355"/>
    <x v="0"/>
    <d v="2020-01-25T00:00:00"/>
    <n v="52"/>
    <n v="4"/>
    <x v="0"/>
    <s v="Compensation"/>
    <n v="30"/>
    <n v="3"/>
    <x v="1"/>
    <n v="5"/>
    <s v="Salary and benefits were not competitive enough."/>
    <n v="5"/>
    <n v="76"/>
    <n v="82"/>
    <n v="90"/>
    <n v="0"/>
    <x v="2"/>
    <n v="5783"/>
    <n v="4"/>
  </r>
  <r>
    <s v="E1254"/>
    <s v="Dr Angela Freeman"/>
    <n v="33"/>
    <x v="1"/>
    <x v="2"/>
    <x v="0"/>
    <s v="Agent"/>
    <d v="2019-07-03T00:00:00"/>
    <s v="E1108"/>
    <s v="Manchester"/>
    <n v="98805"/>
    <x v="1"/>
    <m/>
    <n v="74"/>
    <n v="6"/>
    <x v="1"/>
    <m/>
    <m/>
    <n v="4"/>
    <x v="2"/>
    <n v="4"/>
    <s v="I enjoy the work environment and feel motivated."/>
    <n v="5"/>
    <n v="58"/>
    <n v="43"/>
    <n v="61"/>
    <n v="7"/>
    <x v="3"/>
    <n v="12343"/>
    <n v="4"/>
  </r>
  <r>
    <s v="E1255"/>
    <s v="Clare Kerr-Webb"/>
    <n v="43"/>
    <x v="3"/>
    <x v="0"/>
    <x v="0"/>
    <s v="Analyst"/>
    <d v="2019-01-14T00:00:00"/>
    <s v="E1278"/>
    <s v="London"/>
    <n v="93367"/>
    <x v="1"/>
    <m/>
    <n v="80"/>
    <n v="6"/>
    <x v="1"/>
    <m/>
    <m/>
    <n v="1"/>
    <x v="0"/>
    <n v="1"/>
    <s v="I feel undervalued and stressed by current expectations."/>
    <n v="1"/>
    <n v="88"/>
    <n v="67"/>
    <n v="68"/>
    <n v="1"/>
    <x v="1"/>
    <n v="9917"/>
    <n v="2"/>
  </r>
  <r>
    <s v="E1256"/>
    <s v="Alan Jones"/>
    <n v="43"/>
    <x v="3"/>
    <x v="0"/>
    <x v="3"/>
    <s v="Adjuster"/>
    <d v="2020-06-28T00:00:00"/>
    <s v="E1685"/>
    <s v="Edinburgh"/>
    <n v="102355"/>
    <x v="1"/>
    <m/>
    <n v="62"/>
    <n v="5"/>
    <x v="1"/>
    <m/>
    <m/>
    <n v="1"/>
    <x v="0"/>
    <n v="4"/>
    <s v="I feel undervalued and stressed by current expectations."/>
    <n v="4"/>
    <n v="50"/>
    <n v="47"/>
    <n v="74"/>
    <n v="0"/>
    <x v="2"/>
    <n v="10145"/>
    <n v="4"/>
  </r>
  <r>
    <s v="E1257"/>
    <s v="Jacqueline Smith-Patel"/>
    <n v="51"/>
    <x v="0"/>
    <x v="0"/>
    <x v="2"/>
    <s v="Agent"/>
    <d v="2015-06-01T00:00:00"/>
    <s v="E1327"/>
    <s v="Manchester"/>
    <n v="115349"/>
    <x v="1"/>
    <m/>
    <n v="123"/>
    <n v="10"/>
    <x v="2"/>
    <m/>
    <m/>
    <n v="1"/>
    <x v="0"/>
    <n v="1"/>
    <s v="I feel undervalued and stressed by current expectations."/>
    <n v="3"/>
    <n v="56"/>
    <n v="56"/>
    <n v="99"/>
    <n v="1"/>
    <x v="1"/>
    <n v="6723"/>
    <n v="3"/>
  </r>
  <r>
    <s v="E1258"/>
    <s v="Dennis Roberts"/>
    <n v="59"/>
    <x v="0"/>
    <x v="0"/>
    <x v="5"/>
    <s v="Director"/>
    <d v="2016-10-21T00:00:00"/>
    <s v="E1775"/>
    <s v="Birmingham"/>
    <n v="112173"/>
    <x v="0"/>
    <d v="2020-02-14T00:00:00"/>
    <n v="39"/>
    <n v="3"/>
    <x v="0"/>
    <s v="Career Growth"/>
    <n v="90"/>
    <n v="1"/>
    <x v="0"/>
    <n v="4"/>
    <s v="I felt limited opportunities for advancement here."/>
    <n v="4"/>
    <n v="75"/>
    <n v="74"/>
    <n v="54"/>
    <n v="4"/>
    <x v="1"/>
    <n v="16568"/>
    <n v="4"/>
  </r>
  <r>
    <s v="E1259"/>
    <s v="Dr Elliott Butler"/>
    <n v="59"/>
    <x v="0"/>
    <x v="1"/>
    <x v="1"/>
    <s v="Analyst"/>
    <d v="2010-12-15T00:00:00"/>
    <s v="E1314"/>
    <s v="Birmingham"/>
    <n v="26996"/>
    <x v="1"/>
    <m/>
    <n v="177"/>
    <n v="14"/>
    <x v="2"/>
    <m/>
    <m/>
    <n v="3"/>
    <x v="1"/>
    <n v="2"/>
    <s v="I feel undervalued and stressed by current expectations."/>
    <n v="1"/>
    <n v="56"/>
    <n v="21"/>
    <n v="83"/>
    <n v="8"/>
    <x v="0"/>
    <n v="16905"/>
    <n v="3"/>
  </r>
  <r>
    <s v="E1260"/>
    <s v="Philip Shaw"/>
    <n v="29"/>
    <x v="2"/>
    <x v="0"/>
    <x v="0"/>
    <s v="Agent"/>
    <d v="2013-03-16T00:00:00"/>
    <s v="E1473"/>
    <s v="Edinburgh"/>
    <n v="69387"/>
    <x v="1"/>
    <m/>
    <n v="150"/>
    <n v="12"/>
    <x v="2"/>
    <m/>
    <m/>
    <n v="5"/>
    <x v="2"/>
    <n v="4"/>
    <s v="I enjoy the work environment and feel motivated."/>
    <n v="3"/>
    <n v="56"/>
    <n v="3"/>
    <n v="88"/>
    <n v="8"/>
    <x v="0"/>
    <n v="17632"/>
    <n v="3"/>
  </r>
  <r>
    <s v="E1261"/>
    <s v="Mr Stewart Reeves"/>
    <n v="48"/>
    <x v="3"/>
    <x v="0"/>
    <x v="1"/>
    <s v="Analyst"/>
    <d v="2013-01-26T00:00:00"/>
    <s v="E1110"/>
    <s v="Birmingham"/>
    <n v="28089"/>
    <x v="1"/>
    <m/>
    <n v="151"/>
    <n v="12"/>
    <x v="2"/>
    <m/>
    <m/>
    <n v="5"/>
    <x v="2"/>
    <n v="5"/>
    <s v="I enjoy the work environment and feel motivated."/>
    <n v="3"/>
    <n v="57"/>
    <n v="80"/>
    <n v="59"/>
    <n v="1"/>
    <x v="1"/>
    <n v="13349"/>
    <n v="0"/>
  </r>
  <r>
    <s v="E1262"/>
    <s v="Sylvia Wood"/>
    <n v="48"/>
    <x v="3"/>
    <x v="0"/>
    <x v="0"/>
    <s v="Analyst"/>
    <d v="2017-08-18T00:00:00"/>
    <s v="E1698"/>
    <s v="Dublin"/>
    <n v="45659"/>
    <x v="1"/>
    <m/>
    <n v="96"/>
    <n v="8"/>
    <x v="1"/>
    <m/>
    <m/>
    <n v="1"/>
    <x v="0"/>
    <n v="1"/>
    <s v="I feel undervalued and stressed by current expectations."/>
    <n v="2"/>
    <n v="65"/>
    <n v="71"/>
    <n v="96"/>
    <n v="1"/>
    <x v="1"/>
    <n v="1002"/>
    <n v="2"/>
  </r>
  <r>
    <s v="E1263"/>
    <s v="Vincent Wood-Saunders"/>
    <n v="55"/>
    <x v="0"/>
    <x v="1"/>
    <x v="1"/>
    <s v="Agent"/>
    <d v="2018-08-10T00:00:00"/>
    <s v="E1780"/>
    <s v="Edinburgh"/>
    <n v="70178"/>
    <x v="1"/>
    <m/>
    <n v="85"/>
    <n v="7"/>
    <x v="1"/>
    <m/>
    <m/>
    <n v="3"/>
    <x v="1"/>
    <n v="3"/>
    <s v="Work is fine, but improvements could be made in support and recognition."/>
    <n v="4"/>
    <n v="52"/>
    <n v="45"/>
    <n v="56"/>
    <n v="2"/>
    <x v="1"/>
    <n v="6266"/>
    <n v="1"/>
  </r>
  <r>
    <s v="E1264"/>
    <s v="Dr Jack Hunt"/>
    <n v="42"/>
    <x v="3"/>
    <x v="1"/>
    <x v="4"/>
    <s v="Adjuster"/>
    <d v="2016-11-23T00:00:00"/>
    <s v="E1934"/>
    <s v="Manchester"/>
    <n v="106268"/>
    <x v="1"/>
    <m/>
    <n v="105"/>
    <n v="8"/>
    <x v="1"/>
    <m/>
    <m/>
    <n v="3"/>
    <x v="1"/>
    <n v="5"/>
    <s v="Work is fine, but improvements could be made in support and recognition."/>
    <n v="4"/>
    <n v="94"/>
    <n v="58"/>
    <n v="86"/>
    <n v="6"/>
    <x v="3"/>
    <n v="11330"/>
    <n v="0"/>
  </r>
  <r>
    <s v="E1265"/>
    <s v="Jake Bailey-Russell"/>
    <n v="51"/>
    <x v="0"/>
    <x v="0"/>
    <x v="0"/>
    <s v="Manager"/>
    <d v="2011-10-31T00:00:00"/>
    <s v="E1228"/>
    <s v="Edinburgh"/>
    <n v="110042"/>
    <x v="1"/>
    <m/>
    <n v="166"/>
    <n v="13"/>
    <x v="2"/>
    <m/>
    <m/>
    <n v="1"/>
    <x v="0"/>
    <n v="1"/>
    <s v="I feel undervalued and stressed by current expectations."/>
    <n v="2"/>
    <n v="59"/>
    <n v="33"/>
    <n v="96"/>
    <n v="2"/>
    <x v="1"/>
    <n v="14980"/>
    <n v="1"/>
  </r>
  <r>
    <s v="E1266"/>
    <s v="Lucy Hawkins-Hewitt"/>
    <n v="54"/>
    <x v="0"/>
    <x v="1"/>
    <x v="1"/>
    <s v="Analyst"/>
    <d v="2024-04-05T00:00:00"/>
    <s v="E1496"/>
    <s v="London"/>
    <n v="95726"/>
    <x v="1"/>
    <m/>
    <n v="17"/>
    <n v="1"/>
    <x v="0"/>
    <m/>
    <m/>
    <n v="2"/>
    <x v="0"/>
    <n v="1"/>
    <s v="I feel undervalued and stressed by current expectations."/>
    <n v="5"/>
    <n v="99"/>
    <n v="10"/>
    <n v="64"/>
    <n v="0"/>
    <x v="2"/>
    <n v="7017"/>
    <n v="3"/>
  </r>
  <r>
    <s v="E1267"/>
    <s v="Ms Nicole Thompson"/>
    <n v="49"/>
    <x v="3"/>
    <x v="0"/>
    <x v="5"/>
    <s v="Analyst"/>
    <d v="2017-11-14T00:00:00"/>
    <s v="E1155"/>
    <s v="Edinburgh"/>
    <n v="95111"/>
    <x v="0"/>
    <d v="2024-04-02T00:00:00"/>
    <n v="76"/>
    <n v="6"/>
    <x v="1"/>
    <s v="Workload"/>
    <n v="30"/>
    <n v="1"/>
    <x v="0"/>
    <n v="3"/>
    <s v="The workload was overwhelming and hard to balance."/>
    <n v="1"/>
    <n v="56"/>
    <n v="30"/>
    <n v="91"/>
    <n v="5"/>
    <x v="3"/>
    <n v="8585"/>
    <n v="0"/>
  </r>
  <r>
    <s v="E1268"/>
    <s v="Bruce Scott"/>
    <n v="54"/>
    <x v="0"/>
    <x v="1"/>
    <x v="4"/>
    <s v="Adjuster"/>
    <d v="2020-07-08T00:00:00"/>
    <s v="E1472"/>
    <s v="Birmingham"/>
    <n v="59565"/>
    <x v="1"/>
    <m/>
    <n v="62"/>
    <n v="5"/>
    <x v="1"/>
    <m/>
    <m/>
    <n v="2"/>
    <x v="0"/>
    <n v="2"/>
    <s v="I feel undervalued and stressed by current expectations."/>
    <n v="4"/>
    <n v="70"/>
    <n v="10"/>
    <n v="73"/>
    <n v="2"/>
    <x v="1"/>
    <n v="16011"/>
    <n v="4"/>
  </r>
  <r>
    <s v="E1269"/>
    <s v="Adam Hewitt"/>
    <n v="26"/>
    <x v="2"/>
    <x v="1"/>
    <x v="4"/>
    <s v="Agent"/>
    <d v="2014-04-15T00:00:00"/>
    <s v="E1700"/>
    <s v="Birmingham"/>
    <n v="114242"/>
    <x v="1"/>
    <m/>
    <n v="137"/>
    <n v="11"/>
    <x v="2"/>
    <m/>
    <m/>
    <n v="1"/>
    <x v="0"/>
    <n v="5"/>
    <s v="I feel undervalued and stressed by current expectations."/>
    <n v="2"/>
    <n v="86"/>
    <n v="55"/>
    <n v="75"/>
    <n v="0"/>
    <x v="2"/>
    <n v="18001"/>
    <n v="4"/>
  </r>
  <r>
    <s v="E1270"/>
    <s v="Laura Matthews"/>
    <n v="40"/>
    <x v="3"/>
    <x v="2"/>
    <x v="5"/>
    <s v="Agent"/>
    <d v="2019-08-28T00:00:00"/>
    <s v="E1271"/>
    <s v="Dublin"/>
    <n v="47884"/>
    <x v="1"/>
    <m/>
    <n v="72"/>
    <n v="6"/>
    <x v="1"/>
    <m/>
    <m/>
    <n v="2"/>
    <x v="0"/>
    <n v="3"/>
    <s v="I feel undervalued and stressed by current expectations."/>
    <n v="3"/>
    <n v="80"/>
    <n v="37"/>
    <n v="75"/>
    <n v="3"/>
    <x v="1"/>
    <n v="17044"/>
    <n v="1"/>
  </r>
  <r>
    <s v="E1271"/>
    <s v="Ross Scott"/>
    <n v="25"/>
    <x v="2"/>
    <x v="0"/>
    <x v="1"/>
    <s v="Adjuster"/>
    <d v="2021-10-05T00:00:00"/>
    <s v="E1886"/>
    <s v="Dublin"/>
    <n v="42199"/>
    <x v="1"/>
    <m/>
    <n v="47"/>
    <n v="3"/>
    <x v="0"/>
    <m/>
    <m/>
    <n v="2"/>
    <x v="0"/>
    <n v="3"/>
    <s v="I feel undervalued and stressed by current expectations."/>
    <n v="2"/>
    <n v="72"/>
    <n v="20"/>
    <n v="95"/>
    <n v="0"/>
    <x v="2"/>
    <n v="5524"/>
    <n v="3"/>
  </r>
  <r>
    <s v="E1272"/>
    <s v="Jessica Price"/>
    <n v="56"/>
    <x v="0"/>
    <x v="1"/>
    <x v="3"/>
    <s v="Agent"/>
    <d v="2013-07-30T00:00:00"/>
    <s v="E1001"/>
    <s v="Dublin"/>
    <n v="85038"/>
    <x v="1"/>
    <m/>
    <n v="145"/>
    <n v="12"/>
    <x v="2"/>
    <m/>
    <m/>
    <n v="1"/>
    <x v="0"/>
    <n v="2"/>
    <s v="I feel undervalued and stressed by current expectations."/>
    <n v="5"/>
    <n v="76"/>
    <n v="93"/>
    <n v="75"/>
    <n v="0"/>
    <x v="2"/>
    <n v="5250"/>
    <n v="1"/>
  </r>
  <r>
    <s v="E1273"/>
    <s v="Dr Mathew Lee"/>
    <n v="38"/>
    <x v="1"/>
    <x v="1"/>
    <x v="5"/>
    <s v="Agent"/>
    <d v="2019-06-01T00:00:00"/>
    <s v="E1757"/>
    <s v="Manchester"/>
    <n v="82786"/>
    <x v="1"/>
    <m/>
    <n v="75"/>
    <n v="6"/>
    <x v="1"/>
    <m/>
    <m/>
    <n v="2"/>
    <x v="0"/>
    <n v="5"/>
    <s v="I feel undervalued and stressed by current expectations."/>
    <n v="1"/>
    <n v="71"/>
    <n v="9"/>
    <n v="59"/>
    <n v="1"/>
    <x v="1"/>
    <n v="7512"/>
    <n v="2"/>
  </r>
  <r>
    <s v="E1274"/>
    <s v="Jayne Hunter"/>
    <n v="49"/>
    <x v="3"/>
    <x v="1"/>
    <x v="1"/>
    <s v="Manager"/>
    <d v="2016-09-13T00:00:00"/>
    <s v="E1721"/>
    <s v="Dublin"/>
    <n v="74294"/>
    <x v="0"/>
    <d v="2016-10-06T00:00:00"/>
    <n v="0"/>
    <n v="0"/>
    <x v="0"/>
    <s v="Better Offer"/>
    <n v="90"/>
    <n v="4"/>
    <x v="2"/>
    <n v="3"/>
    <s v="I found a more attractive role outside the company."/>
    <n v="5"/>
    <n v="88"/>
    <n v="25"/>
    <n v="66"/>
    <n v="9"/>
    <x v="0"/>
    <n v="319"/>
    <n v="4"/>
  </r>
  <r>
    <s v="E1275"/>
    <s v="Dr Dorothy Cooper"/>
    <n v="51"/>
    <x v="0"/>
    <x v="0"/>
    <x v="5"/>
    <s v="Director"/>
    <d v="2016-02-28T00:00:00"/>
    <s v="E1510"/>
    <s v="Manchester"/>
    <n v="103015"/>
    <x v="1"/>
    <m/>
    <n v="114"/>
    <n v="9"/>
    <x v="1"/>
    <m/>
    <m/>
    <n v="5"/>
    <x v="2"/>
    <n v="2"/>
    <s v="I feel undervalued and stressed by current expectations."/>
    <n v="3"/>
    <n v="76"/>
    <n v="90"/>
    <n v="63"/>
    <n v="7"/>
    <x v="3"/>
    <n v="10416"/>
    <n v="0"/>
  </r>
  <r>
    <s v="E1276"/>
    <s v="Katherine Wheeler"/>
    <n v="50"/>
    <x v="0"/>
    <x v="1"/>
    <x v="5"/>
    <s v="Manager"/>
    <d v="2017-05-19T00:00:00"/>
    <s v="E1912"/>
    <s v="Dublin"/>
    <n v="59178"/>
    <x v="0"/>
    <d v="2024-06-22T00:00:00"/>
    <n v="85"/>
    <n v="7"/>
    <x v="1"/>
    <s v="Retirement"/>
    <n v="90"/>
    <n v="3"/>
    <x v="1"/>
    <n v="5"/>
    <s v="I am retiring after my service here."/>
    <n v="3"/>
    <n v="98"/>
    <n v="7"/>
    <n v="51"/>
    <n v="1"/>
    <x v="1"/>
    <n v="3600"/>
    <n v="0"/>
  </r>
  <r>
    <s v="E1277"/>
    <s v="Louise Thomson-Powell"/>
    <n v="27"/>
    <x v="2"/>
    <x v="0"/>
    <x v="0"/>
    <s v="Senior Manager"/>
    <d v="2020-03-30T00:00:00"/>
    <s v="E1285"/>
    <s v="Manchester"/>
    <n v="37665"/>
    <x v="0"/>
    <d v="2022-03-30T00:00:00"/>
    <n v="24"/>
    <n v="2"/>
    <x v="0"/>
    <s v="Career Growth"/>
    <n v="60"/>
    <n v="2"/>
    <x v="0"/>
    <n v="4"/>
    <s v="I felt limited opportunities for advancement here."/>
    <n v="3"/>
    <n v="53"/>
    <n v="7"/>
    <n v="97"/>
    <n v="1"/>
    <x v="1"/>
    <n v="5279"/>
    <n v="0"/>
  </r>
  <r>
    <s v="E1278"/>
    <s v="Kelly Johnson"/>
    <n v="56"/>
    <x v="0"/>
    <x v="2"/>
    <x v="1"/>
    <s v="Agent"/>
    <d v="2016-11-25T00:00:00"/>
    <s v="E1870"/>
    <s v="Edinburgh"/>
    <n v="25534"/>
    <x v="1"/>
    <m/>
    <n v="105"/>
    <n v="8"/>
    <x v="1"/>
    <m/>
    <m/>
    <n v="2"/>
    <x v="0"/>
    <n v="1"/>
    <s v="I feel undervalued and stressed by current expectations."/>
    <n v="3"/>
    <n v="73"/>
    <n v="59"/>
    <n v="62"/>
    <n v="9"/>
    <x v="0"/>
    <n v="18151"/>
    <n v="4"/>
  </r>
  <r>
    <s v="E1279"/>
    <s v="John Baldwin-Coleman"/>
    <n v="58"/>
    <x v="0"/>
    <x v="1"/>
    <x v="3"/>
    <s v="Director"/>
    <d v="2018-11-30T00:00:00"/>
    <s v="E1012"/>
    <s v="Edinburgh"/>
    <n v="116828"/>
    <x v="1"/>
    <m/>
    <n v="81"/>
    <n v="6"/>
    <x v="1"/>
    <m/>
    <m/>
    <n v="3"/>
    <x v="1"/>
    <n v="2"/>
    <s v="I feel undervalued and stressed by current expectations."/>
    <n v="2"/>
    <n v="72"/>
    <n v="71"/>
    <n v="76"/>
    <n v="9"/>
    <x v="0"/>
    <n v="15494"/>
    <n v="3"/>
  </r>
  <r>
    <s v="E1280"/>
    <s v="Graham Wheeler"/>
    <n v="45"/>
    <x v="3"/>
    <x v="0"/>
    <x v="0"/>
    <s v="Agent"/>
    <d v="2018-04-09T00:00:00"/>
    <s v="E1607"/>
    <s v="Birmingham"/>
    <n v="61132"/>
    <x v="1"/>
    <m/>
    <n v="89"/>
    <n v="7"/>
    <x v="1"/>
    <m/>
    <m/>
    <n v="2"/>
    <x v="0"/>
    <n v="1"/>
    <s v="I feel undervalued and stressed by current expectations."/>
    <n v="3"/>
    <n v="97"/>
    <n v="33"/>
    <n v="58"/>
    <n v="7"/>
    <x v="3"/>
    <n v="18182"/>
    <n v="4"/>
  </r>
  <r>
    <s v="E1281"/>
    <s v="Lindsey Dickinson"/>
    <n v="50"/>
    <x v="0"/>
    <x v="2"/>
    <x v="5"/>
    <s v="Director"/>
    <d v="2010-11-16T00:00:00"/>
    <s v="E1497"/>
    <s v="Manchester"/>
    <n v="61110"/>
    <x v="0"/>
    <d v="2022-06-07T00:00:00"/>
    <n v="138"/>
    <n v="11"/>
    <x v="2"/>
    <s v="Better Offer"/>
    <n v="30"/>
    <n v="3"/>
    <x v="1"/>
    <n v="4"/>
    <s v="I found a more attractive role outside the company."/>
    <n v="3"/>
    <n v="68"/>
    <n v="15"/>
    <n v="56"/>
    <n v="5"/>
    <x v="3"/>
    <n v="12398"/>
    <n v="4"/>
  </r>
  <r>
    <s v="E1282"/>
    <s v="Mr Glen Glover"/>
    <n v="52"/>
    <x v="0"/>
    <x v="1"/>
    <x v="2"/>
    <s v="Director"/>
    <d v="2016-12-04T00:00:00"/>
    <s v="E1732"/>
    <s v="London"/>
    <n v="83754"/>
    <x v="0"/>
    <d v="2020-11-03T00:00:00"/>
    <n v="46"/>
    <n v="3"/>
    <x v="0"/>
    <s v="Retirement"/>
    <n v="30"/>
    <n v="1"/>
    <x v="0"/>
    <n v="3"/>
    <s v="I am retiring after my service here."/>
    <n v="2"/>
    <n v="91"/>
    <n v="12"/>
    <n v="97"/>
    <n v="3"/>
    <x v="1"/>
    <n v="282"/>
    <n v="0"/>
  </r>
  <r>
    <s v="E1283"/>
    <s v="Miss Samantha Hunt"/>
    <n v="56"/>
    <x v="0"/>
    <x v="0"/>
    <x v="5"/>
    <s v="Manager"/>
    <d v="2024-07-14T00:00:00"/>
    <s v="E1237"/>
    <s v="Birmingham"/>
    <n v="88580"/>
    <x v="1"/>
    <m/>
    <n v="14"/>
    <n v="1"/>
    <x v="0"/>
    <m/>
    <m/>
    <n v="4"/>
    <x v="2"/>
    <n v="3"/>
    <s v="Work is fine, but improvements could be made in support and recognition."/>
    <n v="3"/>
    <n v="52"/>
    <n v="86"/>
    <n v="59"/>
    <n v="2"/>
    <x v="1"/>
    <n v="14030"/>
    <n v="4"/>
  </r>
  <r>
    <s v="E1284"/>
    <s v="Jacqueline Woods"/>
    <n v="54"/>
    <x v="0"/>
    <x v="0"/>
    <x v="5"/>
    <s v="Director"/>
    <d v="2015-12-25T00:00:00"/>
    <s v="E1093"/>
    <s v="Edinburgh"/>
    <n v="47469"/>
    <x v="0"/>
    <d v="2024-02-11T00:00:00"/>
    <n v="97"/>
    <n v="8"/>
    <x v="1"/>
    <s v="Personal"/>
    <n v="30"/>
    <n v="4"/>
    <x v="2"/>
    <n v="5"/>
    <s v="Leaving due to personal circumstances."/>
    <n v="5"/>
    <n v="76"/>
    <n v="75"/>
    <n v="58"/>
    <n v="0"/>
    <x v="2"/>
    <n v="15302"/>
    <n v="0"/>
  </r>
  <r>
    <s v="E1285"/>
    <s v="Mrs Sian Begum"/>
    <n v="42"/>
    <x v="3"/>
    <x v="2"/>
    <x v="1"/>
    <s v="Analyst"/>
    <d v="2010-11-07T00:00:00"/>
    <s v="E1337"/>
    <s v="Manchester"/>
    <n v="89016"/>
    <x v="1"/>
    <m/>
    <n v="178"/>
    <n v="14"/>
    <x v="2"/>
    <m/>
    <m/>
    <n v="5"/>
    <x v="2"/>
    <n v="2"/>
    <s v="I feel undervalued and stressed by current expectations."/>
    <n v="5"/>
    <n v="52"/>
    <n v="90"/>
    <n v="71"/>
    <n v="2"/>
    <x v="1"/>
    <n v="5166"/>
    <n v="3"/>
  </r>
  <r>
    <s v="E1286"/>
    <s v="Dr Mohamed Miah"/>
    <n v="53"/>
    <x v="0"/>
    <x v="0"/>
    <x v="1"/>
    <s v="Adjuster"/>
    <d v="2020-04-01T00:00:00"/>
    <s v="E1780"/>
    <s v="Dublin"/>
    <n v="71233"/>
    <x v="0"/>
    <d v="2022-01-20T00:00:00"/>
    <n v="21"/>
    <n v="1"/>
    <x v="0"/>
    <s v="Compensation"/>
    <n v="60"/>
    <n v="2"/>
    <x v="0"/>
    <n v="2"/>
    <s v="Salary and benefits were not competitive enough."/>
    <n v="4"/>
    <n v="77"/>
    <n v="21"/>
    <n v="72"/>
    <n v="8"/>
    <x v="0"/>
    <n v="7121"/>
    <n v="2"/>
  </r>
  <r>
    <s v="E1287"/>
    <s v="Mr Joe Burton"/>
    <n v="44"/>
    <x v="3"/>
    <x v="0"/>
    <x v="0"/>
    <s v="Adjuster"/>
    <d v="2011-02-01T00:00:00"/>
    <s v="E1170"/>
    <s v="London"/>
    <n v="91708"/>
    <x v="0"/>
    <d v="2018-07-04T00:00:00"/>
    <n v="89"/>
    <n v="7"/>
    <x v="1"/>
    <s v="Personal"/>
    <n v="60"/>
    <n v="5"/>
    <x v="2"/>
    <n v="5"/>
    <s v="Leaving due to personal circumstances."/>
    <n v="5"/>
    <n v="66"/>
    <n v="95"/>
    <n v="56"/>
    <n v="4"/>
    <x v="1"/>
    <n v="14677"/>
    <n v="0"/>
  </r>
  <r>
    <s v="E1288"/>
    <s v="Damian Yates"/>
    <n v="54"/>
    <x v="0"/>
    <x v="0"/>
    <x v="3"/>
    <s v="Analyst"/>
    <d v="2015-07-20T00:00:00"/>
    <s v="E1980"/>
    <s v="Edinburgh"/>
    <n v="83232"/>
    <x v="1"/>
    <m/>
    <n v="121"/>
    <n v="10"/>
    <x v="2"/>
    <m/>
    <m/>
    <n v="1"/>
    <x v="0"/>
    <n v="1"/>
    <s v="I feel undervalued and stressed by current expectations."/>
    <n v="1"/>
    <n v="80"/>
    <n v="26"/>
    <n v="97"/>
    <n v="5"/>
    <x v="3"/>
    <n v="16373"/>
    <n v="1"/>
  </r>
  <r>
    <s v="E1289"/>
    <s v="Graham McDonald"/>
    <n v="24"/>
    <x v="2"/>
    <x v="0"/>
    <x v="0"/>
    <s v="Agent"/>
    <d v="2011-03-11T00:00:00"/>
    <s v="E1605"/>
    <s v="Birmingham"/>
    <n v="118450"/>
    <x v="1"/>
    <m/>
    <n v="174"/>
    <n v="14"/>
    <x v="2"/>
    <m/>
    <m/>
    <n v="4"/>
    <x v="2"/>
    <n v="3"/>
    <s v="Work is fine, but improvements could be made in support and recognition."/>
    <n v="1"/>
    <n v="59"/>
    <n v="63"/>
    <n v="58"/>
    <n v="4"/>
    <x v="1"/>
    <n v="4896"/>
    <n v="2"/>
  </r>
  <r>
    <s v="E1290"/>
    <s v="Malcolm White"/>
    <n v="39"/>
    <x v="1"/>
    <x v="0"/>
    <x v="4"/>
    <s v="Analyst"/>
    <d v="2021-05-26T00:00:00"/>
    <s v="E1660"/>
    <s v="Manchester"/>
    <n v="111437"/>
    <x v="1"/>
    <m/>
    <n v="51"/>
    <n v="4"/>
    <x v="0"/>
    <m/>
    <m/>
    <n v="1"/>
    <x v="0"/>
    <n v="3"/>
    <s v="I feel undervalued and stressed by current expectations."/>
    <n v="1"/>
    <n v="98"/>
    <n v="1"/>
    <n v="76"/>
    <n v="0"/>
    <x v="2"/>
    <n v="16514"/>
    <n v="3"/>
  </r>
  <r>
    <s v="E1291"/>
    <s v="Kenneth Peacock"/>
    <n v="46"/>
    <x v="3"/>
    <x v="0"/>
    <x v="5"/>
    <s v="Director"/>
    <d v="2020-12-21T00:00:00"/>
    <s v="E1623"/>
    <s v="London"/>
    <n v="59409"/>
    <x v="1"/>
    <m/>
    <n v="56"/>
    <n v="4"/>
    <x v="0"/>
    <m/>
    <m/>
    <n v="1"/>
    <x v="0"/>
    <n v="2"/>
    <s v="I feel undervalued and stressed by current expectations."/>
    <n v="2"/>
    <n v="71"/>
    <n v="96"/>
    <n v="73"/>
    <n v="9"/>
    <x v="0"/>
    <n v="1293"/>
    <n v="2"/>
  </r>
  <r>
    <s v="E1292"/>
    <s v="Douglas Watts-Daniels"/>
    <n v="52"/>
    <x v="0"/>
    <x v="0"/>
    <x v="2"/>
    <s v="Agent"/>
    <d v="2021-05-05T00:00:00"/>
    <s v="E1566"/>
    <s v="Manchester"/>
    <n v="44324"/>
    <x v="0"/>
    <d v="2025-08-01T00:00:00"/>
    <n v="50"/>
    <n v="4"/>
    <x v="0"/>
    <s v="Workload"/>
    <n v="60"/>
    <n v="2"/>
    <x v="0"/>
    <n v="2"/>
    <s v="The workload was overwhelming and hard to balance."/>
    <n v="5"/>
    <n v="79"/>
    <n v="25"/>
    <n v="78"/>
    <n v="0"/>
    <x v="2"/>
    <n v="6957"/>
    <n v="0"/>
  </r>
  <r>
    <s v="E1293"/>
    <s v="Grace Morris"/>
    <n v="24"/>
    <x v="2"/>
    <x v="1"/>
    <x v="5"/>
    <s v="Manager"/>
    <d v="2013-01-05T00:00:00"/>
    <s v="E1848"/>
    <s v="Dublin"/>
    <n v="33738"/>
    <x v="1"/>
    <m/>
    <n v="152"/>
    <n v="12"/>
    <x v="2"/>
    <m/>
    <m/>
    <n v="1"/>
    <x v="0"/>
    <n v="5"/>
    <s v="I feel undervalued and stressed by current expectations."/>
    <n v="1"/>
    <n v="98"/>
    <n v="91"/>
    <n v="66"/>
    <n v="3"/>
    <x v="1"/>
    <n v="16444"/>
    <n v="3"/>
  </r>
  <r>
    <s v="E1294"/>
    <s v="Dr Julia Hicks"/>
    <n v="45"/>
    <x v="3"/>
    <x v="1"/>
    <x v="5"/>
    <s v="Senior Manager"/>
    <d v="2020-07-12T00:00:00"/>
    <s v="E1935"/>
    <s v="Birmingham"/>
    <n v="49054"/>
    <x v="1"/>
    <m/>
    <n v="62"/>
    <n v="5"/>
    <x v="1"/>
    <m/>
    <m/>
    <n v="4"/>
    <x v="2"/>
    <n v="4"/>
    <s v="I enjoy the work environment and feel motivated."/>
    <n v="4"/>
    <n v="70"/>
    <n v="82"/>
    <n v="69"/>
    <n v="2"/>
    <x v="1"/>
    <n v="18595"/>
    <n v="1"/>
  </r>
  <r>
    <s v="E1295"/>
    <s v="Anne Collins"/>
    <n v="53"/>
    <x v="0"/>
    <x v="1"/>
    <x v="0"/>
    <s v="Senior Manager"/>
    <d v="2018-03-04T00:00:00"/>
    <s v="E1466"/>
    <s v="Manchester"/>
    <n v="54709"/>
    <x v="1"/>
    <m/>
    <n v="90"/>
    <n v="7"/>
    <x v="1"/>
    <m/>
    <m/>
    <n v="5"/>
    <x v="2"/>
    <n v="1"/>
    <s v="I feel undervalued and stressed by current expectations."/>
    <n v="2"/>
    <n v="85"/>
    <n v="68"/>
    <n v="56"/>
    <n v="7"/>
    <x v="3"/>
    <n v="9740"/>
    <n v="0"/>
  </r>
  <r>
    <s v="E1296"/>
    <s v="Carole Thomas"/>
    <n v="43"/>
    <x v="3"/>
    <x v="1"/>
    <x v="2"/>
    <s v="Director"/>
    <d v="2014-01-16T00:00:00"/>
    <s v="E1627"/>
    <s v="Edinburgh"/>
    <n v="110643"/>
    <x v="0"/>
    <d v="2020-03-18T00:00:00"/>
    <n v="74"/>
    <n v="6"/>
    <x v="1"/>
    <s v="Personal"/>
    <n v="30"/>
    <n v="4"/>
    <x v="2"/>
    <n v="4"/>
    <s v="Leaving due to personal circumstances."/>
    <n v="4"/>
    <n v="72"/>
    <n v="96"/>
    <n v="92"/>
    <n v="6"/>
    <x v="3"/>
    <n v="12559"/>
    <n v="0"/>
  </r>
  <r>
    <s v="E1297"/>
    <s v="Mrs Hilary Bates"/>
    <n v="44"/>
    <x v="3"/>
    <x v="1"/>
    <x v="2"/>
    <s v="Analyst"/>
    <d v="2016-09-29T00:00:00"/>
    <s v="E1142"/>
    <s v="Birmingham"/>
    <n v="25363"/>
    <x v="1"/>
    <m/>
    <n v="107"/>
    <n v="8"/>
    <x v="1"/>
    <m/>
    <m/>
    <n v="2"/>
    <x v="0"/>
    <n v="4"/>
    <s v="I feel undervalued and stressed by current expectations."/>
    <n v="5"/>
    <n v="87"/>
    <n v="83"/>
    <n v="89"/>
    <n v="6"/>
    <x v="3"/>
    <n v="9973"/>
    <n v="3"/>
  </r>
  <r>
    <s v="E1298"/>
    <s v="Maurice Ellis-Thomas"/>
    <n v="23"/>
    <x v="2"/>
    <x v="2"/>
    <x v="2"/>
    <s v="Director"/>
    <d v="2011-05-16T00:00:00"/>
    <s v="E1200"/>
    <s v="Edinburgh"/>
    <n v="35358"/>
    <x v="1"/>
    <m/>
    <n v="172"/>
    <n v="14"/>
    <x v="2"/>
    <m/>
    <m/>
    <n v="4"/>
    <x v="2"/>
    <n v="2"/>
    <s v="I feel undervalued and stressed by current expectations."/>
    <n v="3"/>
    <n v="61"/>
    <n v="29"/>
    <n v="56"/>
    <n v="7"/>
    <x v="3"/>
    <n v="6276"/>
    <n v="3"/>
  </r>
  <r>
    <s v="E1299"/>
    <s v="Annette Hart"/>
    <n v="48"/>
    <x v="3"/>
    <x v="1"/>
    <x v="0"/>
    <s v="Manager"/>
    <d v="2022-02-27T00:00:00"/>
    <s v="E1179"/>
    <s v="Manchester"/>
    <n v="28240"/>
    <x v="1"/>
    <m/>
    <n v="42"/>
    <n v="3"/>
    <x v="0"/>
    <m/>
    <m/>
    <n v="3"/>
    <x v="1"/>
    <n v="2"/>
    <s v="I feel undervalued and stressed by current expectations."/>
    <n v="4"/>
    <n v="74"/>
    <n v="7"/>
    <n v="77"/>
    <n v="9"/>
    <x v="0"/>
    <n v="8152"/>
    <n v="2"/>
  </r>
  <r>
    <s v="E1300"/>
    <s v="Eleanor Nicholson"/>
    <n v="23"/>
    <x v="2"/>
    <x v="0"/>
    <x v="5"/>
    <s v="Agent"/>
    <d v="2017-02-16T00:00:00"/>
    <s v="E1713"/>
    <s v="Birmingham"/>
    <n v="97201"/>
    <x v="0"/>
    <d v="2018-08-13T00:00:00"/>
    <n v="17"/>
    <n v="1"/>
    <x v="0"/>
    <s v="Better Offer"/>
    <n v="30"/>
    <n v="5"/>
    <x v="2"/>
    <n v="2"/>
    <s v="I found a more attractive role outside the company."/>
    <n v="3"/>
    <n v="69"/>
    <n v="37"/>
    <n v="68"/>
    <n v="6"/>
    <x v="3"/>
    <n v="7973"/>
    <n v="1"/>
  </r>
  <r>
    <s v="E1301"/>
    <s v="Jodie Skinner"/>
    <n v="47"/>
    <x v="3"/>
    <x v="1"/>
    <x v="0"/>
    <s v="Analyst"/>
    <d v="2014-01-30T00:00:00"/>
    <s v="E1363"/>
    <s v="Edinburgh"/>
    <n v="70689"/>
    <x v="0"/>
    <d v="2023-01-17T00:00:00"/>
    <n v="107"/>
    <n v="8"/>
    <x v="1"/>
    <s v="Retirement"/>
    <n v="30"/>
    <n v="3"/>
    <x v="1"/>
    <n v="4"/>
    <s v="I am retiring after my service here."/>
    <n v="2"/>
    <n v="98"/>
    <n v="60"/>
    <n v="69"/>
    <n v="9"/>
    <x v="0"/>
    <n v="15333"/>
    <n v="2"/>
  </r>
  <r>
    <s v="E1302"/>
    <s v="June French"/>
    <n v="38"/>
    <x v="1"/>
    <x v="0"/>
    <x v="1"/>
    <s v="Manager"/>
    <d v="2019-07-13T00:00:00"/>
    <s v="E1478"/>
    <s v="Dublin"/>
    <n v="26936"/>
    <x v="1"/>
    <m/>
    <n v="74"/>
    <n v="6"/>
    <x v="1"/>
    <m/>
    <m/>
    <n v="3"/>
    <x v="1"/>
    <n v="1"/>
    <s v="I feel undervalued and stressed by current expectations."/>
    <n v="4"/>
    <n v="98"/>
    <n v="80"/>
    <n v="93"/>
    <n v="1"/>
    <x v="1"/>
    <n v="37"/>
    <n v="2"/>
  </r>
  <r>
    <s v="E1303"/>
    <s v="Susan Davies"/>
    <n v="54"/>
    <x v="0"/>
    <x v="2"/>
    <x v="1"/>
    <s v="Agent"/>
    <d v="2021-12-22T00:00:00"/>
    <s v="E1564"/>
    <s v="Dublin"/>
    <n v="116074"/>
    <x v="1"/>
    <m/>
    <n v="44"/>
    <n v="3"/>
    <x v="0"/>
    <m/>
    <m/>
    <n v="2"/>
    <x v="0"/>
    <n v="2"/>
    <s v="I feel undervalued and stressed by current expectations."/>
    <n v="4"/>
    <n v="91"/>
    <n v="64"/>
    <n v="88"/>
    <n v="3"/>
    <x v="1"/>
    <n v="5990"/>
    <n v="0"/>
  </r>
  <r>
    <s v="E1304"/>
    <s v="Dr Kieran Anderson"/>
    <n v="30"/>
    <x v="1"/>
    <x v="0"/>
    <x v="0"/>
    <s v="Analyst"/>
    <d v="2016-11-25T00:00:00"/>
    <s v="E1470"/>
    <s v="Manchester"/>
    <n v="68965"/>
    <x v="1"/>
    <m/>
    <n v="105"/>
    <n v="8"/>
    <x v="1"/>
    <m/>
    <m/>
    <n v="1"/>
    <x v="0"/>
    <n v="3"/>
    <s v="I feel undervalued and stressed by current expectations."/>
    <n v="2"/>
    <n v="56"/>
    <n v="66"/>
    <n v="89"/>
    <n v="5"/>
    <x v="3"/>
    <n v="5438"/>
    <n v="3"/>
  </r>
  <r>
    <s v="E1305"/>
    <s v="Abbie Baker-Ellis"/>
    <n v="50"/>
    <x v="0"/>
    <x v="0"/>
    <x v="2"/>
    <s v="Analyst"/>
    <d v="2013-07-20T00:00:00"/>
    <s v="E1383"/>
    <s v="Birmingham"/>
    <n v="102534"/>
    <x v="1"/>
    <m/>
    <n v="145"/>
    <n v="12"/>
    <x v="2"/>
    <m/>
    <m/>
    <n v="3"/>
    <x v="1"/>
    <n v="1"/>
    <s v="I feel undervalued and stressed by current expectations."/>
    <n v="2"/>
    <n v="78"/>
    <n v="45"/>
    <n v="56"/>
    <n v="2"/>
    <x v="1"/>
    <n v="15735"/>
    <n v="0"/>
  </r>
  <r>
    <s v="E1306"/>
    <s v="Frank Collier"/>
    <n v="47"/>
    <x v="3"/>
    <x v="1"/>
    <x v="5"/>
    <s v="Agent"/>
    <d v="2015-06-13T00:00:00"/>
    <s v="E1691"/>
    <s v="London"/>
    <n v="25882"/>
    <x v="1"/>
    <m/>
    <n v="123"/>
    <n v="10"/>
    <x v="2"/>
    <m/>
    <m/>
    <n v="4"/>
    <x v="2"/>
    <n v="3"/>
    <s v="Work is fine, but improvements could be made in support and recognition."/>
    <n v="1"/>
    <n v="97"/>
    <n v="89"/>
    <n v="55"/>
    <n v="2"/>
    <x v="1"/>
    <n v="10856"/>
    <n v="1"/>
  </r>
  <r>
    <s v="E1307"/>
    <s v="Eileen Evans"/>
    <n v="56"/>
    <x v="0"/>
    <x v="0"/>
    <x v="0"/>
    <s v="Analyst"/>
    <d v="2016-05-31T00:00:00"/>
    <s v="E1925"/>
    <s v="Birmingham"/>
    <n v="45224"/>
    <x v="0"/>
    <d v="2022-07-18T00:00:00"/>
    <n v="73"/>
    <n v="6"/>
    <x v="1"/>
    <s v="Personal"/>
    <n v="60"/>
    <n v="1"/>
    <x v="0"/>
    <n v="1"/>
    <s v="Leaving due to personal circumstances."/>
    <n v="5"/>
    <n v="78"/>
    <n v="94"/>
    <n v="74"/>
    <n v="5"/>
    <x v="3"/>
    <n v="473"/>
    <n v="2"/>
  </r>
  <r>
    <s v="E1308"/>
    <s v="Ms Rosemary Humphreys"/>
    <n v="46"/>
    <x v="3"/>
    <x v="1"/>
    <x v="0"/>
    <s v="Manager"/>
    <d v="2021-01-20T00:00:00"/>
    <s v="E1416"/>
    <s v="Dublin"/>
    <n v="55825"/>
    <x v="1"/>
    <m/>
    <n v="55"/>
    <n v="4"/>
    <x v="0"/>
    <m/>
    <m/>
    <n v="4"/>
    <x v="2"/>
    <n v="2"/>
    <s v="I feel undervalued and stressed by current expectations."/>
    <n v="4"/>
    <n v="62"/>
    <n v="71"/>
    <n v="90"/>
    <n v="0"/>
    <x v="2"/>
    <n v="58"/>
    <n v="1"/>
  </r>
  <r>
    <s v="E1309"/>
    <s v="Oliver Doyle-Marshall"/>
    <n v="45"/>
    <x v="3"/>
    <x v="2"/>
    <x v="0"/>
    <s v="Analyst"/>
    <d v="2022-10-27T00:00:00"/>
    <s v="E1824"/>
    <s v="Edinburgh"/>
    <n v="95740"/>
    <x v="0"/>
    <d v="2025-07-20T00:00:00"/>
    <n v="32"/>
    <n v="2"/>
    <x v="0"/>
    <s v="Better Offer"/>
    <n v="60"/>
    <n v="4"/>
    <x v="2"/>
    <n v="5"/>
    <s v="I found a more attractive role outside the company."/>
    <n v="4"/>
    <n v="52"/>
    <n v="42"/>
    <n v="62"/>
    <n v="0"/>
    <x v="2"/>
    <n v="2636"/>
    <n v="3"/>
  </r>
  <r>
    <s v="E1310"/>
    <s v="Samantha Lawrence"/>
    <n v="34"/>
    <x v="1"/>
    <x v="1"/>
    <x v="4"/>
    <s v="Agent"/>
    <d v="2017-12-06T00:00:00"/>
    <s v="E1307"/>
    <s v="London"/>
    <n v="53885"/>
    <x v="1"/>
    <m/>
    <n v="93"/>
    <n v="7"/>
    <x v="1"/>
    <m/>
    <m/>
    <n v="1"/>
    <x v="0"/>
    <n v="2"/>
    <s v="I feel undervalued and stressed by current expectations."/>
    <n v="2"/>
    <n v="51"/>
    <n v="58"/>
    <n v="88"/>
    <n v="4"/>
    <x v="1"/>
    <n v="14834"/>
    <n v="3"/>
  </r>
  <r>
    <s v="E1311"/>
    <s v="Samantha Moore"/>
    <n v="28"/>
    <x v="2"/>
    <x v="0"/>
    <x v="1"/>
    <s v="Agent"/>
    <d v="2018-03-28T00:00:00"/>
    <s v="E1648"/>
    <s v="Manchester"/>
    <n v="65056"/>
    <x v="1"/>
    <m/>
    <n v="89"/>
    <n v="7"/>
    <x v="1"/>
    <m/>
    <m/>
    <n v="1"/>
    <x v="0"/>
    <n v="4"/>
    <s v="I feel undervalued and stressed by current expectations."/>
    <n v="2"/>
    <n v="65"/>
    <n v="45"/>
    <n v="89"/>
    <n v="0"/>
    <x v="2"/>
    <n v="15577"/>
    <n v="4"/>
  </r>
  <r>
    <s v="E1312"/>
    <s v="Alex Patel"/>
    <n v="57"/>
    <x v="0"/>
    <x v="0"/>
    <x v="2"/>
    <s v="Adjuster"/>
    <d v="2011-05-27T00:00:00"/>
    <s v="E1693"/>
    <s v="London"/>
    <n v="28203"/>
    <x v="1"/>
    <m/>
    <n v="171"/>
    <n v="14"/>
    <x v="2"/>
    <m/>
    <m/>
    <n v="4"/>
    <x v="2"/>
    <n v="4"/>
    <s v="I enjoy the work environment and feel motivated."/>
    <n v="5"/>
    <n v="79"/>
    <n v="71"/>
    <n v="71"/>
    <n v="9"/>
    <x v="0"/>
    <n v="18998"/>
    <n v="1"/>
  </r>
  <r>
    <s v="E1313"/>
    <s v="Gerard Stevens"/>
    <n v="41"/>
    <x v="3"/>
    <x v="1"/>
    <x v="3"/>
    <s v="Senior Manager"/>
    <d v="2020-05-05T00:00:00"/>
    <s v="E1366"/>
    <s v="Manchester"/>
    <n v="85241"/>
    <x v="1"/>
    <m/>
    <n v="64"/>
    <n v="5"/>
    <x v="1"/>
    <m/>
    <m/>
    <n v="2"/>
    <x v="0"/>
    <n v="1"/>
    <s v="I feel undervalued and stressed by current expectations."/>
    <n v="2"/>
    <n v="87"/>
    <n v="34"/>
    <n v="98"/>
    <n v="7"/>
    <x v="3"/>
    <n v="7296"/>
    <n v="0"/>
  </r>
  <r>
    <s v="E1314"/>
    <s v="Rosemary Knowles-Willis"/>
    <n v="22"/>
    <x v="2"/>
    <x v="1"/>
    <x v="2"/>
    <s v="Agent"/>
    <d v="2014-11-17T00:00:00"/>
    <s v="E1000"/>
    <s v="London"/>
    <n v="27244"/>
    <x v="1"/>
    <m/>
    <n v="129"/>
    <n v="10"/>
    <x v="2"/>
    <m/>
    <m/>
    <n v="5"/>
    <x v="2"/>
    <n v="4"/>
    <s v="I enjoy the work environment and feel motivated."/>
    <n v="3"/>
    <n v="55"/>
    <n v="38"/>
    <n v="66"/>
    <n v="1"/>
    <x v="1"/>
    <n v="12670"/>
    <n v="1"/>
  </r>
  <r>
    <s v="E1315"/>
    <s v="Jessica Morris"/>
    <n v="29"/>
    <x v="2"/>
    <x v="1"/>
    <x v="3"/>
    <s v="Analyst"/>
    <d v="2021-11-16T00:00:00"/>
    <s v="E1043"/>
    <s v="Manchester"/>
    <n v="93619"/>
    <x v="1"/>
    <m/>
    <n v="46"/>
    <n v="3"/>
    <x v="0"/>
    <m/>
    <m/>
    <n v="5"/>
    <x v="2"/>
    <n v="2"/>
    <s v="I feel undervalued and stressed by current expectations."/>
    <n v="3"/>
    <n v="94"/>
    <n v="91"/>
    <n v="97"/>
    <n v="5"/>
    <x v="3"/>
    <n v="9725"/>
    <n v="2"/>
  </r>
  <r>
    <s v="E1316"/>
    <s v="Jack Woodward"/>
    <n v="37"/>
    <x v="1"/>
    <x v="1"/>
    <x v="4"/>
    <s v="Agent"/>
    <d v="2022-05-24T00:00:00"/>
    <s v="E1738"/>
    <s v="Manchester"/>
    <n v="46584"/>
    <x v="1"/>
    <m/>
    <n v="39"/>
    <n v="3"/>
    <x v="0"/>
    <m/>
    <m/>
    <n v="2"/>
    <x v="0"/>
    <n v="3"/>
    <s v="I feel undervalued and stressed by current expectations."/>
    <n v="3"/>
    <n v="56"/>
    <n v="50"/>
    <n v="71"/>
    <n v="9"/>
    <x v="0"/>
    <n v="2674"/>
    <n v="3"/>
  </r>
  <r>
    <s v="E1317"/>
    <s v="Miss Pauline Jones"/>
    <n v="35"/>
    <x v="1"/>
    <x v="0"/>
    <x v="0"/>
    <s v="Adjuster"/>
    <d v="2020-04-13T00:00:00"/>
    <s v="E1842"/>
    <s v="London"/>
    <n v="33521"/>
    <x v="1"/>
    <m/>
    <n v="65"/>
    <n v="5"/>
    <x v="1"/>
    <m/>
    <m/>
    <n v="1"/>
    <x v="0"/>
    <n v="2"/>
    <s v="I feel undervalued and stressed by current expectations."/>
    <n v="3"/>
    <n v="54"/>
    <n v="3"/>
    <n v="83"/>
    <n v="9"/>
    <x v="0"/>
    <n v="15796"/>
    <n v="3"/>
  </r>
  <r>
    <s v="E1318"/>
    <s v="Mr Sean Burns"/>
    <n v="33"/>
    <x v="1"/>
    <x v="1"/>
    <x v="4"/>
    <s v="Manager"/>
    <d v="2017-05-14T00:00:00"/>
    <s v="E1097"/>
    <s v="London"/>
    <n v="75017"/>
    <x v="1"/>
    <m/>
    <n v="100"/>
    <n v="8"/>
    <x v="1"/>
    <m/>
    <m/>
    <n v="4"/>
    <x v="2"/>
    <n v="1"/>
    <s v="I feel undervalued and stressed by current expectations."/>
    <n v="5"/>
    <n v="56"/>
    <n v="79"/>
    <n v="57"/>
    <n v="4"/>
    <x v="1"/>
    <n v="11065"/>
    <n v="1"/>
  </r>
  <r>
    <s v="E1319"/>
    <s v="Miss Kerry Jones"/>
    <n v="44"/>
    <x v="3"/>
    <x v="1"/>
    <x v="4"/>
    <s v="Manager"/>
    <d v="2014-08-19T00:00:00"/>
    <s v="E1719"/>
    <s v="Manchester"/>
    <n v="58541"/>
    <x v="0"/>
    <d v="2025-05-06T00:00:00"/>
    <n v="128"/>
    <n v="10"/>
    <x v="2"/>
    <s v="Workload"/>
    <n v="90"/>
    <n v="5"/>
    <x v="2"/>
    <n v="4"/>
    <s v="The workload was overwhelming and hard to balance."/>
    <n v="4"/>
    <n v="83"/>
    <n v="76"/>
    <n v="98"/>
    <n v="9"/>
    <x v="0"/>
    <n v="19504"/>
    <n v="1"/>
  </r>
  <r>
    <s v="E1320"/>
    <s v="Sian Young"/>
    <n v="36"/>
    <x v="1"/>
    <x v="1"/>
    <x v="5"/>
    <s v="Agent"/>
    <d v="2011-05-12T00:00:00"/>
    <s v="E1264"/>
    <s v="Dublin"/>
    <n v="54063"/>
    <x v="1"/>
    <m/>
    <n v="172"/>
    <n v="14"/>
    <x v="2"/>
    <m/>
    <m/>
    <n v="4"/>
    <x v="2"/>
    <n v="3"/>
    <s v="Work is fine, but improvements could be made in support and recognition."/>
    <n v="3"/>
    <n v="81"/>
    <n v="83"/>
    <n v="94"/>
    <n v="3"/>
    <x v="1"/>
    <n v="11026"/>
    <n v="1"/>
  </r>
  <r>
    <s v="E1321"/>
    <s v="Carole Turner"/>
    <n v="49"/>
    <x v="3"/>
    <x v="0"/>
    <x v="1"/>
    <s v="Adjuster"/>
    <d v="2014-08-08T00:00:00"/>
    <s v="E1799"/>
    <s v="London"/>
    <n v="95268"/>
    <x v="0"/>
    <d v="2015-12-01T00:00:00"/>
    <n v="15"/>
    <n v="1"/>
    <x v="0"/>
    <s v="Retirement"/>
    <n v="60"/>
    <n v="2"/>
    <x v="0"/>
    <n v="5"/>
    <s v="I am retiring after my service here."/>
    <n v="2"/>
    <n v="98"/>
    <n v="50"/>
    <n v="67"/>
    <n v="0"/>
    <x v="2"/>
    <n v="2076"/>
    <n v="2"/>
  </r>
  <r>
    <s v="E1322"/>
    <s v="Dr Martyn Armstrong"/>
    <n v="55"/>
    <x v="0"/>
    <x v="1"/>
    <x v="3"/>
    <s v="Agent"/>
    <d v="2018-04-02T00:00:00"/>
    <s v="E1782"/>
    <s v="Birmingham"/>
    <n v="89952"/>
    <x v="1"/>
    <m/>
    <n v="89"/>
    <n v="7"/>
    <x v="1"/>
    <m/>
    <m/>
    <n v="4"/>
    <x v="2"/>
    <n v="3"/>
    <s v="Work is fine, but improvements could be made in support and recognition."/>
    <n v="3"/>
    <n v="62"/>
    <n v="4"/>
    <n v="73"/>
    <n v="2"/>
    <x v="1"/>
    <n v="19574"/>
    <n v="2"/>
  </r>
  <r>
    <s v="E1323"/>
    <s v="Dr Mitchell Norton"/>
    <n v="23"/>
    <x v="2"/>
    <x v="1"/>
    <x v="0"/>
    <s v="Analyst"/>
    <d v="2014-09-06T00:00:00"/>
    <s v="E1139"/>
    <s v="Edinburgh"/>
    <n v="118054"/>
    <x v="0"/>
    <d v="2016-10-25T00:00:00"/>
    <n v="25"/>
    <n v="2"/>
    <x v="0"/>
    <s v="Personal"/>
    <n v="90"/>
    <n v="2"/>
    <x v="0"/>
    <n v="3"/>
    <s v="Leaving due to personal circumstances."/>
    <n v="5"/>
    <n v="79"/>
    <n v="54"/>
    <n v="91"/>
    <n v="3"/>
    <x v="1"/>
    <n v="4787"/>
    <n v="0"/>
  </r>
  <r>
    <s v="E1324"/>
    <s v="Helen Morrison"/>
    <n v="53"/>
    <x v="0"/>
    <x v="1"/>
    <x v="3"/>
    <s v="Analyst"/>
    <d v="2011-06-15T00:00:00"/>
    <s v="E1480"/>
    <s v="Manchester"/>
    <n v="64563"/>
    <x v="1"/>
    <m/>
    <n v="171"/>
    <n v="14"/>
    <x v="2"/>
    <m/>
    <m/>
    <n v="1"/>
    <x v="0"/>
    <n v="2"/>
    <s v="I feel undervalued and stressed by current expectations."/>
    <n v="2"/>
    <n v="74"/>
    <n v="19"/>
    <n v="51"/>
    <n v="1"/>
    <x v="1"/>
    <n v="7494"/>
    <n v="1"/>
  </r>
  <r>
    <s v="E1325"/>
    <s v="Mr Adrian Atkinson"/>
    <n v="44"/>
    <x v="3"/>
    <x v="1"/>
    <x v="2"/>
    <s v="Agent"/>
    <d v="2014-04-03T00:00:00"/>
    <s v="E1236"/>
    <s v="Manchester"/>
    <n v="64752"/>
    <x v="0"/>
    <d v="2022-05-20T00:00:00"/>
    <n v="97"/>
    <n v="8"/>
    <x v="1"/>
    <s v="Compensation"/>
    <n v="30"/>
    <n v="2"/>
    <x v="0"/>
    <n v="5"/>
    <s v="Salary and benefits were not competitive enough."/>
    <n v="3"/>
    <n v="70"/>
    <n v="23"/>
    <n v="51"/>
    <n v="1"/>
    <x v="1"/>
    <n v="19961"/>
    <n v="0"/>
  </r>
  <r>
    <s v="E1326"/>
    <s v="Francis Cole"/>
    <n v="43"/>
    <x v="3"/>
    <x v="0"/>
    <x v="3"/>
    <s v="Adjuster"/>
    <d v="2011-11-15T00:00:00"/>
    <s v="E1973"/>
    <s v="Edinburgh"/>
    <n v="27567"/>
    <x v="1"/>
    <m/>
    <n v="166"/>
    <n v="13"/>
    <x v="2"/>
    <m/>
    <m/>
    <n v="2"/>
    <x v="0"/>
    <n v="1"/>
    <s v="I feel undervalued and stressed by current expectations."/>
    <n v="4"/>
    <n v="70"/>
    <n v="35"/>
    <n v="76"/>
    <n v="1"/>
    <x v="1"/>
    <n v="2581"/>
    <n v="4"/>
  </r>
  <r>
    <s v="E1327"/>
    <s v="Toby Wells"/>
    <n v="46"/>
    <x v="3"/>
    <x v="1"/>
    <x v="2"/>
    <s v="Adjuster"/>
    <d v="2021-09-16T00:00:00"/>
    <s v="E1952"/>
    <s v="Dublin"/>
    <n v="41121"/>
    <x v="1"/>
    <m/>
    <n v="48"/>
    <n v="4"/>
    <x v="0"/>
    <m/>
    <m/>
    <n v="5"/>
    <x v="2"/>
    <n v="1"/>
    <s v="I feel undervalued and stressed by current expectations."/>
    <n v="2"/>
    <n v="77"/>
    <n v="33"/>
    <n v="63"/>
    <n v="0"/>
    <x v="2"/>
    <n v="15600"/>
    <n v="2"/>
  </r>
  <r>
    <s v="E1328"/>
    <s v="Laura Hanson-Lamb"/>
    <n v="43"/>
    <x v="3"/>
    <x v="1"/>
    <x v="1"/>
    <s v="Senior Manager"/>
    <d v="2014-08-17T00:00:00"/>
    <s v="E1903"/>
    <s v="Edinburgh"/>
    <n v="26674"/>
    <x v="1"/>
    <m/>
    <n v="132"/>
    <n v="11"/>
    <x v="2"/>
    <m/>
    <m/>
    <n v="4"/>
    <x v="2"/>
    <n v="3"/>
    <s v="Work is fine, but improvements could be made in support and recognition."/>
    <n v="2"/>
    <n v="97"/>
    <n v="53"/>
    <n v="97"/>
    <n v="9"/>
    <x v="0"/>
    <n v="14333"/>
    <n v="3"/>
  </r>
  <r>
    <s v="E1329"/>
    <s v="Geraldine John"/>
    <n v="43"/>
    <x v="3"/>
    <x v="0"/>
    <x v="2"/>
    <s v="Director"/>
    <d v="2018-12-14T00:00:00"/>
    <s v="E1071"/>
    <s v="London"/>
    <n v="101411"/>
    <x v="1"/>
    <m/>
    <n v="81"/>
    <n v="6"/>
    <x v="1"/>
    <m/>
    <m/>
    <n v="5"/>
    <x v="2"/>
    <n v="3"/>
    <s v="Work is fine, but improvements could be made in support and recognition."/>
    <n v="4"/>
    <n v="69"/>
    <n v="33"/>
    <n v="88"/>
    <n v="1"/>
    <x v="1"/>
    <n v="10404"/>
    <n v="4"/>
  </r>
  <r>
    <s v="E1330"/>
    <s v="Dr Joshua Walker"/>
    <n v="27"/>
    <x v="2"/>
    <x v="0"/>
    <x v="3"/>
    <s v="Agent"/>
    <d v="2013-05-24T00:00:00"/>
    <s v="E1666"/>
    <s v="Edinburgh"/>
    <n v="91275"/>
    <x v="1"/>
    <m/>
    <n v="147"/>
    <n v="12"/>
    <x v="2"/>
    <m/>
    <m/>
    <n v="3"/>
    <x v="1"/>
    <n v="4"/>
    <s v="Work is fine, but improvements could be made in support and recognition."/>
    <n v="2"/>
    <n v="83"/>
    <n v="82"/>
    <n v="61"/>
    <n v="5"/>
    <x v="3"/>
    <n v="11166"/>
    <n v="3"/>
  </r>
  <r>
    <s v="E1331"/>
    <s v="Dr Lewis Howard"/>
    <n v="36"/>
    <x v="1"/>
    <x v="1"/>
    <x v="3"/>
    <s v="Manager"/>
    <d v="2013-05-14T00:00:00"/>
    <s v="E1189"/>
    <s v="Manchester"/>
    <n v="92081"/>
    <x v="1"/>
    <m/>
    <n v="148"/>
    <n v="12"/>
    <x v="2"/>
    <m/>
    <m/>
    <n v="2"/>
    <x v="0"/>
    <n v="5"/>
    <s v="I feel undervalued and stressed by current expectations."/>
    <n v="3"/>
    <n v="54"/>
    <n v="16"/>
    <n v="81"/>
    <n v="2"/>
    <x v="1"/>
    <n v="932"/>
    <n v="4"/>
  </r>
  <r>
    <s v="E1332"/>
    <s v="Mr Jay Lawrence"/>
    <n v="58"/>
    <x v="0"/>
    <x v="0"/>
    <x v="2"/>
    <s v="Adjuster"/>
    <d v="2023-05-08T00:00:00"/>
    <s v="E1267"/>
    <s v="Edinburgh"/>
    <n v="54140"/>
    <x v="1"/>
    <m/>
    <n v="28"/>
    <n v="2"/>
    <x v="0"/>
    <m/>
    <m/>
    <n v="3"/>
    <x v="1"/>
    <n v="3"/>
    <s v="Work is fine, but improvements could be made in support and recognition."/>
    <n v="2"/>
    <n v="67"/>
    <n v="4"/>
    <n v="77"/>
    <n v="9"/>
    <x v="0"/>
    <n v="18047"/>
    <n v="0"/>
  </r>
  <r>
    <s v="E1333"/>
    <s v="Mitchell Jackson"/>
    <n v="54"/>
    <x v="0"/>
    <x v="2"/>
    <x v="4"/>
    <s v="Adjuster"/>
    <d v="2014-05-23T00:00:00"/>
    <s v="E1320"/>
    <s v="Birmingham"/>
    <n v="34327"/>
    <x v="0"/>
    <d v="2019-03-17T00:00:00"/>
    <n v="57"/>
    <n v="4"/>
    <x v="0"/>
    <s v="Compensation"/>
    <n v="60"/>
    <n v="5"/>
    <x v="2"/>
    <n v="4"/>
    <s v="Salary and benefits were not competitive enough."/>
    <n v="3"/>
    <n v="88"/>
    <n v="88"/>
    <n v="77"/>
    <n v="4"/>
    <x v="1"/>
    <n v="8748"/>
    <n v="0"/>
  </r>
  <r>
    <s v="E1334"/>
    <s v="Miss Nicole Wallis"/>
    <n v="29"/>
    <x v="2"/>
    <x v="1"/>
    <x v="1"/>
    <s v="Manager"/>
    <d v="2011-05-28T00:00:00"/>
    <s v="E1106"/>
    <s v="London"/>
    <n v="95663"/>
    <x v="1"/>
    <m/>
    <n v="171"/>
    <n v="14"/>
    <x v="2"/>
    <m/>
    <m/>
    <n v="4"/>
    <x v="2"/>
    <n v="5"/>
    <s v="I enjoy the work environment and feel motivated."/>
    <n v="4"/>
    <n v="92"/>
    <n v="17"/>
    <n v="95"/>
    <n v="0"/>
    <x v="2"/>
    <n v="15577"/>
    <n v="2"/>
  </r>
  <r>
    <s v="E1335"/>
    <s v="Leslie Matthews-Shaw"/>
    <n v="26"/>
    <x v="2"/>
    <x v="0"/>
    <x v="5"/>
    <s v="Senior Manager"/>
    <d v="2021-09-02T00:00:00"/>
    <s v="E1231"/>
    <s v="Edinburgh"/>
    <n v="48331"/>
    <x v="1"/>
    <m/>
    <n v="48"/>
    <n v="4"/>
    <x v="0"/>
    <m/>
    <m/>
    <n v="5"/>
    <x v="2"/>
    <n v="1"/>
    <s v="I feel undervalued and stressed by current expectations."/>
    <n v="1"/>
    <n v="60"/>
    <n v="54"/>
    <n v="74"/>
    <n v="7"/>
    <x v="3"/>
    <n v="15015"/>
    <n v="3"/>
  </r>
  <r>
    <s v="E1336"/>
    <s v="Mr Martyn Johnston"/>
    <n v="25"/>
    <x v="2"/>
    <x v="0"/>
    <x v="0"/>
    <s v="Director"/>
    <d v="2015-09-20T00:00:00"/>
    <s v="E1041"/>
    <s v="Manchester"/>
    <n v="48004"/>
    <x v="1"/>
    <m/>
    <n v="119"/>
    <n v="9"/>
    <x v="1"/>
    <m/>
    <m/>
    <n v="4"/>
    <x v="2"/>
    <n v="4"/>
    <s v="I enjoy the work environment and feel motivated."/>
    <n v="4"/>
    <n v="66"/>
    <n v="52"/>
    <n v="53"/>
    <n v="3"/>
    <x v="1"/>
    <n v="16108"/>
    <n v="4"/>
  </r>
  <r>
    <s v="E1337"/>
    <s v="Dr Kelly Bryant"/>
    <n v="27"/>
    <x v="2"/>
    <x v="0"/>
    <x v="3"/>
    <s v="Analyst"/>
    <d v="2015-05-01T00:00:00"/>
    <s v="E1701"/>
    <s v="London"/>
    <n v="35492"/>
    <x v="1"/>
    <m/>
    <n v="124"/>
    <n v="10"/>
    <x v="2"/>
    <m/>
    <m/>
    <n v="4"/>
    <x v="2"/>
    <n v="5"/>
    <s v="I enjoy the work environment and feel motivated."/>
    <n v="3"/>
    <n v="97"/>
    <n v="49"/>
    <n v="75"/>
    <n v="8"/>
    <x v="0"/>
    <n v="1104"/>
    <n v="1"/>
  </r>
  <r>
    <s v="E1338"/>
    <s v="Ms Kimberley Harvey"/>
    <n v="53"/>
    <x v="0"/>
    <x v="1"/>
    <x v="0"/>
    <s v="Adjuster"/>
    <d v="2014-08-05T00:00:00"/>
    <s v="E1882"/>
    <s v="Manchester"/>
    <n v="79797"/>
    <x v="1"/>
    <m/>
    <n v="133"/>
    <n v="11"/>
    <x v="2"/>
    <m/>
    <m/>
    <n v="1"/>
    <x v="0"/>
    <n v="4"/>
    <s v="I feel undervalued and stressed by current expectations."/>
    <n v="5"/>
    <n v="94"/>
    <n v="71"/>
    <n v="85"/>
    <n v="3"/>
    <x v="1"/>
    <n v="17654"/>
    <n v="1"/>
  </r>
  <r>
    <s v="E1339"/>
    <s v="Max Tucker-Little"/>
    <n v="51"/>
    <x v="0"/>
    <x v="1"/>
    <x v="5"/>
    <s v="Manager"/>
    <d v="2011-04-09T00:00:00"/>
    <s v="E1138"/>
    <s v="Dublin"/>
    <n v="83095"/>
    <x v="1"/>
    <m/>
    <n v="173"/>
    <n v="14"/>
    <x v="2"/>
    <m/>
    <m/>
    <n v="2"/>
    <x v="0"/>
    <n v="3"/>
    <s v="I feel undervalued and stressed by current expectations."/>
    <n v="4"/>
    <n v="71"/>
    <n v="90"/>
    <n v="99"/>
    <n v="1"/>
    <x v="1"/>
    <n v="12936"/>
    <n v="2"/>
  </r>
  <r>
    <s v="E1340"/>
    <s v="Ms Grace Dawson"/>
    <n v="56"/>
    <x v="0"/>
    <x v="0"/>
    <x v="0"/>
    <s v="Adjuster"/>
    <d v="2017-11-25T00:00:00"/>
    <s v="E1614"/>
    <s v="Birmingham"/>
    <n v="38749"/>
    <x v="0"/>
    <d v="2025-07-26T00:00:00"/>
    <n v="92"/>
    <n v="7"/>
    <x v="1"/>
    <s v="Retirement"/>
    <n v="30"/>
    <n v="5"/>
    <x v="2"/>
    <n v="2"/>
    <s v="I am retiring after my service here."/>
    <n v="5"/>
    <n v="86"/>
    <n v="78"/>
    <n v="52"/>
    <n v="2"/>
    <x v="1"/>
    <n v="9601"/>
    <n v="3"/>
  </r>
  <r>
    <s v="E1341"/>
    <s v="Wendy Roberts"/>
    <n v="37"/>
    <x v="1"/>
    <x v="2"/>
    <x v="5"/>
    <s v="Analyst"/>
    <d v="2011-01-06T00:00:00"/>
    <s v="E1682"/>
    <s v="Dublin"/>
    <n v="88217"/>
    <x v="0"/>
    <d v="2022-05-07T00:00:00"/>
    <n v="136"/>
    <n v="11"/>
    <x v="2"/>
    <s v="Compensation"/>
    <n v="30"/>
    <n v="4"/>
    <x v="2"/>
    <n v="1"/>
    <s v="Salary and benefits were not competitive enough."/>
    <n v="5"/>
    <n v="69"/>
    <n v="44"/>
    <n v="50"/>
    <n v="4"/>
    <x v="1"/>
    <n v="3646"/>
    <n v="1"/>
  </r>
  <r>
    <s v="E1342"/>
    <s v="George Pratt"/>
    <n v="34"/>
    <x v="1"/>
    <x v="0"/>
    <x v="2"/>
    <s v="Adjuster"/>
    <d v="2013-05-09T00:00:00"/>
    <s v="E1862"/>
    <s v="Birmingham"/>
    <n v="114044"/>
    <x v="0"/>
    <d v="2020-02-17T00:00:00"/>
    <n v="81"/>
    <n v="6"/>
    <x v="1"/>
    <s v="Personal"/>
    <n v="30"/>
    <n v="5"/>
    <x v="2"/>
    <n v="3"/>
    <s v="Leaving due to personal circumstances."/>
    <n v="3"/>
    <n v="97"/>
    <n v="12"/>
    <n v="66"/>
    <n v="9"/>
    <x v="0"/>
    <n v="14960"/>
    <n v="2"/>
  </r>
  <r>
    <s v="E1343"/>
    <s v="Mrs Karen Smith"/>
    <n v="51"/>
    <x v="0"/>
    <x v="1"/>
    <x v="4"/>
    <s v="Analyst"/>
    <d v="2023-11-04T00:00:00"/>
    <s v="E1272"/>
    <s v="Edinburgh"/>
    <n v="34045"/>
    <x v="1"/>
    <m/>
    <n v="22"/>
    <n v="1"/>
    <x v="0"/>
    <m/>
    <m/>
    <n v="5"/>
    <x v="2"/>
    <n v="3"/>
    <s v="Work is fine, but improvements could be made in support and recognition."/>
    <n v="3"/>
    <n v="97"/>
    <n v="15"/>
    <n v="56"/>
    <n v="5"/>
    <x v="3"/>
    <n v="14878"/>
    <n v="2"/>
  </r>
  <r>
    <s v="E1344"/>
    <s v="Clare Buckley"/>
    <n v="40"/>
    <x v="3"/>
    <x v="0"/>
    <x v="3"/>
    <s v="Agent"/>
    <d v="2021-10-14T00:00:00"/>
    <s v="E1480"/>
    <s v="London"/>
    <n v="45116"/>
    <x v="0"/>
    <d v="2023-07-24T00:00:00"/>
    <n v="21"/>
    <n v="1"/>
    <x v="0"/>
    <s v="Personal"/>
    <n v="30"/>
    <n v="4"/>
    <x v="2"/>
    <n v="5"/>
    <s v="Leaving due to personal circumstances."/>
    <n v="1"/>
    <n v="97"/>
    <n v="85"/>
    <n v="97"/>
    <n v="6"/>
    <x v="3"/>
    <n v="18438"/>
    <n v="3"/>
  </r>
  <r>
    <s v="E1345"/>
    <s v="Steven Woods"/>
    <n v="38"/>
    <x v="1"/>
    <x v="0"/>
    <x v="5"/>
    <s v="Agent"/>
    <d v="2014-05-11T00:00:00"/>
    <s v="E1415"/>
    <s v="Edinburgh"/>
    <n v="43667"/>
    <x v="1"/>
    <m/>
    <n v="136"/>
    <n v="11"/>
    <x v="2"/>
    <m/>
    <m/>
    <n v="3"/>
    <x v="1"/>
    <n v="4"/>
    <s v="Work is fine, but improvements could be made in support and recognition."/>
    <n v="2"/>
    <n v="95"/>
    <n v="83"/>
    <n v="54"/>
    <n v="3"/>
    <x v="1"/>
    <n v="9145"/>
    <n v="1"/>
  </r>
  <r>
    <s v="E1346"/>
    <s v="Miss Bethan Elliott"/>
    <n v="40"/>
    <x v="3"/>
    <x v="1"/>
    <x v="0"/>
    <s v="Senior Manager"/>
    <d v="2021-12-15T00:00:00"/>
    <s v="E1505"/>
    <s v="Birmingham"/>
    <n v="100057"/>
    <x v="1"/>
    <m/>
    <n v="45"/>
    <n v="3"/>
    <x v="0"/>
    <m/>
    <m/>
    <n v="2"/>
    <x v="0"/>
    <n v="1"/>
    <s v="I feel undervalued and stressed by current expectations."/>
    <n v="4"/>
    <n v="55"/>
    <n v="12"/>
    <n v="68"/>
    <n v="6"/>
    <x v="3"/>
    <n v="18226"/>
    <n v="1"/>
  </r>
  <r>
    <s v="E1347"/>
    <s v="Mrs Andrea Robinson"/>
    <n v="49"/>
    <x v="3"/>
    <x v="1"/>
    <x v="3"/>
    <s v="Agent"/>
    <d v="2016-07-21T00:00:00"/>
    <s v="E1732"/>
    <s v="Birmingham"/>
    <n v="99205"/>
    <x v="1"/>
    <m/>
    <n v="109"/>
    <n v="9"/>
    <x v="1"/>
    <m/>
    <m/>
    <n v="2"/>
    <x v="0"/>
    <n v="3"/>
    <s v="I feel undervalued and stressed by current expectations."/>
    <n v="3"/>
    <n v="83"/>
    <n v="19"/>
    <n v="88"/>
    <n v="9"/>
    <x v="0"/>
    <n v="2802"/>
    <n v="1"/>
  </r>
  <r>
    <s v="E1348"/>
    <s v="Connor Shaw"/>
    <n v="47"/>
    <x v="3"/>
    <x v="0"/>
    <x v="4"/>
    <s v="Analyst"/>
    <d v="2020-01-02T00:00:00"/>
    <s v="E1724"/>
    <s v="Birmingham"/>
    <n v="52302"/>
    <x v="1"/>
    <m/>
    <n v="68"/>
    <n v="5"/>
    <x v="1"/>
    <m/>
    <m/>
    <n v="1"/>
    <x v="0"/>
    <n v="5"/>
    <s v="I feel undervalued and stressed by current expectations."/>
    <n v="4"/>
    <n v="63"/>
    <n v="65"/>
    <n v="95"/>
    <n v="2"/>
    <x v="1"/>
    <n v="16365"/>
    <n v="0"/>
  </r>
  <r>
    <s v="E1349"/>
    <s v="Annette Preston"/>
    <n v="58"/>
    <x v="0"/>
    <x v="1"/>
    <x v="2"/>
    <s v="Agent"/>
    <d v="2021-10-22T00:00:00"/>
    <s v="E1852"/>
    <s v="Manchester"/>
    <n v="36283"/>
    <x v="1"/>
    <m/>
    <n v="46"/>
    <n v="3"/>
    <x v="0"/>
    <m/>
    <m/>
    <n v="1"/>
    <x v="0"/>
    <n v="1"/>
    <s v="I feel undervalued and stressed by current expectations."/>
    <n v="5"/>
    <n v="97"/>
    <n v="98"/>
    <n v="83"/>
    <n v="6"/>
    <x v="3"/>
    <n v="6105"/>
    <n v="1"/>
  </r>
  <r>
    <s v="E1350"/>
    <s v="Joanne Wyatt"/>
    <n v="47"/>
    <x v="3"/>
    <x v="0"/>
    <x v="3"/>
    <s v="Agent"/>
    <d v="2022-08-06T00:00:00"/>
    <s v="E1423"/>
    <s v="London"/>
    <n v="55935"/>
    <x v="1"/>
    <m/>
    <n v="37"/>
    <n v="3"/>
    <x v="0"/>
    <m/>
    <m/>
    <n v="1"/>
    <x v="0"/>
    <n v="4"/>
    <s v="I feel undervalued and stressed by current expectations."/>
    <n v="2"/>
    <n v="72"/>
    <n v="46"/>
    <n v="84"/>
    <n v="3"/>
    <x v="1"/>
    <n v="18944"/>
    <n v="4"/>
  </r>
  <r>
    <s v="E1351"/>
    <s v="Dr Sian Lawson"/>
    <n v="44"/>
    <x v="3"/>
    <x v="1"/>
    <x v="5"/>
    <s v="Agent"/>
    <d v="2013-06-17T00:00:00"/>
    <s v="E1406"/>
    <s v="Edinburgh"/>
    <n v="97534"/>
    <x v="1"/>
    <m/>
    <n v="146"/>
    <n v="12"/>
    <x v="2"/>
    <m/>
    <m/>
    <n v="2"/>
    <x v="0"/>
    <n v="3"/>
    <s v="I feel undervalued and stressed by current expectations."/>
    <n v="1"/>
    <n v="69"/>
    <n v="18"/>
    <n v="98"/>
    <n v="7"/>
    <x v="3"/>
    <n v="19421"/>
    <n v="0"/>
  </r>
  <r>
    <s v="E1352"/>
    <s v="Martin Frost"/>
    <n v="30"/>
    <x v="1"/>
    <x v="1"/>
    <x v="4"/>
    <s v="Agent"/>
    <d v="2011-11-13T00:00:00"/>
    <s v="E1567"/>
    <s v="Edinburgh"/>
    <n v="119342"/>
    <x v="1"/>
    <m/>
    <n v="166"/>
    <n v="13"/>
    <x v="2"/>
    <m/>
    <m/>
    <n v="3"/>
    <x v="1"/>
    <n v="3"/>
    <s v="Work is fine, but improvements could be made in support and recognition."/>
    <n v="4"/>
    <n v="62"/>
    <n v="44"/>
    <n v="65"/>
    <n v="8"/>
    <x v="0"/>
    <n v="2749"/>
    <n v="0"/>
  </r>
  <r>
    <s v="E1353"/>
    <s v="Michael Dennis"/>
    <n v="33"/>
    <x v="1"/>
    <x v="1"/>
    <x v="0"/>
    <s v="Senior Manager"/>
    <d v="2019-09-25T00:00:00"/>
    <s v="E1389"/>
    <s v="Dublin"/>
    <n v="56624"/>
    <x v="1"/>
    <m/>
    <n v="71"/>
    <n v="5"/>
    <x v="1"/>
    <m/>
    <m/>
    <n v="2"/>
    <x v="0"/>
    <n v="3"/>
    <s v="I feel undervalued and stressed by current expectations."/>
    <n v="2"/>
    <n v="96"/>
    <n v="36"/>
    <n v="89"/>
    <n v="6"/>
    <x v="3"/>
    <n v="16974"/>
    <n v="0"/>
  </r>
  <r>
    <s v="E1354"/>
    <s v="Dr Clive Foster"/>
    <n v="22"/>
    <x v="2"/>
    <x v="0"/>
    <x v="4"/>
    <s v="Adjuster"/>
    <d v="2018-11-01T00:00:00"/>
    <s v="E1341"/>
    <s v="Birmingham"/>
    <n v="38440"/>
    <x v="1"/>
    <m/>
    <n v="82"/>
    <n v="6"/>
    <x v="1"/>
    <m/>
    <m/>
    <n v="2"/>
    <x v="0"/>
    <n v="1"/>
    <s v="I feel undervalued and stressed by current expectations."/>
    <n v="1"/>
    <n v="93"/>
    <n v="53"/>
    <n v="99"/>
    <n v="7"/>
    <x v="3"/>
    <n v="17752"/>
    <n v="0"/>
  </r>
  <r>
    <s v="E1355"/>
    <s v="Jennifer Davis"/>
    <n v="22"/>
    <x v="2"/>
    <x v="2"/>
    <x v="4"/>
    <s v="Director"/>
    <d v="2017-12-17T00:00:00"/>
    <s v="E1945"/>
    <s v="Birmingham"/>
    <n v="71501"/>
    <x v="1"/>
    <m/>
    <n v="92"/>
    <n v="7"/>
    <x v="1"/>
    <m/>
    <m/>
    <n v="2"/>
    <x v="0"/>
    <n v="1"/>
    <s v="I feel undervalued and stressed by current expectations."/>
    <n v="4"/>
    <n v="90"/>
    <n v="5"/>
    <n v="96"/>
    <n v="7"/>
    <x v="3"/>
    <n v="10181"/>
    <n v="2"/>
  </r>
  <r>
    <s v="E1356"/>
    <s v="Suzanne Wyatt"/>
    <n v="55"/>
    <x v="0"/>
    <x v="1"/>
    <x v="1"/>
    <s v="Analyst"/>
    <d v="2017-12-21T00:00:00"/>
    <s v="E1613"/>
    <s v="Birmingham"/>
    <n v="112333"/>
    <x v="1"/>
    <m/>
    <n v="92"/>
    <n v="7"/>
    <x v="1"/>
    <m/>
    <m/>
    <n v="2"/>
    <x v="0"/>
    <n v="1"/>
    <s v="I feel undervalued and stressed by current expectations."/>
    <n v="2"/>
    <n v="81"/>
    <n v="13"/>
    <n v="88"/>
    <n v="1"/>
    <x v="1"/>
    <n v="1361"/>
    <n v="4"/>
  </r>
  <r>
    <s v="E1357"/>
    <s v="Jordan Stone"/>
    <n v="53"/>
    <x v="0"/>
    <x v="0"/>
    <x v="4"/>
    <s v="Adjuster"/>
    <d v="2017-10-22T00:00:00"/>
    <s v="E1932"/>
    <s v="Edinburgh"/>
    <n v="26269"/>
    <x v="0"/>
    <d v="2024-12-23T00:00:00"/>
    <n v="86"/>
    <n v="7"/>
    <x v="1"/>
    <s v="Retirement"/>
    <n v="60"/>
    <n v="3"/>
    <x v="1"/>
    <n v="1"/>
    <s v="I am retiring after my service here."/>
    <n v="3"/>
    <n v="75"/>
    <n v="3"/>
    <n v="76"/>
    <n v="8"/>
    <x v="0"/>
    <n v="3773"/>
    <n v="3"/>
  </r>
  <r>
    <s v="E1358"/>
    <s v="Nigel Richards"/>
    <n v="46"/>
    <x v="3"/>
    <x v="0"/>
    <x v="4"/>
    <s v="Analyst"/>
    <d v="2020-08-18T00:00:00"/>
    <s v="E1492"/>
    <s v="Dublin"/>
    <n v="32868"/>
    <x v="1"/>
    <m/>
    <n v="60"/>
    <n v="5"/>
    <x v="1"/>
    <m/>
    <m/>
    <n v="1"/>
    <x v="0"/>
    <n v="5"/>
    <s v="I feel undervalued and stressed by current expectations."/>
    <n v="4"/>
    <n v="99"/>
    <n v="85"/>
    <n v="90"/>
    <n v="5"/>
    <x v="3"/>
    <n v="13495"/>
    <n v="1"/>
  </r>
  <r>
    <s v="E1359"/>
    <s v="Connor Nelson"/>
    <n v="22"/>
    <x v="2"/>
    <x v="0"/>
    <x v="3"/>
    <s v="Analyst"/>
    <d v="2015-12-25T00:00:00"/>
    <s v="E1191"/>
    <s v="Manchester"/>
    <n v="55251"/>
    <x v="1"/>
    <m/>
    <n v="116"/>
    <n v="9"/>
    <x v="1"/>
    <m/>
    <m/>
    <n v="5"/>
    <x v="2"/>
    <n v="2"/>
    <s v="I feel undervalued and stressed by current expectations."/>
    <n v="2"/>
    <n v="63"/>
    <n v="54"/>
    <n v="87"/>
    <n v="3"/>
    <x v="1"/>
    <n v="2064"/>
    <n v="0"/>
  </r>
  <r>
    <s v="E1360"/>
    <s v="Katie Whittaker"/>
    <n v="37"/>
    <x v="1"/>
    <x v="1"/>
    <x v="0"/>
    <s v="Manager"/>
    <d v="2015-06-30T00:00:00"/>
    <s v="E1498"/>
    <s v="London"/>
    <n v="102909"/>
    <x v="1"/>
    <m/>
    <n v="122"/>
    <n v="10"/>
    <x v="2"/>
    <m/>
    <m/>
    <n v="1"/>
    <x v="0"/>
    <n v="5"/>
    <s v="I feel undervalued and stressed by current expectations."/>
    <n v="1"/>
    <n v="85"/>
    <n v="99"/>
    <n v="99"/>
    <n v="4"/>
    <x v="1"/>
    <n v="18799"/>
    <n v="3"/>
  </r>
  <r>
    <s v="E1361"/>
    <s v="Elliot Carroll"/>
    <n v="26"/>
    <x v="2"/>
    <x v="0"/>
    <x v="3"/>
    <s v="Adjuster"/>
    <d v="2012-08-09T00:00:00"/>
    <s v="E1821"/>
    <s v="Manchester"/>
    <n v="109523"/>
    <x v="1"/>
    <m/>
    <n v="157"/>
    <n v="13"/>
    <x v="2"/>
    <m/>
    <m/>
    <n v="1"/>
    <x v="0"/>
    <n v="3"/>
    <s v="I feel undervalued and stressed by current expectations."/>
    <n v="2"/>
    <n v="57"/>
    <n v="33"/>
    <n v="99"/>
    <n v="9"/>
    <x v="0"/>
    <n v="19335"/>
    <n v="2"/>
  </r>
  <r>
    <s v="E1362"/>
    <s v="Ashley Davies-Bell"/>
    <n v="43"/>
    <x v="3"/>
    <x v="0"/>
    <x v="3"/>
    <s v="Adjuster"/>
    <d v="2018-10-07T00:00:00"/>
    <s v="E1711"/>
    <s v="Edinburgh"/>
    <n v="63729"/>
    <x v="0"/>
    <d v="2022-11-09T00:00:00"/>
    <n v="49"/>
    <n v="4"/>
    <x v="0"/>
    <s v="Personal"/>
    <n v="30"/>
    <n v="5"/>
    <x v="2"/>
    <n v="5"/>
    <s v="Leaving due to personal circumstances."/>
    <n v="3"/>
    <n v="89"/>
    <n v="26"/>
    <n v="74"/>
    <n v="4"/>
    <x v="1"/>
    <n v="5616"/>
    <n v="3"/>
  </r>
  <r>
    <s v="E1363"/>
    <s v="Mrs Sarah Franklin"/>
    <n v="50"/>
    <x v="0"/>
    <x v="1"/>
    <x v="5"/>
    <s v="Senior Manager"/>
    <d v="2024-06-22T00:00:00"/>
    <s v="E1232"/>
    <s v="Birmingham"/>
    <n v="40734"/>
    <x v="1"/>
    <m/>
    <n v="14"/>
    <n v="1"/>
    <x v="0"/>
    <m/>
    <m/>
    <n v="2"/>
    <x v="0"/>
    <n v="4"/>
    <s v="I feel undervalued and stressed by current expectations."/>
    <n v="4"/>
    <n v="71"/>
    <n v="6"/>
    <n v="75"/>
    <n v="6"/>
    <x v="3"/>
    <n v="7975"/>
    <n v="0"/>
  </r>
  <r>
    <s v="E1364"/>
    <s v="Mr Lee Taylor"/>
    <n v="24"/>
    <x v="2"/>
    <x v="1"/>
    <x v="3"/>
    <s v="Senior Manager"/>
    <d v="2013-09-13T00:00:00"/>
    <s v="E1944"/>
    <s v="London"/>
    <n v="67429"/>
    <x v="1"/>
    <m/>
    <n v="144"/>
    <n v="12"/>
    <x v="2"/>
    <m/>
    <m/>
    <n v="3"/>
    <x v="1"/>
    <n v="1"/>
    <s v="I feel undervalued and stressed by current expectations."/>
    <n v="4"/>
    <n v="71"/>
    <n v="2"/>
    <n v="63"/>
    <n v="8"/>
    <x v="0"/>
    <n v="10960"/>
    <n v="4"/>
  </r>
  <r>
    <s v="E1365"/>
    <s v="Mrs Emma Smith"/>
    <n v="33"/>
    <x v="1"/>
    <x v="0"/>
    <x v="1"/>
    <s v="Senior Manager"/>
    <d v="2021-04-15T00:00:00"/>
    <s v="E1226"/>
    <s v="Edinburgh"/>
    <n v="66337"/>
    <x v="0"/>
    <d v="2021-05-04T00:00:00"/>
    <n v="0"/>
    <n v="0"/>
    <x v="0"/>
    <s v="Better Offer"/>
    <n v="90"/>
    <n v="3"/>
    <x v="1"/>
    <n v="4"/>
    <s v="I found a more attractive role outside the company."/>
    <n v="4"/>
    <n v="65"/>
    <n v="46"/>
    <n v="63"/>
    <n v="6"/>
    <x v="3"/>
    <n v="15324"/>
    <n v="3"/>
  </r>
  <r>
    <s v="E1366"/>
    <s v="Ricky Scott"/>
    <n v="47"/>
    <x v="3"/>
    <x v="2"/>
    <x v="1"/>
    <s v="Adjuster"/>
    <d v="2014-11-29T00:00:00"/>
    <s v="E1370"/>
    <s v="Edinburgh"/>
    <n v="65325"/>
    <x v="1"/>
    <m/>
    <n v="129"/>
    <n v="10"/>
    <x v="2"/>
    <m/>
    <m/>
    <n v="1"/>
    <x v="0"/>
    <n v="4"/>
    <s v="I feel undervalued and stressed by current expectations."/>
    <n v="3"/>
    <n v="76"/>
    <n v="96"/>
    <n v="63"/>
    <n v="8"/>
    <x v="0"/>
    <n v="6243"/>
    <n v="0"/>
  </r>
  <r>
    <s v="E1367"/>
    <s v="Richard Patel"/>
    <n v="37"/>
    <x v="1"/>
    <x v="1"/>
    <x v="5"/>
    <s v="Manager"/>
    <d v="2017-10-30T00:00:00"/>
    <s v="E1138"/>
    <s v="Edinburgh"/>
    <n v="108600"/>
    <x v="1"/>
    <m/>
    <n v="94"/>
    <n v="7"/>
    <x v="1"/>
    <m/>
    <m/>
    <n v="5"/>
    <x v="2"/>
    <n v="3"/>
    <s v="Work is fine, but improvements could be made in support and recognition."/>
    <n v="1"/>
    <n v="59"/>
    <n v="1"/>
    <n v="74"/>
    <n v="3"/>
    <x v="1"/>
    <n v="9560"/>
    <n v="0"/>
  </r>
  <r>
    <s v="E1368"/>
    <s v="Neil Jackson"/>
    <n v="58"/>
    <x v="0"/>
    <x v="0"/>
    <x v="2"/>
    <s v="Analyst"/>
    <d v="2019-06-08T00:00:00"/>
    <s v="E1855"/>
    <s v="London"/>
    <n v="87514"/>
    <x v="1"/>
    <m/>
    <n v="75"/>
    <n v="6"/>
    <x v="1"/>
    <m/>
    <m/>
    <n v="4"/>
    <x v="2"/>
    <n v="1"/>
    <s v="I feel undervalued and stressed by current expectations."/>
    <n v="4"/>
    <n v="74"/>
    <n v="79"/>
    <n v="85"/>
    <n v="9"/>
    <x v="0"/>
    <n v="14684"/>
    <n v="1"/>
  </r>
  <r>
    <s v="E1369"/>
    <s v="Hazel Watts"/>
    <n v="43"/>
    <x v="3"/>
    <x v="2"/>
    <x v="0"/>
    <s v="Analyst"/>
    <d v="2014-03-18T00:00:00"/>
    <s v="E1816"/>
    <s v="London"/>
    <n v="33433"/>
    <x v="1"/>
    <m/>
    <n v="137"/>
    <n v="11"/>
    <x v="2"/>
    <m/>
    <m/>
    <n v="2"/>
    <x v="0"/>
    <n v="4"/>
    <s v="I feel undervalued and stressed by current expectations."/>
    <n v="1"/>
    <n v="80"/>
    <n v="24"/>
    <n v="53"/>
    <n v="9"/>
    <x v="0"/>
    <n v="8330"/>
    <n v="1"/>
  </r>
  <r>
    <s v="E1370"/>
    <s v="Ms Hannah Jones"/>
    <n v="50"/>
    <x v="0"/>
    <x v="0"/>
    <x v="0"/>
    <s v="Agent"/>
    <d v="2021-09-13T00:00:00"/>
    <s v="E1148"/>
    <s v="Dublin"/>
    <n v="34111"/>
    <x v="1"/>
    <m/>
    <n v="48"/>
    <n v="4"/>
    <x v="0"/>
    <m/>
    <m/>
    <n v="1"/>
    <x v="0"/>
    <n v="3"/>
    <s v="I feel undervalued and stressed by current expectations."/>
    <n v="2"/>
    <n v="70"/>
    <n v="59"/>
    <n v="96"/>
    <n v="3"/>
    <x v="1"/>
    <n v="4923"/>
    <n v="4"/>
  </r>
  <r>
    <s v="E1371"/>
    <s v="Amber Dixon"/>
    <n v="35"/>
    <x v="1"/>
    <x v="2"/>
    <x v="3"/>
    <s v="Analyst"/>
    <d v="2017-11-25T00:00:00"/>
    <s v="E1114"/>
    <s v="Dublin"/>
    <n v="88753"/>
    <x v="1"/>
    <m/>
    <n v="93"/>
    <n v="7"/>
    <x v="1"/>
    <m/>
    <m/>
    <n v="3"/>
    <x v="1"/>
    <n v="1"/>
    <s v="I feel undervalued and stressed by current expectations."/>
    <n v="1"/>
    <n v="76"/>
    <n v="78"/>
    <n v="64"/>
    <n v="5"/>
    <x v="3"/>
    <n v="6467"/>
    <n v="1"/>
  </r>
  <r>
    <s v="E1372"/>
    <s v="Mr Elliott Baldwin"/>
    <n v="49"/>
    <x v="3"/>
    <x v="0"/>
    <x v="3"/>
    <s v="Agent"/>
    <d v="2012-06-05T00:00:00"/>
    <s v="E1449"/>
    <s v="Manchester"/>
    <n v="105583"/>
    <x v="0"/>
    <d v="2020-10-03T00:00:00"/>
    <n v="99"/>
    <n v="8"/>
    <x v="1"/>
    <s v="Workload"/>
    <n v="60"/>
    <n v="5"/>
    <x v="2"/>
    <n v="2"/>
    <s v="The workload was overwhelming and hard to balance."/>
    <n v="1"/>
    <n v="66"/>
    <n v="23"/>
    <n v="81"/>
    <n v="7"/>
    <x v="3"/>
    <n v="6076"/>
    <n v="4"/>
  </r>
  <r>
    <s v="E1373"/>
    <s v="Bethan Morris"/>
    <n v="26"/>
    <x v="2"/>
    <x v="1"/>
    <x v="2"/>
    <s v="Adjuster"/>
    <d v="2023-01-17T00:00:00"/>
    <s v="E1062"/>
    <s v="London"/>
    <n v="98620"/>
    <x v="1"/>
    <m/>
    <n v="31"/>
    <n v="2"/>
    <x v="0"/>
    <m/>
    <m/>
    <n v="5"/>
    <x v="2"/>
    <n v="3"/>
    <s v="Work is fine, but improvements could be made in support and recognition."/>
    <n v="4"/>
    <n v="82"/>
    <n v="14"/>
    <n v="67"/>
    <n v="8"/>
    <x v="0"/>
    <n v="8001"/>
    <n v="2"/>
  </r>
  <r>
    <s v="E1374"/>
    <s v="Rhys Dean"/>
    <n v="51"/>
    <x v="0"/>
    <x v="1"/>
    <x v="3"/>
    <s v="Senior Manager"/>
    <d v="2014-07-29T00:00:00"/>
    <s v="E1103"/>
    <s v="London"/>
    <n v="46751"/>
    <x v="1"/>
    <m/>
    <n v="133"/>
    <n v="11"/>
    <x v="2"/>
    <m/>
    <m/>
    <n v="1"/>
    <x v="0"/>
    <n v="5"/>
    <s v="I feel undervalued and stressed by current expectations."/>
    <n v="5"/>
    <n v="80"/>
    <n v="94"/>
    <n v="63"/>
    <n v="0"/>
    <x v="2"/>
    <n v="15303"/>
    <n v="2"/>
  </r>
  <r>
    <s v="E1375"/>
    <s v="Miss Katy Roberts"/>
    <n v="26"/>
    <x v="2"/>
    <x v="1"/>
    <x v="0"/>
    <s v="Agent"/>
    <d v="2023-05-17T00:00:00"/>
    <s v="E1850"/>
    <s v="London"/>
    <n v="41453"/>
    <x v="1"/>
    <m/>
    <n v="27"/>
    <n v="2"/>
    <x v="0"/>
    <m/>
    <m/>
    <n v="4"/>
    <x v="2"/>
    <n v="1"/>
    <s v="I feel undervalued and stressed by current expectations."/>
    <n v="5"/>
    <n v="99"/>
    <n v="13"/>
    <n v="50"/>
    <n v="0"/>
    <x v="2"/>
    <n v="17699"/>
    <n v="1"/>
  </r>
  <r>
    <s v="E1376"/>
    <s v="Tracey Jackson-Pritchard"/>
    <n v="33"/>
    <x v="1"/>
    <x v="0"/>
    <x v="4"/>
    <s v="Agent"/>
    <d v="2019-09-30T00:00:00"/>
    <s v="E1870"/>
    <s v="Dublin"/>
    <n v="110844"/>
    <x v="0"/>
    <d v="2021-07-17T00:00:00"/>
    <n v="21"/>
    <n v="1"/>
    <x v="0"/>
    <s v="Compensation"/>
    <n v="30"/>
    <n v="3"/>
    <x v="1"/>
    <n v="4"/>
    <s v="Salary and benefits were not competitive enough."/>
    <n v="3"/>
    <n v="91"/>
    <n v="53"/>
    <n v="91"/>
    <n v="7"/>
    <x v="3"/>
    <n v="16457"/>
    <n v="2"/>
  </r>
  <r>
    <s v="E1377"/>
    <s v="Miss Debra White"/>
    <n v="37"/>
    <x v="1"/>
    <x v="0"/>
    <x v="1"/>
    <s v="Agent"/>
    <d v="2013-09-21T00:00:00"/>
    <s v="E1667"/>
    <s v="Edinburgh"/>
    <n v="63968"/>
    <x v="0"/>
    <d v="2024-09-26T00:00:00"/>
    <n v="132"/>
    <n v="11"/>
    <x v="2"/>
    <s v="Better Offer"/>
    <n v="60"/>
    <n v="1"/>
    <x v="0"/>
    <n v="4"/>
    <s v="I found a more attractive role outside the company."/>
    <n v="3"/>
    <n v="75"/>
    <n v="77"/>
    <n v="69"/>
    <n v="6"/>
    <x v="3"/>
    <n v="8675"/>
    <n v="3"/>
  </r>
  <r>
    <s v="E1378"/>
    <s v="Gail Hobbs"/>
    <n v="47"/>
    <x v="3"/>
    <x v="1"/>
    <x v="4"/>
    <s v="Senior Manager"/>
    <d v="2018-04-27T00:00:00"/>
    <s v="E1272"/>
    <s v="Birmingham"/>
    <n v="55077"/>
    <x v="1"/>
    <m/>
    <n v="88"/>
    <n v="7"/>
    <x v="1"/>
    <m/>
    <m/>
    <n v="4"/>
    <x v="2"/>
    <n v="5"/>
    <s v="I enjoy the work environment and feel motivated."/>
    <n v="5"/>
    <n v="70"/>
    <n v="5"/>
    <n v="59"/>
    <n v="8"/>
    <x v="0"/>
    <n v="12303"/>
    <n v="3"/>
  </r>
  <r>
    <s v="E1379"/>
    <s v="Jacob Griffiths"/>
    <n v="47"/>
    <x v="3"/>
    <x v="0"/>
    <x v="4"/>
    <s v="Analyst"/>
    <d v="2020-11-12T00:00:00"/>
    <s v="E1005"/>
    <s v="Dublin"/>
    <n v="59775"/>
    <x v="1"/>
    <m/>
    <n v="58"/>
    <n v="4"/>
    <x v="0"/>
    <m/>
    <m/>
    <n v="5"/>
    <x v="2"/>
    <n v="5"/>
    <s v="I enjoy the work environment and feel motivated."/>
    <n v="2"/>
    <n v="85"/>
    <n v="77"/>
    <n v="59"/>
    <n v="2"/>
    <x v="1"/>
    <n v="17933"/>
    <n v="3"/>
  </r>
  <r>
    <s v="E1380"/>
    <s v="Thomas Parker"/>
    <n v="42"/>
    <x v="3"/>
    <x v="0"/>
    <x v="0"/>
    <s v="Adjuster"/>
    <d v="2020-11-13T00:00:00"/>
    <s v="E1146"/>
    <s v="London"/>
    <n v="83144"/>
    <x v="1"/>
    <m/>
    <n v="58"/>
    <n v="4"/>
    <x v="0"/>
    <m/>
    <m/>
    <n v="2"/>
    <x v="0"/>
    <n v="4"/>
    <s v="I feel undervalued and stressed by current expectations."/>
    <n v="4"/>
    <n v="50"/>
    <n v="80"/>
    <n v="73"/>
    <n v="9"/>
    <x v="0"/>
    <n v="17743"/>
    <n v="2"/>
  </r>
  <r>
    <s v="E1381"/>
    <s v="Miss Kimberley Jones"/>
    <n v="57"/>
    <x v="0"/>
    <x v="0"/>
    <x v="4"/>
    <s v="Manager"/>
    <d v="2012-09-25T00:00:00"/>
    <s v="E1183"/>
    <s v="Dublin"/>
    <n v="73570"/>
    <x v="1"/>
    <m/>
    <n v="155"/>
    <n v="12"/>
    <x v="2"/>
    <m/>
    <m/>
    <n v="3"/>
    <x v="1"/>
    <n v="1"/>
    <s v="I feel undervalued and stressed by current expectations."/>
    <n v="4"/>
    <n v="53"/>
    <n v="17"/>
    <n v="83"/>
    <n v="4"/>
    <x v="1"/>
    <n v="15128"/>
    <n v="3"/>
  </r>
  <r>
    <s v="E1382"/>
    <s v="Tracey Hicks"/>
    <n v="54"/>
    <x v="0"/>
    <x v="0"/>
    <x v="2"/>
    <s v="Manager"/>
    <d v="2021-05-05T00:00:00"/>
    <s v="E1997"/>
    <s v="Manchester"/>
    <n v="71097"/>
    <x v="1"/>
    <m/>
    <n v="52"/>
    <n v="4"/>
    <x v="0"/>
    <m/>
    <m/>
    <n v="3"/>
    <x v="1"/>
    <n v="3"/>
    <s v="Work is fine, but improvements could be made in support and recognition."/>
    <n v="2"/>
    <n v="53"/>
    <n v="19"/>
    <n v="77"/>
    <n v="2"/>
    <x v="1"/>
    <n v="18280"/>
    <n v="4"/>
  </r>
  <r>
    <s v="E1383"/>
    <s v="Mrs Rosemary Kaur"/>
    <n v="51"/>
    <x v="0"/>
    <x v="0"/>
    <x v="5"/>
    <s v="Adjuster"/>
    <d v="2010-12-17T00:00:00"/>
    <s v="E1027"/>
    <s v="London"/>
    <n v="49503"/>
    <x v="1"/>
    <m/>
    <n v="176"/>
    <n v="14"/>
    <x v="2"/>
    <m/>
    <m/>
    <n v="4"/>
    <x v="2"/>
    <n v="5"/>
    <s v="I enjoy the work environment and feel motivated."/>
    <n v="2"/>
    <n v="75"/>
    <n v="61"/>
    <n v="76"/>
    <n v="4"/>
    <x v="1"/>
    <n v="6659"/>
    <n v="0"/>
  </r>
  <r>
    <s v="E1384"/>
    <s v="Donna Cross"/>
    <n v="58"/>
    <x v="0"/>
    <x v="1"/>
    <x v="3"/>
    <s v="Analyst"/>
    <d v="2020-08-24T00:00:00"/>
    <s v="E1961"/>
    <s v="Manchester"/>
    <n v="27779"/>
    <x v="1"/>
    <m/>
    <n v="60"/>
    <n v="5"/>
    <x v="1"/>
    <m/>
    <m/>
    <n v="1"/>
    <x v="0"/>
    <n v="5"/>
    <s v="I feel undervalued and stressed by current expectations."/>
    <n v="5"/>
    <n v="53"/>
    <n v="80"/>
    <n v="89"/>
    <n v="9"/>
    <x v="0"/>
    <n v="5246"/>
    <n v="1"/>
  </r>
  <r>
    <s v="E1385"/>
    <s v="Gordon Simpson"/>
    <n v="44"/>
    <x v="3"/>
    <x v="1"/>
    <x v="5"/>
    <s v="Manager"/>
    <d v="2020-08-07T00:00:00"/>
    <s v="E1549"/>
    <s v="London"/>
    <n v="111840"/>
    <x v="0"/>
    <d v="2020-09-13T00:00:00"/>
    <n v="1"/>
    <n v="0"/>
    <x v="0"/>
    <s v="Retirement"/>
    <n v="90"/>
    <n v="5"/>
    <x v="2"/>
    <n v="5"/>
    <s v="I am retiring after my service here."/>
    <n v="3"/>
    <n v="98"/>
    <n v="79"/>
    <n v="50"/>
    <n v="0"/>
    <x v="2"/>
    <n v="6967"/>
    <n v="4"/>
  </r>
  <r>
    <s v="E1386"/>
    <s v="Ms Amelia Hunter"/>
    <n v="31"/>
    <x v="1"/>
    <x v="1"/>
    <x v="1"/>
    <s v="Analyst"/>
    <d v="2019-09-18T00:00:00"/>
    <s v="E1118"/>
    <s v="Dublin"/>
    <n v="25755"/>
    <x v="1"/>
    <m/>
    <n v="71"/>
    <n v="5"/>
    <x v="1"/>
    <m/>
    <m/>
    <n v="4"/>
    <x v="2"/>
    <n v="2"/>
    <s v="I feel undervalued and stressed by current expectations."/>
    <n v="2"/>
    <n v="58"/>
    <n v="39"/>
    <n v="82"/>
    <n v="3"/>
    <x v="1"/>
    <n v="6661"/>
    <n v="3"/>
  </r>
  <r>
    <s v="E1387"/>
    <s v="Ms Louise Robinson"/>
    <n v="26"/>
    <x v="2"/>
    <x v="1"/>
    <x v="3"/>
    <s v="Agent"/>
    <d v="2017-11-20T00:00:00"/>
    <s v="E1292"/>
    <s v="Edinburgh"/>
    <n v="64263"/>
    <x v="0"/>
    <d v="2024-05-16T00:00:00"/>
    <n v="77"/>
    <n v="6"/>
    <x v="1"/>
    <s v="Compensation"/>
    <n v="30"/>
    <n v="2"/>
    <x v="0"/>
    <n v="1"/>
    <s v="Salary and benefits were not competitive enough."/>
    <n v="3"/>
    <n v="79"/>
    <n v="38"/>
    <n v="53"/>
    <n v="5"/>
    <x v="3"/>
    <n v="12416"/>
    <n v="0"/>
  </r>
  <r>
    <s v="E1388"/>
    <s v="Francesca Williams"/>
    <n v="57"/>
    <x v="0"/>
    <x v="0"/>
    <x v="4"/>
    <s v="Senior Manager"/>
    <d v="2017-09-22T00:00:00"/>
    <s v="E1370"/>
    <s v="Birmingham"/>
    <n v="80087"/>
    <x v="1"/>
    <m/>
    <n v="95"/>
    <n v="7"/>
    <x v="1"/>
    <m/>
    <m/>
    <n v="2"/>
    <x v="0"/>
    <n v="1"/>
    <s v="I feel undervalued and stressed by current expectations."/>
    <n v="1"/>
    <n v="100"/>
    <n v="51"/>
    <n v="56"/>
    <n v="1"/>
    <x v="1"/>
    <n v="510"/>
    <n v="1"/>
  </r>
  <r>
    <s v="E1389"/>
    <s v="Dr Keith Steele"/>
    <n v="55"/>
    <x v="0"/>
    <x v="0"/>
    <x v="1"/>
    <s v="Analyst"/>
    <d v="2013-10-07T00:00:00"/>
    <s v="E1243"/>
    <s v="Manchester"/>
    <n v="67281"/>
    <x v="1"/>
    <m/>
    <n v="143"/>
    <n v="11"/>
    <x v="2"/>
    <m/>
    <m/>
    <n v="2"/>
    <x v="0"/>
    <n v="1"/>
    <s v="I feel undervalued and stressed by current expectations."/>
    <n v="4"/>
    <n v="94"/>
    <n v="31"/>
    <n v="58"/>
    <n v="6"/>
    <x v="3"/>
    <n v="8614"/>
    <n v="4"/>
  </r>
  <r>
    <s v="E1390"/>
    <s v="Helen Powell-Moore"/>
    <n v="52"/>
    <x v="0"/>
    <x v="1"/>
    <x v="3"/>
    <s v="Adjuster"/>
    <d v="2015-09-12T00:00:00"/>
    <s v="E1579"/>
    <s v="Dublin"/>
    <n v="76482"/>
    <x v="1"/>
    <m/>
    <n v="120"/>
    <n v="10"/>
    <x v="2"/>
    <m/>
    <m/>
    <n v="4"/>
    <x v="2"/>
    <n v="1"/>
    <s v="I feel undervalued and stressed by current expectations."/>
    <n v="5"/>
    <n v="53"/>
    <n v="72"/>
    <n v="65"/>
    <n v="7"/>
    <x v="3"/>
    <n v="2432"/>
    <n v="1"/>
  </r>
  <r>
    <s v="E1391"/>
    <s v="Ms Joyce Hunter"/>
    <n v="31"/>
    <x v="1"/>
    <x v="0"/>
    <x v="2"/>
    <s v="Adjuster"/>
    <d v="2011-07-06T00:00:00"/>
    <s v="E1725"/>
    <s v="Edinburgh"/>
    <n v="79857"/>
    <x v="1"/>
    <m/>
    <n v="170"/>
    <n v="14"/>
    <x v="2"/>
    <m/>
    <m/>
    <n v="5"/>
    <x v="2"/>
    <n v="1"/>
    <s v="I feel undervalued and stressed by current expectations."/>
    <n v="4"/>
    <n v="54"/>
    <n v="26"/>
    <n v="54"/>
    <n v="0"/>
    <x v="2"/>
    <n v="1906"/>
    <n v="2"/>
  </r>
  <r>
    <s v="E1392"/>
    <s v="Mr Sean Doyle"/>
    <n v="40"/>
    <x v="3"/>
    <x v="1"/>
    <x v="2"/>
    <s v="Agent"/>
    <d v="2017-08-30T00:00:00"/>
    <s v="E1217"/>
    <s v="Dublin"/>
    <n v="42400"/>
    <x v="1"/>
    <m/>
    <n v="96"/>
    <n v="8"/>
    <x v="1"/>
    <m/>
    <m/>
    <n v="3"/>
    <x v="1"/>
    <n v="4"/>
    <s v="Work is fine, but improvements could be made in support and recognition."/>
    <n v="5"/>
    <n v="94"/>
    <n v="51"/>
    <n v="83"/>
    <n v="3"/>
    <x v="1"/>
    <n v="15554"/>
    <n v="3"/>
  </r>
  <r>
    <s v="E1393"/>
    <s v="Deborah Hancock"/>
    <n v="53"/>
    <x v="0"/>
    <x v="2"/>
    <x v="2"/>
    <s v="Agent"/>
    <d v="2023-11-14T00:00:00"/>
    <s v="E1176"/>
    <s v="Manchester"/>
    <n v="65115"/>
    <x v="1"/>
    <m/>
    <n v="22"/>
    <n v="1"/>
    <x v="0"/>
    <m/>
    <m/>
    <n v="1"/>
    <x v="0"/>
    <n v="5"/>
    <s v="I feel undervalued and stressed by current expectations."/>
    <n v="1"/>
    <n v="72"/>
    <n v="96"/>
    <n v="72"/>
    <n v="3"/>
    <x v="1"/>
    <n v="16448"/>
    <n v="4"/>
  </r>
  <r>
    <s v="E1394"/>
    <s v="Shane Pritchard"/>
    <n v="22"/>
    <x v="2"/>
    <x v="2"/>
    <x v="2"/>
    <s v="Manager"/>
    <d v="2011-06-30T00:00:00"/>
    <s v="E1298"/>
    <s v="Birmingham"/>
    <n v="39249"/>
    <x v="1"/>
    <m/>
    <n v="170"/>
    <n v="14"/>
    <x v="2"/>
    <m/>
    <m/>
    <n v="3"/>
    <x v="1"/>
    <n v="4"/>
    <s v="Work is fine, but improvements could be made in support and recognition."/>
    <n v="4"/>
    <n v="65"/>
    <n v="62"/>
    <n v="92"/>
    <n v="4"/>
    <x v="1"/>
    <n v="4928"/>
    <n v="4"/>
  </r>
  <r>
    <s v="E1395"/>
    <s v="Miss Rosie Brown"/>
    <n v="26"/>
    <x v="2"/>
    <x v="1"/>
    <x v="4"/>
    <s v="Agent"/>
    <d v="2017-06-10T00:00:00"/>
    <s v="E1675"/>
    <s v="Dublin"/>
    <n v="71825"/>
    <x v="1"/>
    <m/>
    <n v="99"/>
    <n v="8"/>
    <x v="1"/>
    <m/>
    <m/>
    <n v="5"/>
    <x v="2"/>
    <n v="2"/>
    <s v="I feel undervalued and stressed by current expectations."/>
    <n v="1"/>
    <n v="71"/>
    <n v="73"/>
    <n v="99"/>
    <n v="3"/>
    <x v="1"/>
    <n v="4710"/>
    <n v="0"/>
  </r>
  <r>
    <s v="E1396"/>
    <s v="Sheila Hopkins"/>
    <n v="25"/>
    <x v="2"/>
    <x v="0"/>
    <x v="5"/>
    <s v="Adjuster"/>
    <d v="2022-12-03T00:00:00"/>
    <s v="E1057"/>
    <s v="London"/>
    <n v="49600"/>
    <x v="0"/>
    <d v="2024-09-01T00:00:00"/>
    <n v="20"/>
    <n v="1"/>
    <x v="0"/>
    <s v="Better Offer"/>
    <n v="90"/>
    <n v="3"/>
    <x v="1"/>
    <n v="3"/>
    <s v="I found a more attractive role outside the company."/>
    <n v="5"/>
    <n v="86"/>
    <n v="62"/>
    <n v="74"/>
    <n v="8"/>
    <x v="0"/>
    <n v="11540"/>
    <n v="0"/>
  </r>
  <r>
    <s v="E1397"/>
    <s v="Sean Nash"/>
    <n v="37"/>
    <x v="1"/>
    <x v="1"/>
    <x v="3"/>
    <s v="Analyst"/>
    <d v="2013-03-20T00:00:00"/>
    <s v="E1268"/>
    <s v="Edinburgh"/>
    <n v="62706"/>
    <x v="1"/>
    <m/>
    <n v="149"/>
    <n v="12"/>
    <x v="2"/>
    <m/>
    <m/>
    <n v="4"/>
    <x v="2"/>
    <n v="5"/>
    <s v="I enjoy the work environment and feel motivated."/>
    <n v="2"/>
    <n v="57"/>
    <n v="16"/>
    <n v="100"/>
    <n v="6"/>
    <x v="3"/>
    <n v="6124"/>
    <n v="0"/>
  </r>
  <r>
    <s v="E1398"/>
    <s v="Sheila Miller"/>
    <n v="45"/>
    <x v="3"/>
    <x v="0"/>
    <x v="4"/>
    <s v="Agent"/>
    <d v="2024-02-09T00:00:00"/>
    <s v="E1307"/>
    <s v="Dublin"/>
    <n v="44222"/>
    <x v="1"/>
    <m/>
    <n v="19"/>
    <n v="1"/>
    <x v="0"/>
    <m/>
    <m/>
    <n v="2"/>
    <x v="0"/>
    <n v="2"/>
    <s v="I feel undervalued and stressed by current expectations."/>
    <n v="4"/>
    <n v="97"/>
    <n v="48"/>
    <n v="62"/>
    <n v="1"/>
    <x v="1"/>
    <n v="7837"/>
    <n v="1"/>
  </r>
  <r>
    <s v="E1399"/>
    <s v="Donald Mills"/>
    <n v="37"/>
    <x v="1"/>
    <x v="0"/>
    <x v="2"/>
    <s v="Director"/>
    <d v="2011-09-21T00:00:00"/>
    <s v="E1569"/>
    <s v="Edinburgh"/>
    <n v="66139"/>
    <x v="1"/>
    <m/>
    <n v="167"/>
    <n v="13"/>
    <x v="2"/>
    <m/>
    <m/>
    <n v="5"/>
    <x v="2"/>
    <n v="4"/>
    <s v="I enjoy the work environment and feel motivated."/>
    <n v="1"/>
    <n v="82"/>
    <n v="99"/>
    <n v="73"/>
    <n v="0"/>
    <x v="2"/>
    <n v="15583"/>
    <n v="3"/>
  </r>
  <r>
    <s v="E1400"/>
    <s v="Dr Alan Evans"/>
    <n v="23"/>
    <x v="2"/>
    <x v="1"/>
    <x v="5"/>
    <s v="Agent"/>
    <d v="2020-04-15T00:00:00"/>
    <s v="E1287"/>
    <s v="London"/>
    <n v="66302"/>
    <x v="0"/>
    <d v="2022-06-01T00:00:00"/>
    <n v="25"/>
    <n v="2"/>
    <x v="0"/>
    <s v="Personal"/>
    <n v="30"/>
    <n v="5"/>
    <x v="2"/>
    <n v="3"/>
    <s v="Leaving due to personal circumstances."/>
    <n v="4"/>
    <n v="87"/>
    <n v="80"/>
    <n v="60"/>
    <n v="8"/>
    <x v="0"/>
    <n v="17184"/>
    <n v="1"/>
  </r>
  <r>
    <s v="E1401"/>
    <s v="Damien Adams"/>
    <n v="49"/>
    <x v="3"/>
    <x v="0"/>
    <x v="1"/>
    <s v="Adjuster"/>
    <d v="2017-12-14T00:00:00"/>
    <s v="E1976"/>
    <s v="Birmingham"/>
    <n v="119684"/>
    <x v="1"/>
    <m/>
    <n v="93"/>
    <n v="7"/>
    <x v="1"/>
    <m/>
    <m/>
    <n v="3"/>
    <x v="1"/>
    <n v="2"/>
    <s v="I feel undervalued and stressed by current expectations."/>
    <n v="4"/>
    <n v="92"/>
    <n v="81"/>
    <n v="100"/>
    <n v="0"/>
    <x v="2"/>
    <n v="6109"/>
    <n v="3"/>
  </r>
  <r>
    <s v="E1402"/>
    <s v="Leigh Khan"/>
    <n v="53"/>
    <x v="0"/>
    <x v="1"/>
    <x v="1"/>
    <s v="Adjuster"/>
    <d v="2014-04-13T00:00:00"/>
    <s v="E1104"/>
    <s v="Birmingham"/>
    <n v="112838"/>
    <x v="1"/>
    <m/>
    <n v="137"/>
    <n v="11"/>
    <x v="2"/>
    <m/>
    <m/>
    <n v="4"/>
    <x v="2"/>
    <n v="3"/>
    <s v="Work is fine, but improvements could be made in support and recognition."/>
    <n v="4"/>
    <n v="65"/>
    <n v="22"/>
    <n v="66"/>
    <n v="5"/>
    <x v="3"/>
    <n v="9909"/>
    <n v="4"/>
  </r>
  <r>
    <s v="E1403"/>
    <s v="Tom Powell"/>
    <n v="48"/>
    <x v="3"/>
    <x v="1"/>
    <x v="1"/>
    <s v="Agent"/>
    <d v="2018-05-15T00:00:00"/>
    <s v="E1227"/>
    <s v="London"/>
    <n v="93159"/>
    <x v="1"/>
    <m/>
    <n v="88"/>
    <n v="7"/>
    <x v="1"/>
    <m/>
    <m/>
    <n v="3"/>
    <x v="1"/>
    <n v="2"/>
    <s v="I feel undervalued and stressed by current expectations."/>
    <n v="3"/>
    <n v="54"/>
    <n v="97"/>
    <n v="86"/>
    <n v="1"/>
    <x v="1"/>
    <n v="6659"/>
    <n v="1"/>
  </r>
  <r>
    <s v="E1404"/>
    <s v="Danielle Preston"/>
    <n v="41"/>
    <x v="3"/>
    <x v="0"/>
    <x v="2"/>
    <s v="Agent"/>
    <d v="2012-02-18T00:00:00"/>
    <s v="E1246"/>
    <s v="Edinburgh"/>
    <n v="33646"/>
    <x v="1"/>
    <m/>
    <n v="162"/>
    <n v="13"/>
    <x v="2"/>
    <m/>
    <m/>
    <n v="3"/>
    <x v="1"/>
    <n v="4"/>
    <s v="Work is fine, but improvements could be made in support and recognition."/>
    <n v="1"/>
    <n v="65"/>
    <n v="71"/>
    <n v="62"/>
    <n v="3"/>
    <x v="1"/>
    <n v="1238"/>
    <n v="1"/>
  </r>
  <r>
    <s v="E1405"/>
    <s v="Bethany Smith"/>
    <n v="45"/>
    <x v="3"/>
    <x v="1"/>
    <x v="1"/>
    <s v="Manager"/>
    <d v="2018-02-03T00:00:00"/>
    <s v="E1699"/>
    <s v="Dublin"/>
    <n v="38543"/>
    <x v="0"/>
    <d v="2021-12-17T00:00:00"/>
    <n v="46"/>
    <n v="3"/>
    <x v="0"/>
    <s v="Retirement"/>
    <n v="90"/>
    <n v="5"/>
    <x v="2"/>
    <n v="3"/>
    <s v="I am retiring after my service here."/>
    <n v="1"/>
    <n v="56"/>
    <n v="12"/>
    <n v="76"/>
    <n v="5"/>
    <x v="3"/>
    <n v="15064"/>
    <n v="1"/>
  </r>
  <r>
    <s v="E1406"/>
    <s v="Steven Marsh"/>
    <n v="33"/>
    <x v="1"/>
    <x v="0"/>
    <x v="0"/>
    <s v="Director"/>
    <d v="2012-06-23T00:00:00"/>
    <s v="E1493"/>
    <s v="London"/>
    <n v="119496"/>
    <x v="1"/>
    <m/>
    <n v="158"/>
    <n v="13"/>
    <x v="2"/>
    <m/>
    <m/>
    <n v="3"/>
    <x v="1"/>
    <n v="2"/>
    <s v="I feel undervalued and stressed by current expectations."/>
    <n v="4"/>
    <n v="100"/>
    <n v="22"/>
    <n v="69"/>
    <n v="4"/>
    <x v="1"/>
    <n v="5620"/>
    <n v="2"/>
  </r>
  <r>
    <s v="E1407"/>
    <s v="Colin Thomas"/>
    <n v="56"/>
    <x v="0"/>
    <x v="1"/>
    <x v="3"/>
    <s v="Agent"/>
    <d v="2015-07-22T00:00:00"/>
    <s v="E1082"/>
    <s v="Manchester"/>
    <n v="47785"/>
    <x v="1"/>
    <m/>
    <n v="121"/>
    <n v="10"/>
    <x v="2"/>
    <m/>
    <m/>
    <n v="2"/>
    <x v="0"/>
    <n v="4"/>
    <s v="I feel undervalued and stressed by current expectations."/>
    <n v="2"/>
    <n v="50"/>
    <n v="56"/>
    <n v="82"/>
    <n v="5"/>
    <x v="3"/>
    <n v="1486"/>
    <n v="3"/>
  </r>
  <r>
    <s v="E1408"/>
    <s v="Miss Christine Taylor"/>
    <n v="54"/>
    <x v="0"/>
    <x v="2"/>
    <x v="3"/>
    <s v="Analyst"/>
    <d v="2012-09-15T00:00:00"/>
    <s v="E1185"/>
    <s v="Edinburgh"/>
    <n v="103353"/>
    <x v="1"/>
    <m/>
    <n v="156"/>
    <n v="13"/>
    <x v="2"/>
    <m/>
    <m/>
    <n v="3"/>
    <x v="1"/>
    <n v="5"/>
    <s v="Work is fine, but improvements could be made in support and recognition."/>
    <n v="4"/>
    <n v="58"/>
    <n v="61"/>
    <n v="91"/>
    <n v="2"/>
    <x v="1"/>
    <n v="4681"/>
    <n v="3"/>
  </r>
  <r>
    <s v="E1409"/>
    <s v="Benjamin Austin"/>
    <n v="54"/>
    <x v="0"/>
    <x v="1"/>
    <x v="2"/>
    <s v="Manager"/>
    <d v="2022-06-07T00:00:00"/>
    <s v="E1251"/>
    <s v="Birmingham"/>
    <n v="56406"/>
    <x v="1"/>
    <m/>
    <n v="39"/>
    <n v="3"/>
    <x v="0"/>
    <m/>
    <m/>
    <n v="2"/>
    <x v="0"/>
    <n v="4"/>
    <s v="I feel undervalued and stressed by current expectations."/>
    <n v="3"/>
    <n v="67"/>
    <n v="53"/>
    <n v="81"/>
    <n v="4"/>
    <x v="1"/>
    <n v="11490"/>
    <n v="1"/>
  </r>
  <r>
    <s v="E1410"/>
    <s v="Ms Josephine Jennings"/>
    <n v="58"/>
    <x v="0"/>
    <x v="0"/>
    <x v="0"/>
    <s v="Manager"/>
    <d v="2011-07-03T00:00:00"/>
    <s v="E1354"/>
    <s v="London"/>
    <n v="113992"/>
    <x v="0"/>
    <d v="2013-06-10T00:00:00"/>
    <n v="23"/>
    <n v="1"/>
    <x v="0"/>
    <s v="Retirement"/>
    <n v="30"/>
    <n v="5"/>
    <x v="2"/>
    <n v="4"/>
    <s v="I am retiring after my service here."/>
    <n v="5"/>
    <n v="94"/>
    <n v="19"/>
    <n v="57"/>
    <n v="1"/>
    <x v="1"/>
    <n v="4470"/>
    <n v="2"/>
  </r>
  <r>
    <s v="E1411"/>
    <s v="Stephanie King"/>
    <n v="33"/>
    <x v="1"/>
    <x v="0"/>
    <x v="4"/>
    <s v="Adjuster"/>
    <d v="2019-03-21T00:00:00"/>
    <s v="E1749"/>
    <s v="Birmingham"/>
    <n v="76428"/>
    <x v="1"/>
    <m/>
    <n v="77"/>
    <n v="6"/>
    <x v="1"/>
    <m/>
    <m/>
    <n v="4"/>
    <x v="2"/>
    <n v="5"/>
    <s v="I enjoy the work environment and feel motivated."/>
    <n v="3"/>
    <n v="96"/>
    <n v="85"/>
    <n v="78"/>
    <n v="6"/>
    <x v="3"/>
    <n v="11723"/>
    <n v="1"/>
  </r>
  <r>
    <s v="E1412"/>
    <s v="Gordon Barker"/>
    <n v="24"/>
    <x v="2"/>
    <x v="1"/>
    <x v="4"/>
    <s v="Adjuster"/>
    <d v="2018-05-02T00:00:00"/>
    <s v="E1871"/>
    <s v="Edinburgh"/>
    <n v="48777"/>
    <x v="1"/>
    <m/>
    <n v="88"/>
    <n v="7"/>
    <x v="1"/>
    <m/>
    <m/>
    <n v="2"/>
    <x v="0"/>
    <n v="4"/>
    <s v="I feel undervalued and stressed by current expectations."/>
    <n v="2"/>
    <n v="52"/>
    <n v="51"/>
    <n v="89"/>
    <n v="2"/>
    <x v="1"/>
    <n v="13888"/>
    <n v="3"/>
  </r>
  <r>
    <s v="E1413"/>
    <s v="Declan Lee"/>
    <n v="22"/>
    <x v="2"/>
    <x v="2"/>
    <x v="1"/>
    <s v="Adjuster"/>
    <d v="2014-06-18T00:00:00"/>
    <s v="E1695"/>
    <s v="Birmingham"/>
    <n v="82939"/>
    <x v="1"/>
    <m/>
    <n v="134"/>
    <n v="11"/>
    <x v="2"/>
    <m/>
    <m/>
    <n v="4"/>
    <x v="2"/>
    <n v="5"/>
    <s v="I enjoy the work environment and feel motivated."/>
    <n v="4"/>
    <n v="73"/>
    <n v="22"/>
    <n v="68"/>
    <n v="0"/>
    <x v="2"/>
    <n v="7177"/>
    <n v="4"/>
  </r>
  <r>
    <s v="E1414"/>
    <s v="Dr Josh Whittaker"/>
    <n v="54"/>
    <x v="0"/>
    <x v="0"/>
    <x v="5"/>
    <s v="Manager"/>
    <d v="2010-11-27T00:00:00"/>
    <s v="E1795"/>
    <s v="London"/>
    <n v="78026"/>
    <x v="1"/>
    <m/>
    <n v="177"/>
    <n v="14"/>
    <x v="2"/>
    <m/>
    <m/>
    <n v="4"/>
    <x v="2"/>
    <n v="5"/>
    <s v="I enjoy the work environment and feel motivated."/>
    <n v="1"/>
    <n v="77"/>
    <n v="34"/>
    <n v="55"/>
    <n v="7"/>
    <x v="3"/>
    <n v="13201"/>
    <n v="2"/>
  </r>
  <r>
    <s v="E1415"/>
    <s v="Miss Rosie King"/>
    <n v="31"/>
    <x v="1"/>
    <x v="0"/>
    <x v="4"/>
    <s v="Manager"/>
    <d v="2016-04-02T00:00:00"/>
    <s v="E1896"/>
    <s v="Edinburgh"/>
    <n v="111450"/>
    <x v="0"/>
    <d v="2016-11-01T00:00:00"/>
    <n v="6"/>
    <n v="0"/>
    <x v="0"/>
    <s v="Compensation"/>
    <n v="60"/>
    <n v="2"/>
    <x v="0"/>
    <n v="5"/>
    <s v="Salary and benefits were not competitive enough."/>
    <n v="4"/>
    <n v="59"/>
    <n v="66"/>
    <n v="93"/>
    <n v="7"/>
    <x v="3"/>
    <n v="5441"/>
    <n v="2"/>
  </r>
  <r>
    <s v="E1416"/>
    <s v="Mr Declan Simpson"/>
    <n v="50"/>
    <x v="0"/>
    <x v="0"/>
    <x v="5"/>
    <s v="Agent"/>
    <d v="2012-11-10T00:00:00"/>
    <s v="E1937"/>
    <s v="Manchester"/>
    <n v="54553"/>
    <x v="1"/>
    <m/>
    <n v="154"/>
    <n v="12"/>
    <x v="2"/>
    <m/>
    <m/>
    <n v="5"/>
    <x v="2"/>
    <n v="2"/>
    <s v="I feel undervalued and stressed by current expectations."/>
    <n v="2"/>
    <n v="58"/>
    <n v="33"/>
    <n v="88"/>
    <n v="2"/>
    <x v="1"/>
    <n v="18224"/>
    <n v="1"/>
  </r>
  <r>
    <s v="E1417"/>
    <s v="Janice Smith"/>
    <n v="34"/>
    <x v="1"/>
    <x v="2"/>
    <x v="3"/>
    <s v="Adjuster"/>
    <d v="2021-09-12T00:00:00"/>
    <s v="E1209"/>
    <s v="London"/>
    <n v="48548"/>
    <x v="1"/>
    <m/>
    <n v="48"/>
    <n v="4"/>
    <x v="0"/>
    <m/>
    <m/>
    <n v="1"/>
    <x v="0"/>
    <n v="3"/>
    <s v="I feel undervalued and stressed by current expectations."/>
    <n v="1"/>
    <n v="62"/>
    <n v="32"/>
    <n v="97"/>
    <n v="6"/>
    <x v="3"/>
    <n v="11719"/>
    <n v="4"/>
  </r>
  <r>
    <s v="E1418"/>
    <s v="Ms Emma Palmer"/>
    <n v="33"/>
    <x v="1"/>
    <x v="2"/>
    <x v="5"/>
    <s v="Senior Manager"/>
    <d v="2018-08-18T00:00:00"/>
    <s v="E1815"/>
    <s v="Dublin"/>
    <n v="88221"/>
    <x v="0"/>
    <d v="2021-01-18T00:00:00"/>
    <n v="29"/>
    <n v="2"/>
    <x v="0"/>
    <s v="Personal"/>
    <n v="30"/>
    <n v="4"/>
    <x v="2"/>
    <n v="2"/>
    <s v="Leaving due to personal circumstances."/>
    <n v="3"/>
    <n v="97"/>
    <n v="45"/>
    <n v="90"/>
    <n v="8"/>
    <x v="0"/>
    <n v="5397"/>
    <n v="3"/>
  </r>
  <r>
    <s v="E1419"/>
    <s v="Dr Shaun Johnson"/>
    <n v="52"/>
    <x v="0"/>
    <x v="0"/>
    <x v="3"/>
    <s v="Manager"/>
    <d v="2017-03-15T00:00:00"/>
    <s v="E1807"/>
    <s v="London"/>
    <n v="62265"/>
    <x v="1"/>
    <m/>
    <n v="102"/>
    <n v="8"/>
    <x v="1"/>
    <m/>
    <m/>
    <n v="4"/>
    <x v="2"/>
    <n v="5"/>
    <s v="I enjoy the work environment and feel motivated."/>
    <n v="5"/>
    <n v="84"/>
    <n v="80"/>
    <n v="70"/>
    <n v="7"/>
    <x v="3"/>
    <n v="1621"/>
    <n v="0"/>
  </r>
  <r>
    <s v="E1420"/>
    <s v="Hazel Kay"/>
    <n v="23"/>
    <x v="2"/>
    <x v="0"/>
    <x v="0"/>
    <s v="Director"/>
    <d v="2015-01-24T00:00:00"/>
    <s v="E1608"/>
    <s v="Edinburgh"/>
    <n v="65701"/>
    <x v="1"/>
    <m/>
    <n v="127"/>
    <n v="10"/>
    <x v="2"/>
    <m/>
    <m/>
    <n v="5"/>
    <x v="2"/>
    <n v="3"/>
    <s v="Work is fine, but improvements could be made in support and recognition."/>
    <n v="5"/>
    <n v="72"/>
    <n v="44"/>
    <n v="71"/>
    <n v="2"/>
    <x v="1"/>
    <n v="17945"/>
    <n v="3"/>
  </r>
  <r>
    <s v="E1421"/>
    <s v="Naomi Phillips"/>
    <n v="56"/>
    <x v="0"/>
    <x v="1"/>
    <x v="0"/>
    <s v="Manager"/>
    <d v="2017-10-25T00:00:00"/>
    <s v="E1446"/>
    <s v="London"/>
    <n v="76287"/>
    <x v="1"/>
    <m/>
    <n v="94"/>
    <n v="7"/>
    <x v="1"/>
    <m/>
    <m/>
    <n v="5"/>
    <x v="2"/>
    <n v="3"/>
    <s v="Work is fine, but improvements could be made in support and recognition."/>
    <n v="4"/>
    <n v="96"/>
    <n v="18"/>
    <n v="91"/>
    <n v="1"/>
    <x v="1"/>
    <n v="17800"/>
    <n v="3"/>
  </r>
  <r>
    <s v="E1422"/>
    <s v="Billy Hardy"/>
    <n v="44"/>
    <x v="3"/>
    <x v="1"/>
    <x v="2"/>
    <s v="Adjuster"/>
    <d v="2011-07-19T00:00:00"/>
    <s v="E1459"/>
    <s v="Manchester"/>
    <n v="31727"/>
    <x v="0"/>
    <d v="2024-01-24T00:00:00"/>
    <n v="150"/>
    <n v="12"/>
    <x v="2"/>
    <s v="Compensation"/>
    <n v="60"/>
    <n v="3"/>
    <x v="1"/>
    <n v="5"/>
    <s v="Salary and benefits were not competitive enough."/>
    <n v="3"/>
    <n v="66"/>
    <n v="93"/>
    <n v="59"/>
    <n v="9"/>
    <x v="0"/>
    <n v="4190"/>
    <n v="4"/>
  </r>
  <r>
    <s v="E1423"/>
    <s v="Elaine O'Neill-Bennett"/>
    <n v="38"/>
    <x v="1"/>
    <x v="0"/>
    <x v="2"/>
    <s v="Analyst"/>
    <d v="2022-06-24T00:00:00"/>
    <s v="E1967"/>
    <s v="Manchester"/>
    <n v="75717"/>
    <x v="1"/>
    <m/>
    <n v="38"/>
    <n v="3"/>
    <x v="0"/>
    <m/>
    <m/>
    <n v="5"/>
    <x v="2"/>
    <n v="3"/>
    <s v="Work is fine, but improvements could be made in support and recognition."/>
    <n v="2"/>
    <n v="95"/>
    <n v="86"/>
    <n v="59"/>
    <n v="6"/>
    <x v="3"/>
    <n v="5054"/>
    <n v="2"/>
  </r>
  <r>
    <s v="E1424"/>
    <s v="Carol Kemp"/>
    <n v="47"/>
    <x v="3"/>
    <x v="1"/>
    <x v="1"/>
    <s v="Analyst"/>
    <d v="2014-05-01T00:00:00"/>
    <s v="E1471"/>
    <s v="Dublin"/>
    <n v="57427"/>
    <x v="1"/>
    <m/>
    <n v="136"/>
    <n v="11"/>
    <x v="2"/>
    <m/>
    <m/>
    <n v="4"/>
    <x v="2"/>
    <n v="3"/>
    <s v="Work is fine, but improvements could be made in support and recognition."/>
    <n v="5"/>
    <n v="56"/>
    <n v="14"/>
    <n v="78"/>
    <n v="6"/>
    <x v="3"/>
    <n v="1130"/>
    <n v="3"/>
  </r>
  <r>
    <s v="E1425"/>
    <s v="Howard Murphy"/>
    <n v="29"/>
    <x v="2"/>
    <x v="0"/>
    <x v="4"/>
    <s v="Agent"/>
    <d v="2019-01-26T00:00:00"/>
    <s v="E1719"/>
    <s v="Birmingham"/>
    <n v="41692"/>
    <x v="1"/>
    <m/>
    <n v="79"/>
    <n v="6"/>
    <x v="1"/>
    <m/>
    <m/>
    <n v="2"/>
    <x v="0"/>
    <n v="2"/>
    <s v="I feel undervalued and stressed by current expectations."/>
    <n v="3"/>
    <n v="65"/>
    <n v="77"/>
    <n v="65"/>
    <n v="8"/>
    <x v="0"/>
    <n v="14071"/>
    <n v="2"/>
  </r>
  <r>
    <s v="E1426"/>
    <s v="Kenneth Stone"/>
    <n v="50"/>
    <x v="0"/>
    <x v="1"/>
    <x v="1"/>
    <s v="Analyst"/>
    <d v="2019-07-21T00:00:00"/>
    <s v="E1369"/>
    <s v="Edinburgh"/>
    <n v="56625"/>
    <x v="1"/>
    <m/>
    <n v="73"/>
    <n v="6"/>
    <x v="1"/>
    <m/>
    <m/>
    <n v="1"/>
    <x v="0"/>
    <n v="3"/>
    <s v="I feel undervalued and stressed by current expectations."/>
    <n v="4"/>
    <n v="89"/>
    <n v="65"/>
    <n v="50"/>
    <n v="4"/>
    <x v="1"/>
    <n v="19981"/>
    <n v="4"/>
  </r>
  <r>
    <s v="E1427"/>
    <s v="Mrs Clare Cooper"/>
    <n v="47"/>
    <x v="3"/>
    <x v="1"/>
    <x v="3"/>
    <s v="Manager"/>
    <d v="2022-01-08T00:00:00"/>
    <s v="E1899"/>
    <s v="Edinburgh"/>
    <n v="49918"/>
    <x v="1"/>
    <m/>
    <n v="44"/>
    <n v="3"/>
    <x v="0"/>
    <m/>
    <m/>
    <n v="3"/>
    <x v="1"/>
    <n v="5"/>
    <s v="Work is fine, but improvements could be made in support and recognition."/>
    <n v="1"/>
    <n v="85"/>
    <n v="38"/>
    <n v="66"/>
    <n v="3"/>
    <x v="1"/>
    <n v="11936"/>
    <n v="4"/>
  </r>
  <r>
    <s v="E1428"/>
    <s v="Bethan Hutchinson"/>
    <n v="31"/>
    <x v="1"/>
    <x v="0"/>
    <x v="1"/>
    <s v="Agent"/>
    <d v="2014-08-05T00:00:00"/>
    <s v="E1933"/>
    <s v="Birmingham"/>
    <n v="66136"/>
    <x v="1"/>
    <m/>
    <n v="133"/>
    <n v="11"/>
    <x v="2"/>
    <m/>
    <m/>
    <n v="2"/>
    <x v="0"/>
    <n v="1"/>
    <s v="I feel undervalued and stressed by current expectations."/>
    <n v="4"/>
    <n v="69"/>
    <n v="17"/>
    <n v="79"/>
    <n v="7"/>
    <x v="3"/>
    <n v="2118"/>
    <n v="1"/>
  </r>
  <r>
    <s v="E1429"/>
    <s v="Mr Kevin Brown"/>
    <n v="47"/>
    <x v="3"/>
    <x v="2"/>
    <x v="5"/>
    <s v="Manager"/>
    <d v="2017-10-24T00:00:00"/>
    <s v="E1491"/>
    <s v="Manchester"/>
    <n v="77409"/>
    <x v="1"/>
    <m/>
    <n v="94"/>
    <n v="7"/>
    <x v="1"/>
    <m/>
    <m/>
    <n v="1"/>
    <x v="0"/>
    <n v="1"/>
    <s v="I feel undervalued and stressed by current expectations."/>
    <n v="4"/>
    <n v="73"/>
    <n v="69"/>
    <n v="75"/>
    <n v="3"/>
    <x v="1"/>
    <n v="663"/>
    <n v="0"/>
  </r>
  <r>
    <s v="E1430"/>
    <s v="Dale James-Walker"/>
    <n v="55"/>
    <x v="0"/>
    <x v="1"/>
    <x v="3"/>
    <s v="Analyst"/>
    <d v="2014-05-06T00:00:00"/>
    <s v="E1922"/>
    <s v="Manchester"/>
    <n v="40577"/>
    <x v="1"/>
    <m/>
    <n v="136"/>
    <n v="11"/>
    <x v="2"/>
    <m/>
    <m/>
    <n v="1"/>
    <x v="0"/>
    <n v="1"/>
    <s v="I feel undervalued and stressed by current expectations."/>
    <n v="3"/>
    <n v="96"/>
    <n v="58"/>
    <n v="95"/>
    <n v="3"/>
    <x v="1"/>
    <n v="19018"/>
    <n v="4"/>
  </r>
  <r>
    <s v="E1431"/>
    <s v="Jason Hawkins"/>
    <n v="28"/>
    <x v="2"/>
    <x v="0"/>
    <x v="2"/>
    <s v="Director"/>
    <d v="2024-06-21T00:00:00"/>
    <s v="E1136"/>
    <s v="London"/>
    <n v="110155"/>
    <x v="1"/>
    <m/>
    <n v="14"/>
    <n v="1"/>
    <x v="0"/>
    <m/>
    <m/>
    <n v="1"/>
    <x v="0"/>
    <n v="5"/>
    <s v="I feel undervalued and stressed by current expectations."/>
    <n v="5"/>
    <n v="54"/>
    <n v="31"/>
    <n v="68"/>
    <n v="1"/>
    <x v="1"/>
    <n v="15735"/>
    <n v="4"/>
  </r>
  <r>
    <s v="E1432"/>
    <s v="Charlie Humphreys"/>
    <n v="25"/>
    <x v="2"/>
    <x v="0"/>
    <x v="0"/>
    <s v="Agent"/>
    <d v="2014-12-24T00:00:00"/>
    <s v="E1366"/>
    <s v="Dublin"/>
    <n v="106731"/>
    <x v="0"/>
    <d v="2018-07-28T00:00:00"/>
    <n v="43"/>
    <n v="3"/>
    <x v="0"/>
    <s v="Career Growth"/>
    <n v="30"/>
    <n v="2"/>
    <x v="0"/>
    <n v="1"/>
    <s v="I felt limited opportunities for advancement here."/>
    <n v="3"/>
    <n v="94"/>
    <n v="20"/>
    <n v="70"/>
    <n v="0"/>
    <x v="2"/>
    <n v="19158"/>
    <n v="2"/>
  </r>
  <r>
    <s v="E1433"/>
    <s v="Jade Howard"/>
    <n v="32"/>
    <x v="1"/>
    <x v="1"/>
    <x v="2"/>
    <s v="Adjuster"/>
    <d v="2012-05-07T00:00:00"/>
    <s v="E1911"/>
    <s v="Dublin"/>
    <n v="52689"/>
    <x v="0"/>
    <d v="2014-06-25T00:00:00"/>
    <n v="25"/>
    <n v="2"/>
    <x v="0"/>
    <s v="Better Offer"/>
    <n v="30"/>
    <n v="3"/>
    <x v="1"/>
    <n v="2"/>
    <s v="I found a more attractive role outside the company."/>
    <n v="1"/>
    <n v="55"/>
    <n v="39"/>
    <n v="66"/>
    <n v="3"/>
    <x v="1"/>
    <n v="19874"/>
    <n v="4"/>
  </r>
  <r>
    <s v="E1434"/>
    <s v="Jenna Harris"/>
    <n v="50"/>
    <x v="0"/>
    <x v="0"/>
    <x v="4"/>
    <s v="Analyst"/>
    <d v="2013-07-02T00:00:00"/>
    <s v="E1183"/>
    <s v="Dublin"/>
    <n v="36154"/>
    <x v="1"/>
    <m/>
    <n v="146"/>
    <n v="12"/>
    <x v="2"/>
    <m/>
    <m/>
    <n v="3"/>
    <x v="1"/>
    <n v="5"/>
    <s v="Work is fine, but improvements could be made in support and recognition."/>
    <n v="3"/>
    <n v="77"/>
    <n v="91"/>
    <n v="95"/>
    <n v="6"/>
    <x v="3"/>
    <n v="9763"/>
    <n v="3"/>
  </r>
  <r>
    <s v="E1435"/>
    <s v="Lydia Price"/>
    <n v="57"/>
    <x v="0"/>
    <x v="1"/>
    <x v="3"/>
    <s v="Adjuster"/>
    <d v="2015-10-16T00:00:00"/>
    <s v="E1587"/>
    <s v="London"/>
    <n v="119948"/>
    <x v="1"/>
    <m/>
    <n v="119"/>
    <n v="9"/>
    <x v="1"/>
    <m/>
    <m/>
    <n v="1"/>
    <x v="0"/>
    <n v="5"/>
    <s v="I feel undervalued and stressed by current expectations."/>
    <n v="2"/>
    <n v="54"/>
    <n v="26"/>
    <n v="89"/>
    <n v="8"/>
    <x v="0"/>
    <n v="17907"/>
    <n v="1"/>
  </r>
  <r>
    <s v="E1436"/>
    <s v="Sara Lambert"/>
    <n v="46"/>
    <x v="3"/>
    <x v="1"/>
    <x v="3"/>
    <s v="Manager"/>
    <d v="2013-09-06T00:00:00"/>
    <s v="E1286"/>
    <s v="Dublin"/>
    <n v="46341"/>
    <x v="1"/>
    <m/>
    <n v="144"/>
    <n v="12"/>
    <x v="2"/>
    <m/>
    <m/>
    <n v="2"/>
    <x v="0"/>
    <n v="5"/>
    <s v="I feel undervalued and stressed by current expectations."/>
    <n v="4"/>
    <n v="98"/>
    <n v="1"/>
    <n v="70"/>
    <n v="8"/>
    <x v="0"/>
    <n v="8053"/>
    <n v="1"/>
  </r>
  <r>
    <s v="E1437"/>
    <s v="Alex Lewis"/>
    <n v="42"/>
    <x v="3"/>
    <x v="2"/>
    <x v="5"/>
    <s v="Manager"/>
    <d v="2013-04-27T00:00:00"/>
    <s v="E1471"/>
    <s v="Birmingham"/>
    <n v="99681"/>
    <x v="1"/>
    <m/>
    <n v="148"/>
    <n v="12"/>
    <x v="2"/>
    <m/>
    <m/>
    <n v="1"/>
    <x v="0"/>
    <n v="3"/>
    <s v="I feel undervalued and stressed by current expectations."/>
    <n v="5"/>
    <n v="88"/>
    <n v="96"/>
    <n v="90"/>
    <n v="9"/>
    <x v="0"/>
    <n v="17371"/>
    <n v="3"/>
  </r>
  <r>
    <s v="E1438"/>
    <s v="Benjamin Hudson-Clements"/>
    <n v="57"/>
    <x v="0"/>
    <x v="1"/>
    <x v="4"/>
    <s v="Agent"/>
    <d v="2018-12-25T00:00:00"/>
    <s v="E1374"/>
    <s v="London"/>
    <n v="71330"/>
    <x v="0"/>
    <d v="2020-10-04T00:00:00"/>
    <n v="21"/>
    <n v="1"/>
    <x v="0"/>
    <s v="Career Growth"/>
    <n v="90"/>
    <n v="5"/>
    <x v="2"/>
    <n v="3"/>
    <s v="I felt limited opportunities for advancement here."/>
    <n v="1"/>
    <n v="87"/>
    <n v="79"/>
    <n v="89"/>
    <n v="0"/>
    <x v="2"/>
    <n v="3845"/>
    <n v="4"/>
  </r>
  <r>
    <s v="E1439"/>
    <s v="Mrs Bethany Morgan"/>
    <n v="31"/>
    <x v="1"/>
    <x v="0"/>
    <x v="0"/>
    <s v="Analyst"/>
    <d v="2023-11-22T00:00:00"/>
    <s v="E1653"/>
    <s v="Birmingham"/>
    <n v="112759"/>
    <x v="1"/>
    <m/>
    <n v="21"/>
    <n v="1"/>
    <x v="0"/>
    <m/>
    <m/>
    <n v="3"/>
    <x v="1"/>
    <n v="3"/>
    <s v="Work is fine, but improvements could be made in support and recognition."/>
    <n v="4"/>
    <n v="51"/>
    <n v="38"/>
    <n v="94"/>
    <n v="4"/>
    <x v="1"/>
    <n v="13496"/>
    <n v="0"/>
  </r>
  <r>
    <s v="E1440"/>
    <s v="Gerald Collins"/>
    <n v="58"/>
    <x v="0"/>
    <x v="0"/>
    <x v="3"/>
    <s v="Analyst"/>
    <d v="2023-03-03T00:00:00"/>
    <s v="E1748"/>
    <s v="London"/>
    <n v="93416"/>
    <x v="1"/>
    <m/>
    <n v="30"/>
    <n v="2"/>
    <x v="0"/>
    <m/>
    <m/>
    <n v="4"/>
    <x v="2"/>
    <n v="4"/>
    <s v="I enjoy the work environment and feel motivated."/>
    <n v="3"/>
    <n v="92"/>
    <n v="85"/>
    <n v="98"/>
    <n v="6"/>
    <x v="3"/>
    <n v="6301"/>
    <n v="4"/>
  </r>
  <r>
    <s v="E1441"/>
    <s v="Conor Jones"/>
    <n v="30"/>
    <x v="1"/>
    <x v="1"/>
    <x v="3"/>
    <s v="Adjuster"/>
    <d v="2018-02-14T00:00:00"/>
    <s v="E1536"/>
    <s v="Dublin"/>
    <n v="111807"/>
    <x v="0"/>
    <d v="2020-06-17T00:00:00"/>
    <n v="28"/>
    <n v="2"/>
    <x v="0"/>
    <s v="Better Offer"/>
    <n v="90"/>
    <n v="1"/>
    <x v="0"/>
    <n v="2"/>
    <s v="I found a more attractive role outside the company."/>
    <n v="2"/>
    <n v="88"/>
    <n v="55"/>
    <n v="68"/>
    <n v="6"/>
    <x v="3"/>
    <n v="11885"/>
    <n v="1"/>
  </r>
  <r>
    <s v="E1442"/>
    <s v="Melissa Watkins"/>
    <n v="45"/>
    <x v="3"/>
    <x v="0"/>
    <x v="5"/>
    <s v="Senior Manager"/>
    <d v="2018-10-13T00:00:00"/>
    <s v="E1510"/>
    <s v="Birmingham"/>
    <n v="58313"/>
    <x v="1"/>
    <m/>
    <n v="83"/>
    <n v="6"/>
    <x v="1"/>
    <m/>
    <m/>
    <n v="5"/>
    <x v="2"/>
    <n v="5"/>
    <s v="I enjoy the work environment and feel motivated."/>
    <n v="3"/>
    <n v="70"/>
    <n v="12"/>
    <n v="56"/>
    <n v="9"/>
    <x v="0"/>
    <n v="16482"/>
    <n v="0"/>
  </r>
  <r>
    <s v="E1443"/>
    <s v="Karen Cooke"/>
    <n v="56"/>
    <x v="0"/>
    <x v="2"/>
    <x v="1"/>
    <s v="Manager"/>
    <d v="2017-07-27T00:00:00"/>
    <s v="E1801"/>
    <s v="Birmingham"/>
    <n v="71900"/>
    <x v="1"/>
    <m/>
    <n v="97"/>
    <n v="8"/>
    <x v="1"/>
    <m/>
    <m/>
    <n v="3"/>
    <x v="1"/>
    <n v="5"/>
    <s v="Work is fine, but improvements could be made in support and recognition."/>
    <n v="4"/>
    <n v="89"/>
    <n v="55"/>
    <n v="66"/>
    <n v="5"/>
    <x v="3"/>
    <n v="2288"/>
    <n v="2"/>
  </r>
  <r>
    <s v="E1444"/>
    <s v="Karl Thomas"/>
    <n v="56"/>
    <x v="0"/>
    <x v="1"/>
    <x v="0"/>
    <s v="Analyst"/>
    <d v="2010-12-25T00:00:00"/>
    <s v="E1578"/>
    <s v="Birmingham"/>
    <n v="103840"/>
    <x v="1"/>
    <m/>
    <n v="176"/>
    <n v="14"/>
    <x v="2"/>
    <m/>
    <m/>
    <n v="2"/>
    <x v="0"/>
    <n v="3"/>
    <s v="I feel undervalued and stressed by current expectations."/>
    <n v="1"/>
    <n v="86"/>
    <n v="65"/>
    <n v="50"/>
    <n v="9"/>
    <x v="0"/>
    <n v="7796"/>
    <n v="2"/>
  </r>
  <r>
    <s v="E1445"/>
    <s v="Denise Marsh"/>
    <n v="57"/>
    <x v="0"/>
    <x v="0"/>
    <x v="2"/>
    <s v="Manager"/>
    <d v="2015-02-28T00:00:00"/>
    <s v="E1249"/>
    <s v="London"/>
    <n v="59695"/>
    <x v="1"/>
    <m/>
    <n v="126"/>
    <n v="10"/>
    <x v="2"/>
    <m/>
    <m/>
    <n v="3"/>
    <x v="1"/>
    <n v="5"/>
    <s v="Work is fine, but improvements could be made in support and recognition."/>
    <n v="5"/>
    <n v="67"/>
    <n v="77"/>
    <n v="86"/>
    <n v="3"/>
    <x v="1"/>
    <n v="7263"/>
    <n v="4"/>
  </r>
  <r>
    <s v="E1446"/>
    <s v="Mary Davey-Jones"/>
    <n v="39"/>
    <x v="1"/>
    <x v="0"/>
    <x v="4"/>
    <s v="Analyst"/>
    <d v="2016-08-14T00:00:00"/>
    <s v="E1919"/>
    <s v="Edinburgh"/>
    <n v="55225"/>
    <x v="1"/>
    <m/>
    <n v="109"/>
    <n v="9"/>
    <x v="1"/>
    <m/>
    <m/>
    <n v="2"/>
    <x v="0"/>
    <n v="5"/>
    <s v="I feel undervalued and stressed by current expectations."/>
    <n v="4"/>
    <n v="97"/>
    <n v="55"/>
    <n v="55"/>
    <n v="2"/>
    <x v="1"/>
    <n v="12777"/>
    <n v="4"/>
  </r>
  <r>
    <s v="E1447"/>
    <s v="Barbara Donnelly"/>
    <n v="53"/>
    <x v="0"/>
    <x v="0"/>
    <x v="3"/>
    <s v="Senior Manager"/>
    <d v="2023-06-17T00:00:00"/>
    <s v="E1509"/>
    <s v="Dublin"/>
    <n v="111072"/>
    <x v="0"/>
    <d v="2025-07-08T00:00:00"/>
    <n v="24"/>
    <n v="2"/>
    <x v="0"/>
    <s v="Workload"/>
    <n v="90"/>
    <n v="2"/>
    <x v="0"/>
    <n v="1"/>
    <s v="The workload was overwhelming and hard to balance."/>
    <n v="1"/>
    <n v="95"/>
    <n v="27"/>
    <n v="75"/>
    <n v="8"/>
    <x v="0"/>
    <n v="8770"/>
    <n v="0"/>
  </r>
  <r>
    <s v="E1448"/>
    <s v="Beverley Wood"/>
    <n v="45"/>
    <x v="3"/>
    <x v="0"/>
    <x v="3"/>
    <s v="Analyst"/>
    <d v="2016-01-21T00:00:00"/>
    <s v="E1629"/>
    <s v="Birmingham"/>
    <n v="74156"/>
    <x v="0"/>
    <d v="2017-09-27T00:00:00"/>
    <n v="20"/>
    <n v="1"/>
    <x v="0"/>
    <s v="Retirement"/>
    <n v="30"/>
    <n v="1"/>
    <x v="0"/>
    <n v="5"/>
    <s v="I am retiring after my service here."/>
    <n v="4"/>
    <n v="61"/>
    <n v="63"/>
    <n v="51"/>
    <n v="9"/>
    <x v="0"/>
    <n v="7385"/>
    <n v="0"/>
  </r>
  <r>
    <s v="E1449"/>
    <s v="Maria Atkinson-Phillips"/>
    <n v="44"/>
    <x v="3"/>
    <x v="1"/>
    <x v="2"/>
    <s v="Manager"/>
    <d v="2021-09-08T00:00:00"/>
    <s v="E1072"/>
    <s v="Edinburgh"/>
    <n v="102209"/>
    <x v="1"/>
    <m/>
    <n v="48"/>
    <n v="4"/>
    <x v="0"/>
    <m/>
    <m/>
    <n v="1"/>
    <x v="0"/>
    <n v="4"/>
    <s v="I feel undervalued and stressed by current expectations."/>
    <n v="2"/>
    <n v="66"/>
    <n v="70"/>
    <n v="81"/>
    <n v="3"/>
    <x v="1"/>
    <n v="14862"/>
    <n v="4"/>
  </r>
  <r>
    <s v="E1450"/>
    <s v="Keith Jones"/>
    <n v="53"/>
    <x v="0"/>
    <x v="2"/>
    <x v="0"/>
    <s v="Senior Manager"/>
    <d v="2016-11-28T00:00:00"/>
    <s v="E1281"/>
    <s v="Dublin"/>
    <n v="112453"/>
    <x v="0"/>
    <d v="2019-12-07T00:00:00"/>
    <n v="36"/>
    <n v="3"/>
    <x v="0"/>
    <s v="Compensation"/>
    <n v="30"/>
    <n v="3"/>
    <x v="1"/>
    <n v="3"/>
    <s v="Salary and benefits were not competitive enough."/>
    <n v="3"/>
    <n v="86"/>
    <n v="81"/>
    <n v="97"/>
    <n v="7"/>
    <x v="3"/>
    <n v="8464"/>
    <n v="1"/>
  </r>
  <r>
    <s v="E1451"/>
    <s v="Julia Davis"/>
    <n v="58"/>
    <x v="0"/>
    <x v="2"/>
    <x v="1"/>
    <s v="Adjuster"/>
    <d v="2011-10-12T00:00:00"/>
    <s v="E1915"/>
    <s v="Dublin"/>
    <n v="52829"/>
    <x v="1"/>
    <m/>
    <n v="167"/>
    <n v="13"/>
    <x v="2"/>
    <m/>
    <m/>
    <n v="5"/>
    <x v="2"/>
    <n v="2"/>
    <s v="I feel undervalued and stressed by current expectations."/>
    <n v="5"/>
    <n v="95"/>
    <n v="63"/>
    <n v="54"/>
    <n v="0"/>
    <x v="2"/>
    <n v="4881"/>
    <n v="2"/>
  </r>
  <r>
    <s v="E1452"/>
    <s v="Lee Bull"/>
    <n v="33"/>
    <x v="1"/>
    <x v="0"/>
    <x v="3"/>
    <s v="Manager"/>
    <d v="2020-06-10T00:00:00"/>
    <s v="E1959"/>
    <s v="Birmingham"/>
    <n v="105908"/>
    <x v="0"/>
    <d v="2022-12-28T00:00:00"/>
    <n v="30"/>
    <n v="2"/>
    <x v="0"/>
    <s v="Workload"/>
    <n v="30"/>
    <n v="3"/>
    <x v="1"/>
    <n v="2"/>
    <s v="The workload was overwhelming and hard to balance."/>
    <n v="1"/>
    <n v="87"/>
    <n v="55"/>
    <n v="86"/>
    <n v="6"/>
    <x v="3"/>
    <n v="16018"/>
    <n v="0"/>
  </r>
  <r>
    <s v="E1453"/>
    <s v="Chelsea Francis"/>
    <n v="34"/>
    <x v="1"/>
    <x v="0"/>
    <x v="0"/>
    <s v="Agent"/>
    <d v="2020-07-28T00:00:00"/>
    <s v="E1359"/>
    <s v="Birmingham"/>
    <n v="50938"/>
    <x v="1"/>
    <m/>
    <n v="61"/>
    <n v="5"/>
    <x v="1"/>
    <m/>
    <m/>
    <n v="4"/>
    <x v="2"/>
    <n v="1"/>
    <s v="I feel undervalued and stressed by current expectations."/>
    <n v="5"/>
    <n v="64"/>
    <n v="40"/>
    <n v="80"/>
    <n v="5"/>
    <x v="3"/>
    <n v="15691"/>
    <n v="1"/>
  </r>
  <r>
    <s v="E1454"/>
    <s v="Vincent Spencer"/>
    <n v="44"/>
    <x v="3"/>
    <x v="0"/>
    <x v="2"/>
    <s v="Adjuster"/>
    <d v="2015-09-29T00:00:00"/>
    <s v="E1009"/>
    <s v="London"/>
    <n v="84164"/>
    <x v="0"/>
    <d v="2018-11-21T00:00:00"/>
    <n v="37"/>
    <n v="3"/>
    <x v="0"/>
    <s v="Workload"/>
    <n v="60"/>
    <n v="2"/>
    <x v="0"/>
    <n v="2"/>
    <s v="The workload was overwhelming and hard to balance."/>
    <n v="5"/>
    <n v="56"/>
    <n v="99"/>
    <n v="61"/>
    <n v="0"/>
    <x v="2"/>
    <n v="9367"/>
    <n v="4"/>
  </r>
  <r>
    <s v="E1455"/>
    <s v="Joanne Peacock"/>
    <n v="46"/>
    <x v="3"/>
    <x v="0"/>
    <x v="5"/>
    <s v="Adjuster"/>
    <d v="2015-03-18T00:00:00"/>
    <s v="E1210"/>
    <s v="Edinburgh"/>
    <n v="79530"/>
    <x v="0"/>
    <d v="2025-03-21T00:00:00"/>
    <n v="120"/>
    <n v="10"/>
    <x v="2"/>
    <s v="Retirement"/>
    <n v="60"/>
    <n v="2"/>
    <x v="0"/>
    <n v="2"/>
    <s v="I am retiring after my service here."/>
    <n v="5"/>
    <n v="63"/>
    <n v="40"/>
    <n v="84"/>
    <n v="3"/>
    <x v="1"/>
    <n v="413"/>
    <n v="3"/>
  </r>
  <r>
    <s v="E1456"/>
    <s v="Gavin Williams"/>
    <n v="56"/>
    <x v="0"/>
    <x v="0"/>
    <x v="1"/>
    <s v="Director"/>
    <d v="2013-08-29T00:00:00"/>
    <s v="E1834"/>
    <s v="Edinburgh"/>
    <n v="93199"/>
    <x v="1"/>
    <m/>
    <n v="144"/>
    <n v="12"/>
    <x v="2"/>
    <m/>
    <m/>
    <n v="1"/>
    <x v="0"/>
    <n v="3"/>
    <s v="I feel undervalued and stressed by current expectations."/>
    <n v="1"/>
    <n v="99"/>
    <n v="99"/>
    <n v="79"/>
    <n v="4"/>
    <x v="1"/>
    <n v="17934"/>
    <n v="0"/>
  </r>
  <r>
    <s v="E1457"/>
    <s v="Lynne Winter-Kelly"/>
    <n v="51"/>
    <x v="0"/>
    <x v="0"/>
    <x v="4"/>
    <s v="Senior Manager"/>
    <d v="2014-02-17T00:00:00"/>
    <s v="E1151"/>
    <s v="Birmingham"/>
    <n v="85282"/>
    <x v="0"/>
    <d v="2015-12-14T00:00:00"/>
    <n v="21"/>
    <n v="1"/>
    <x v="0"/>
    <s v="Retirement"/>
    <n v="30"/>
    <n v="5"/>
    <x v="2"/>
    <n v="3"/>
    <s v="I am retiring after my service here."/>
    <n v="1"/>
    <n v="50"/>
    <n v="3"/>
    <n v="97"/>
    <n v="7"/>
    <x v="3"/>
    <n v="14714"/>
    <n v="3"/>
  </r>
  <r>
    <s v="E1458"/>
    <s v="Mrs Paula Daly"/>
    <n v="38"/>
    <x v="1"/>
    <x v="0"/>
    <x v="3"/>
    <s v="Manager"/>
    <d v="2011-09-04T00:00:00"/>
    <s v="E1004"/>
    <s v="Dublin"/>
    <n v="72801"/>
    <x v="0"/>
    <d v="2017-09-20T00:00:00"/>
    <n v="72"/>
    <n v="6"/>
    <x v="1"/>
    <s v="Better Offer"/>
    <n v="90"/>
    <n v="1"/>
    <x v="0"/>
    <n v="4"/>
    <s v="I found a more attractive role outside the company."/>
    <n v="5"/>
    <n v="87"/>
    <n v="56"/>
    <n v="55"/>
    <n v="3"/>
    <x v="1"/>
    <n v="7141"/>
    <n v="1"/>
  </r>
  <r>
    <s v="E1459"/>
    <s v="Gemma Hussain"/>
    <n v="41"/>
    <x v="3"/>
    <x v="0"/>
    <x v="0"/>
    <s v="Manager"/>
    <d v="2014-09-22T00:00:00"/>
    <s v="E1194"/>
    <s v="Birmingham"/>
    <n v="34465"/>
    <x v="0"/>
    <d v="2016-03-16T00:00:00"/>
    <n v="17"/>
    <n v="1"/>
    <x v="0"/>
    <s v="Career Growth"/>
    <n v="90"/>
    <n v="4"/>
    <x v="2"/>
    <n v="1"/>
    <s v="I felt limited opportunities for advancement here."/>
    <n v="3"/>
    <n v="52"/>
    <n v="29"/>
    <n v="64"/>
    <n v="2"/>
    <x v="1"/>
    <n v="13182"/>
    <n v="2"/>
  </r>
  <r>
    <s v="E1460"/>
    <s v="Miss Michelle Anderson"/>
    <n v="46"/>
    <x v="3"/>
    <x v="0"/>
    <x v="5"/>
    <s v="Analyst"/>
    <d v="2021-07-12T00:00:00"/>
    <s v="E1953"/>
    <s v="Dublin"/>
    <n v="28326"/>
    <x v="1"/>
    <m/>
    <n v="50"/>
    <n v="4"/>
    <x v="0"/>
    <m/>
    <m/>
    <n v="3"/>
    <x v="1"/>
    <n v="2"/>
    <s v="I feel undervalued and stressed by current expectations."/>
    <n v="4"/>
    <n v="86"/>
    <n v="87"/>
    <n v="64"/>
    <n v="1"/>
    <x v="1"/>
    <n v="16225"/>
    <n v="1"/>
  </r>
  <r>
    <s v="E1461"/>
    <s v="Mrs Harriet Ward"/>
    <n v="43"/>
    <x v="3"/>
    <x v="1"/>
    <x v="4"/>
    <s v="Senior Manager"/>
    <d v="2022-10-28T00:00:00"/>
    <s v="E1282"/>
    <s v="Dublin"/>
    <n v="28659"/>
    <x v="0"/>
    <d v="2024-04-10T00:00:00"/>
    <n v="17"/>
    <n v="1"/>
    <x v="0"/>
    <s v="Personal"/>
    <n v="90"/>
    <n v="3"/>
    <x v="1"/>
    <n v="4"/>
    <s v="Leaving due to personal circumstances."/>
    <n v="5"/>
    <n v="93"/>
    <n v="83"/>
    <n v="65"/>
    <n v="3"/>
    <x v="1"/>
    <n v="1946"/>
    <n v="2"/>
  </r>
  <r>
    <s v="E1462"/>
    <s v="Shirley Smith"/>
    <n v="34"/>
    <x v="1"/>
    <x v="1"/>
    <x v="0"/>
    <s v="Analyst"/>
    <d v="2020-04-02T00:00:00"/>
    <s v="E1463"/>
    <s v="Birmingham"/>
    <n v="85289"/>
    <x v="0"/>
    <d v="2023-01-03T00:00:00"/>
    <n v="33"/>
    <n v="2"/>
    <x v="0"/>
    <s v="Better Offer"/>
    <n v="30"/>
    <n v="5"/>
    <x v="2"/>
    <n v="1"/>
    <s v="I found a more attractive role outside the company."/>
    <n v="2"/>
    <n v="80"/>
    <n v="45"/>
    <n v="69"/>
    <n v="9"/>
    <x v="0"/>
    <n v="191"/>
    <n v="1"/>
  </r>
  <r>
    <s v="E1463"/>
    <s v="Matthew Jones"/>
    <n v="40"/>
    <x v="3"/>
    <x v="1"/>
    <x v="0"/>
    <s v="Adjuster"/>
    <d v="2018-08-25T00:00:00"/>
    <s v="E1112"/>
    <s v="Manchester"/>
    <n v="52594"/>
    <x v="1"/>
    <m/>
    <n v="84"/>
    <n v="7"/>
    <x v="1"/>
    <m/>
    <m/>
    <n v="1"/>
    <x v="0"/>
    <n v="2"/>
    <s v="I feel undervalued and stressed by current expectations."/>
    <n v="5"/>
    <n v="92"/>
    <n v="55"/>
    <n v="62"/>
    <n v="3"/>
    <x v="1"/>
    <n v="16424"/>
    <n v="0"/>
  </r>
  <r>
    <s v="E1464"/>
    <s v="Pamela Elliott"/>
    <n v="57"/>
    <x v="0"/>
    <x v="0"/>
    <x v="4"/>
    <s v="Agent"/>
    <d v="2014-08-02T00:00:00"/>
    <s v="E1270"/>
    <s v="Edinburgh"/>
    <n v="29763"/>
    <x v="0"/>
    <d v="2018-06-08T00:00:00"/>
    <n v="46"/>
    <n v="3"/>
    <x v="0"/>
    <s v="Personal"/>
    <n v="90"/>
    <n v="1"/>
    <x v="0"/>
    <n v="2"/>
    <s v="Leaving due to personal circumstances."/>
    <n v="1"/>
    <n v="62"/>
    <n v="30"/>
    <n v="93"/>
    <n v="9"/>
    <x v="0"/>
    <n v="14175"/>
    <n v="0"/>
  </r>
  <r>
    <s v="E1465"/>
    <s v="Katherine Taylor-Sullivan"/>
    <n v="33"/>
    <x v="1"/>
    <x v="0"/>
    <x v="5"/>
    <s v="Manager"/>
    <d v="2020-10-15T00:00:00"/>
    <s v="E1162"/>
    <s v="Dublin"/>
    <n v="113657"/>
    <x v="1"/>
    <m/>
    <n v="59"/>
    <n v="4"/>
    <x v="0"/>
    <m/>
    <m/>
    <n v="4"/>
    <x v="2"/>
    <n v="3"/>
    <s v="Work is fine, but improvements could be made in support and recognition."/>
    <n v="4"/>
    <n v="97"/>
    <n v="87"/>
    <n v="91"/>
    <n v="4"/>
    <x v="1"/>
    <n v="10051"/>
    <n v="3"/>
  </r>
  <r>
    <s v="E1466"/>
    <s v="Luke Ellis"/>
    <n v="40"/>
    <x v="3"/>
    <x v="0"/>
    <x v="2"/>
    <s v="Manager"/>
    <d v="2018-04-10T00:00:00"/>
    <s v="E1459"/>
    <s v="Dublin"/>
    <n v="35828"/>
    <x v="1"/>
    <m/>
    <n v="89"/>
    <n v="7"/>
    <x v="1"/>
    <m/>
    <m/>
    <n v="3"/>
    <x v="1"/>
    <n v="5"/>
    <s v="Work is fine, but improvements could be made in support and recognition."/>
    <n v="2"/>
    <n v="67"/>
    <n v="6"/>
    <n v="95"/>
    <n v="6"/>
    <x v="3"/>
    <n v="5892"/>
    <n v="1"/>
  </r>
  <r>
    <s v="E1467"/>
    <s v="Mr Wayne Crawford"/>
    <n v="33"/>
    <x v="1"/>
    <x v="0"/>
    <x v="5"/>
    <s v="Adjuster"/>
    <d v="2015-07-02T00:00:00"/>
    <s v="E1104"/>
    <s v="Manchester"/>
    <n v="72588"/>
    <x v="1"/>
    <m/>
    <n v="122"/>
    <n v="10"/>
    <x v="2"/>
    <m/>
    <m/>
    <n v="1"/>
    <x v="0"/>
    <n v="1"/>
    <s v="I feel undervalued and stressed by current expectations."/>
    <n v="4"/>
    <n v="66"/>
    <n v="89"/>
    <n v="80"/>
    <n v="8"/>
    <x v="0"/>
    <n v="3449"/>
    <n v="1"/>
  </r>
  <r>
    <s v="E1468"/>
    <s v="Richard Murray"/>
    <n v="30"/>
    <x v="1"/>
    <x v="0"/>
    <x v="1"/>
    <s v="Agent"/>
    <d v="2024-02-22T00:00:00"/>
    <s v="E1692"/>
    <s v="London"/>
    <n v="36221"/>
    <x v="1"/>
    <m/>
    <n v="18"/>
    <n v="1"/>
    <x v="0"/>
    <m/>
    <m/>
    <n v="5"/>
    <x v="2"/>
    <n v="2"/>
    <s v="I feel undervalued and stressed by current expectations."/>
    <n v="4"/>
    <n v="66"/>
    <n v="76"/>
    <n v="83"/>
    <n v="1"/>
    <x v="1"/>
    <n v="8327"/>
    <n v="3"/>
  </r>
  <r>
    <s v="E1469"/>
    <s v="Oliver Chapman"/>
    <n v="28"/>
    <x v="2"/>
    <x v="1"/>
    <x v="3"/>
    <s v="Manager"/>
    <d v="2013-03-14T00:00:00"/>
    <s v="E1555"/>
    <s v="Manchester"/>
    <n v="36211"/>
    <x v="1"/>
    <m/>
    <n v="150"/>
    <n v="12"/>
    <x v="2"/>
    <m/>
    <m/>
    <n v="3"/>
    <x v="1"/>
    <n v="1"/>
    <s v="I feel undervalued and stressed by current expectations."/>
    <n v="2"/>
    <n v="60"/>
    <n v="53"/>
    <n v="78"/>
    <n v="4"/>
    <x v="1"/>
    <n v="5909"/>
    <n v="4"/>
  </r>
  <r>
    <s v="E1470"/>
    <s v="Grace Francis"/>
    <n v="49"/>
    <x v="3"/>
    <x v="0"/>
    <x v="4"/>
    <s v="Agent"/>
    <d v="2020-03-22T00:00:00"/>
    <s v="E1281"/>
    <s v="Manchester"/>
    <n v="38569"/>
    <x v="1"/>
    <m/>
    <n v="65"/>
    <n v="5"/>
    <x v="1"/>
    <m/>
    <m/>
    <n v="4"/>
    <x v="2"/>
    <n v="4"/>
    <s v="I enjoy the work environment and feel motivated."/>
    <n v="5"/>
    <n v="69"/>
    <n v="7"/>
    <n v="52"/>
    <n v="9"/>
    <x v="0"/>
    <n v="12393"/>
    <n v="1"/>
  </r>
  <r>
    <s v="E1471"/>
    <s v="Timothy Forster"/>
    <n v="35"/>
    <x v="1"/>
    <x v="0"/>
    <x v="2"/>
    <s v="Manager"/>
    <d v="2022-05-12T00:00:00"/>
    <s v="E1686"/>
    <s v="Dublin"/>
    <n v="62860"/>
    <x v="0"/>
    <d v="2023-09-01T00:00:00"/>
    <n v="15"/>
    <n v="1"/>
    <x v="0"/>
    <s v="Workload"/>
    <n v="30"/>
    <n v="5"/>
    <x v="2"/>
    <n v="4"/>
    <s v="The workload was overwhelming and hard to balance."/>
    <n v="5"/>
    <n v="59"/>
    <n v="54"/>
    <n v="58"/>
    <n v="8"/>
    <x v="0"/>
    <n v="1941"/>
    <n v="1"/>
  </r>
  <r>
    <s v="E1472"/>
    <s v="Jason Johnston"/>
    <n v="52"/>
    <x v="0"/>
    <x v="0"/>
    <x v="4"/>
    <s v="Director"/>
    <d v="2017-05-31T00:00:00"/>
    <s v="E1161"/>
    <s v="Edinburgh"/>
    <n v="96558"/>
    <x v="1"/>
    <m/>
    <n v="99"/>
    <n v="8"/>
    <x v="1"/>
    <m/>
    <m/>
    <n v="2"/>
    <x v="0"/>
    <n v="5"/>
    <s v="I feel undervalued and stressed by current expectations."/>
    <n v="5"/>
    <n v="78"/>
    <n v="68"/>
    <n v="60"/>
    <n v="2"/>
    <x v="1"/>
    <n v="4221"/>
    <n v="1"/>
  </r>
  <r>
    <s v="E1473"/>
    <s v="Mr Donald Holmes"/>
    <n v="40"/>
    <x v="3"/>
    <x v="1"/>
    <x v="4"/>
    <s v="Adjuster"/>
    <d v="2024-08-19T00:00:00"/>
    <s v="E1982"/>
    <s v="Manchester"/>
    <n v="70337"/>
    <x v="1"/>
    <m/>
    <n v="12"/>
    <n v="1"/>
    <x v="0"/>
    <m/>
    <m/>
    <n v="4"/>
    <x v="2"/>
    <n v="2"/>
    <s v="I feel undervalued and stressed by current expectations."/>
    <n v="3"/>
    <n v="97"/>
    <n v="43"/>
    <n v="60"/>
    <n v="0"/>
    <x v="2"/>
    <n v="6543"/>
    <n v="4"/>
  </r>
  <r>
    <s v="E1474"/>
    <s v="Graeme Ward-Leonard"/>
    <n v="37"/>
    <x v="1"/>
    <x v="1"/>
    <x v="5"/>
    <s v="Agent"/>
    <d v="2016-05-31T00:00:00"/>
    <s v="E1350"/>
    <s v="London"/>
    <n v="77311"/>
    <x v="1"/>
    <m/>
    <n v="111"/>
    <n v="9"/>
    <x v="1"/>
    <m/>
    <m/>
    <n v="5"/>
    <x v="2"/>
    <n v="3"/>
    <s v="Work is fine, but improvements could be made in support and recognition."/>
    <n v="5"/>
    <n v="83"/>
    <n v="12"/>
    <n v="74"/>
    <n v="1"/>
    <x v="1"/>
    <n v="17942"/>
    <n v="0"/>
  </r>
  <r>
    <s v="E1475"/>
    <s v="Leslie Butcher"/>
    <n v="26"/>
    <x v="2"/>
    <x v="1"/>
    <x v="3"/>
    <s v="Manager"/>
    <d v="2019-11-03T00:00:00"/>
    <s v="E1433"/>
    <s v="Birmingham"/>
    <n v="38515"/>
    <x v="1"/>
    <m/>
    <n v="70"/>
    <n v="5"/>
    <x v="1"/>
    <m/>
    <m/>
    <n v="1"/>
    <x v="0"/>
    <n v="2"/>
    <s v="I feel undervalued and stressed by current expectations."/>
    <n v="2"/>
    <n v="66"/>
    <n v="92"/>
    <n v="71"/>
    <n v="5"/>
    <x v="3"/>
    <n v="14012"/>
    <n v="3"/>
  </r>
  <r>
    <s v="E1476"/>
    <s v="Dr Jake Hall"/>
    <n v="56"/>
    <x v="0"/>
    <x v="1"/>
    <x v="1"/>
    <s v="Manager"/>
    <d v="2011-09-05T00:00:00"/>
    <s v="E1851"/>
    <s v="Manchester"/>
    <n v="96695"/>
    <x v="0"/>
    <d v="2013-09-11T00:00:00"/>
    <n v="24"/>
    <n v="2"/>
    <x v="0"/>
    <s v="Personal"/>
    <n v="60"/>
    <n v="2"/>
    <x v="0"/>
    <n v="1"/>
    <s v="Leaving due to personal circumstances."/>
    <n v="3"/>
    <n v="91"/>
    <n v="19"/>
    <n v="91"/>
    <n v="4"/>
    <x v="1"/>
    <n v="2121"/>
    <n v="4"/>
  </r>
  <r>
    <s v="E1477"/>
    <s v="Callum Peters"/>
    <n v="33"/>
    <x v="1"/>
    <x v="0"/>
    <x v="0"/>
    <s v="Analyst"/>
    <d v="2015-11-21T00:00:00"/>
    <s v="E1139"/>
    <s v="Manchester"/>
    <n v="112227"/>
    <x v="1"/>
    <m/>
    <n v="117"/>
    <n v="9"/>
    <x v="1"/>
    <m/>
    <m/>
    <n v="4"/>
    <x v="2"/>
    <n v="4"/>
    <s v="I enjoy the work environment and feel motivated."/>
    <n v="5"/>
    <n v="62"/>
    <n v="77"/>
    <n v="95"/>
    <n v="0"/>
    <x v="2"/>
    <n v="17412"/>
    <n v="2"/>
  </r>
  <r>
    <s v="E1478"/>
    <s v="Dr Christian Newman"/>
    <n v="46"/>
    <x v="3"/>
    <x v="1"/>
    <x v="0"/>
    <s v="Director"/>
    <d v="2010-09-26T00:00:00"/>
    <s v="E1470"/>
    <s v="London"/>
    <n v="49904"/>
    <x v="0"/>
    <d v="2017-09-24T00:00:00"/>
    <n v="83"/>
    <n v="6"/>
    <x v="1"/>
    <s v="Career Growth"/>
    <n v="90"/>
    <n v="1"/>
    <x v="0"/>
    <n v="1"/>
    <s v="I felt limited opportunities for advancement here."/>
    <n v="3"/>
    <n v="93"/>
    <n v="31"/>
    <n v="58"/>
    <n v="0"/>
    <x v="2"/>
    <n v="11726"/>
    <n v="2"/>
  </r>
  <r>
    <s v="E1479"/>
    <s v="Dr Ryan Anderson"/>
    <n v="42"/>
    <x v="3"/>
    <x v="0"/>
    <x v="4"/>
    <s v="Agent"/>
    <d v="2022-08-31T00:00:00"/>
    <s v="E1131"/>
    <s v="Edinburgh"/>
    <n v="84935"/>
    <x v="1"/>
    <m/>
    <n v="36"/>
    <n v="3"/>
    <x v="0"/>
    <m/>
    <m/>
    <n v="2"/>
    <x v="0"/>
    <n v="5"/>
    <s v="I feel undervalued and stressed by current expectations."/>
    <n v="2"/>
    <n v="96"/>
    <n v="59"/>
    <n v="69"/>
    <n v="3"/>
    <x v="1"/>
    <n v="5656"/>
    <n v="4"/>
  </r>
  <r>
    <s v="E1480"/>
    <s v="Lisa Kay"/>
    <n v="57"/>
    <x v="0"/>
    <x v="0"/>
    <x v="3"/>
    <s v="Analyst"/>
    <d v="2011-08-20T00:00:00"/>
    <s v="E1086"/>
    <s v="Manchester"/>
    <n v="68790"/>
    <x v="1"/>
    <m/>
    <n v="168"/>
    <n v="14"/>
    <x v="2"/>
    <m/>
    <m/>
    <n v="3"/>
    <x v="1"/>
    <n v="4"/>
    <s v="Work is fine, but improvements could be made in support and recognition."/>
    <n v="5"/>
    <n v="88"/>
    <n v="49"/>
    <n v="70"/>
    <n v="3"/>
    <x v="1"/>
    <n v="8967"/>
    <n v="4"/>
  </r>
  <r>
    <s v="E1481"/>
    <s v="Dr Harry Reeves"/>
    <n v="44"/>
    <x v="3"/>
    <x v="1"/>
    <x v="2"/>
    <s v="Manager"/>
    <d v="2014-07-05T00:00:00"/>
    <s v="E1687"/>
    <s v="Manchester"/>
    <n v="93580"/>
    <x v="1"/>
    <m/>
    <n v="134"/>
    <n v="11"/>
    <x v="2"/>
    <m/>
    <m/>
    <n v="1"/>
    <x v="0"/>
    <n v="3"/>
    <s v="I feel undervalued and stressed by current expectations."/>
    <n v="1"/>
    <n v="76"/>
    <n v="26"/>
    <n v="59"/>
    <n v="5"/>
    <x v="3"/>
    <n v="19422"/>
    <n v="0"/>
  </r>
  <r>
    <s v="E1482"/>
    <s v="Antony Walker"/>
    <n v="37"/>
    <x v="1"/>
    <x v="1"/>
    <x v="5"/>
    <s v="Senior Manager"/>
    <d v="2023-05-27T00:00:00"/>
    <s v="E1182"/>
    <s v="Edinburgh"/>
    <n v="100148"/>
    <x v="1"/>
    <m/>
    <n v="27"/>
    <n v="2"/>
    <x v="0"/>
    <m/>
    <m/>
    <n v="5"/>
    <x v="2"/>
    <n v="4"/>
    <s v="I enjoy the work environment and feel motivated."/>
    <n v="2"/>
    <n v="75"/>
    <n v="24"/>
    <n v="71"/>
    <n v="5"/>
    <x v="3"/>
    <n v="15764"/>
    <n v="2"/>
  </r>
  <r>
    <s v="E1483"/>
    <s v="Samuel Goodwin"/>
    <n v="35"/>
    <x v="1"/>
    <x v="1"/>
    <x v="3"/>
    <s v="Agent"/>
    <d v="2024-07-14T00:00:00"/>
    <s v="E1367"/>
    <s v="London"/>
    <n v="30636"/>
    <x v="1"/>
    <m/>
    <n v="14"/>
    <n v="1"/>
    <x v="0"/>
    <m/>
    <m/>
    <n v="4"/>
    <x v="2"/>
    <n v="2"/>
    <s v="I feel undervalued and stressed by current expectations."/>
    <n v="4"/>
    <n v="77"/>
    <n v="51"/>
    <n v="78"/>
    <n v="9"/>
    <x v="0"/>
    <n v="15873"/>
    <n v="3"/>
  </r>
  <r>
    <s v="E1484"/>
    <s v="Dr Anne Davies"/>
    <n v="52"/>
    <x v="0"/>
    <x v="1"/>
    <x v="3"/>
    <s v="Manager"/>
    <d v="2010-10-29T00:00:00"/>
    <s v="E1128"/>
    <s v="Manchester"/>
    <n v="102129"/>
    <x v="1"/>
    <m/>
    <n v="178"/>
    <n v="14"/>
    <x v="2"/>
    <m/>
    <m/>
    <n v="2"/>
    <x v="0"/>
    <n v="2"/>
    <s v="I feel undervalued and stressed by current expectations."/>
    <n v="4"/>
    <n v="62"/>
    <n v="67"/>
    <n v="58"/>
    <n v="5"/>
    <x v="3"/>
    <n v="11079"/>
    <n v="1"/>
  </r>
  <r>
    <s v="E1485"/>
    <s v="Suzanne Richards-Davies"/>
    <n v="26"/>
    <x v="2"/>
    <x v="1"/>
    <x v="5"/>
    <s v="Analyst"/>
    <d v="2010-11-05T00:00:00"/>
    <s v="E1245"/>
    <s v="Edinburgh"/>
    <n v="27892"/>
    <x v="1"/>
    <m/>
    <n v="178"/>
    <n v="14"/>
    <x v="2"/>
    <m/>
    <m/>
    <n v="1"/>
    <x v="0"/>
    <n v="4"/>
    <s v="I feel undervalued and stressed by current expectations."/>
    <n v="2"/>
    <n v="61"/>
    <n v="20"/>
    <n v="54"/>
    <n v="0"/>
    <x v="2"/>
    <n v="18262"/>
    <n v="1"/>
  </r>
  <r>
    <s v="E1486"/>
    <s v="Tracey Brady-Kirk"/>
    <n v="56"/>
    <x v="0"/>
    <x v="0"/>
    <x v="4"/>
    <s v="Adjuster"/>
    <d v="2024-05-02T00:00:00"/>
    <s v="E1600"/>
    <s v="Manchester"/>
    <n v="46672"/>
    <x v="0"/>
    <d v="2024-11-24T00:00:00"/>
    <n v="6"/>
    <n v="0"/>
    <x v="0"/>
    <s v="Better Offer"/>
    <n v="60"/>
    <n v="3"/>
    <x v="1"/>
    <n v="5"/>
    <s v="I found a more attractive role outside the company."/>
    <n v="4"/>
    <n v="93"/>
    <n v="17"/>
    <n v="89"/>
    <n v="9"/>
    <x v="0"/>
    <n v="2271"/>
    <n v="0"/>
  </r>
  <r>
    <s v="E1487"/>
    <s v="Zoe Humphreys"/>
    <n v="44"/>
    <x v="3"/>
    <x v="1"/>
    <x v="3"/>
    <s v="Agent"/>
    <d v="2013-11-10T00:00:00"/>
    <s v="E1577"/>
    <s v="Birmingham"/>
    <n v="30812"/>
    <x v="1"/>
    <m/>
    <n v="142"/>
    <n v="11"/>
    <x v="2"/>
    <m/>
    <m/>
    <n v="4"/>
    <x v="2"/>
    <n v="2"/>
    <s v="I feel undervalued and stressed by current expectations."/>
    <n v="2"/>
    <n v="77"/>
    <n v="38"/>
    <n v="60"/>
    <n v="8"/>
    <x v="0"/>
    <n v="1607"/>
    <n v="0"/>
  </r>
  <r>
    <s v="E1488"/>
    <s v="Dr Iain Pearson"/>
    <n v="50"/>
    <x v="0"/>
    <x v="2"/>
    <x v="0"/>
    <s v="Senior Manager"/>
    <d v="2018-08-17T00:00:00"/>
    <s v="E1669"/>
    <s v="Dublin"/>
    <n v="25654"/>
    <x v="1"/>
    <m/>
    <n v="84"/>
    <n v="7"/>
    <x v="1"/>
    <m/>
    <m/>
    <n v="4"/>
    <x v="2"/>
    <n v="2"/>
    <s v="I feel undervalued and stressed by current expectations."/>
    <n v="1"/>
    <n v="51"/>
    <n v="14"/>
    <n v="50"/>
    <n v="6"/>
    <x v="3"/>
    <n v="19523"/>
    <n v="2"/>
  </r>
  <r>
    <s v="E1489"/>
    <s v="Sarah Mahmood"/>
    <n v="32"/>
    <x v="1"/>
    <x v="1"/>
    <x v="5"/>
    <s v="Agent"/>
    <d v="2016-02-12T00:00:00"/>
    <s v="E1898"/>
    <s v="Birmingham"/>
    <n v="79633"/>
    <x v="1"/>
    <m/>
    <n v="115"/>
    <n v="9"/>
    <x v="1"/>
    <m/>
    <m/>
    <n v="1"/>
    <x v="0"/>
    <n v="3"/>
    <s v="I feel undervalued and stressed by current expectations."/>
    <n v="2"/>
    <n v="86"/>
    <n v="52"/>
    <n v="91"/>
    <n v="6"/>
    <x v="3"/>
    <n v="15679"/>
    <n v="3"/>
  </r>
  <r>
    <s v="E1490"/>
    <s v="Megan Roberts"/>
    <n v="39"/>
    <x v="1"/>
    <x v="0"/>
    <x v="2"/>
    <s v="Adjuster"/>
    <d v="2015-06-05T00:00:00"/>
    <s v="E1377"/>
    <s v="Manchester"/>
    <n v="42143"/>
    <x v="1"/>
    <m/>
    <n v="123"/>
    <n v="10"/>
    <x v="2"/>
    <m/>
    <m/>
    <n v="3"/>
    <x v="1"/>
    <n v="4"/>
    <s v="Work is fine, but improvements could be made in support and recognition."/>
    <n v="5"/>
    <n v="83"/>
    <n v="37"/>
    <n v="50"/>
    <n v="6"/>
    <x v="3"/>
    <n v="16989"/>
    <n v="3"/>
  </r>
  <r>
    <s v="E1491"/>
    <s v="Cheryl Black"/>
    <n v="33"/>
    <x v="1"/>
    <x v="0"/>
    <x v="1"/>
    <s v="Adjuster"/>
    <d v="2015-05-03T00:00:00"/>
    <s v="E1148"/>
    <s v="London"/>
    <n v="80934"/>
    <x v="0"/>
    <d v="2025-08-18T00:00:00"/>
    <n v="123"/>
    <n v="10"/>
    <x v="2"/>
    <s v="Retirement"/>
    <n v="90"/>
    <n v="2"/>
    <x v="0"/>
    <n v="2"/>
    <s v="I am retiring after my service here."/>
    <n v="5"/>
    <n v="72"/>
    <n v="47"/>
    <n v="88"/>
    <n v="1"/>
    <x v="1"/>
    <n v="3665"/>
    <n v="4"/>
  </r>
  <r>
    <s v="E1492"/>
    <s v="Nathan Begum"/>
    <n v="30"/>
    <x v="1"/>
    <x v="0"/>
    <x v="4"/>
    <s v="Senior Manager"/>
    <d v="2023-06-19T00:00:00"/>
    <s v="E1984"/>
    <s v="Dublin"/>
    <n v="92334"/>
    <x v="1"/>
    <m/>
    <n v="26"/>
    <n v="2"/>
    <x v="0"/>
    <m/>
    <m/>
    <n v="1"/>
    <x v="0"/>
    <n v="5"/>
    <s v="I feel undervalued and stressed by current expectations."/>
    <n v="3"/>
    <n v="94"/>
    <n v="51"/>
    <n v="95"/>
    <n v="1"/>
    <x v="1"/>
    <n v="16308"/>
    <n v="0"/>
  </r>
  <r>
    <s v="E1493"/>
    <s v="Mr Stewart Webb"/>
    <n v="31"/>
    <x v="1"/>
    <x v="0"/>
    <x v="5"/>
    <s v="Analyst"/>
    <d v="2014-03-22T00:00:00"/>
    <s v="E1851"/>
    <s v="Birmingham"/>
    <n v="54087"/>
    <x v="1"/>
    <m/>
    <n v="137"/>
    <n v="11"/>
    <x v="2"/>
    <m/>
    <m/>
    <n v="2"/>
    <x v="0"/>
    <n v="1"/>
    <s v="I feel undervalued and stressed by current expectations."/>
    <n v="4"/>
    <n v="78"/>
    <n v="87"/>
    <n v="54"/>
    <n v="5"/>
    <x v="3"/>
    <n v="5852"/>
    <n v="1"/>
  </r>
  <r>
    <s v="E1494"/>
    <s v="Abdul Smith"/>
    <n v="38"/>
    <x v="1"/>
    <x v="0"/>
    <x v="1"/>
    <s v="Manager"/>
    <d v="2016-11-30T00:00:00"/>
    <s v="E1432"/>
    <s v="Edinburgh"/>
    <n v="36618"/>
    <x v="0"/>
    <d v="2018-01-17T00:00:00"/>
    <n v="13"/>
    <n v="1"/>
    <x v="0"/>
    <s v="Career Growth"/>
    <n v="30"/>
    <n v="4"/>
    <x v="2"/>
    <n v="4"/>
    <s v="I felt limited opportunities for advancement here."/>
    <n v="4"/>
    <n v="84"/>
    <n v="71"/>
    <n v="98"/>
    <n v="6"/>
    <x v="3"/>
    <n v="5462"/>
    <n v="1"/>
  </r>
  <r>
    <s v="E1495"/>
    <s v="Janet Jones-Scott"/>
    <n v="59"/>
    <x v="0"/>
    <x v="0"/>
    <x v="1"/>
    <s v="Adjuster"/>
    <d v="2018-11-13T00:00:00"/>
    <s v="E1627"/>
    <s v="London"/>
    <n v="33446"/>
    <x v="1"/>
    <m/>
    <n v="82"/>
    <n v="6"/>
    <x v="1"/>
    <m/>
    <m/>
    <n v="2"/>
    <x v="0"/>
    <n v="3"/>
    <s v="I feel undervalued and stressed by current expectations."/>
    <n v="2"/>
    <n v="60"/>
    <n v="27"/>
    <n v="71"/>
    <n v="2"/>
    <x v="1"/>
    <n v="18528"/>
    <n v="2"/>
  </r>
  <r>
    <s v="E1496"/>
    <s v="Dr Iain Moss"/>
    <n v="28"/>
    <x v="2"/>
    <x v="0"/>
    <x v="2"/>
    <s v="Analyst"/>
    <d v="2016-06-08T00:00:00"/>
    <s v="E1725"/>
    <s v="Birmingham"/>
    <n v="112182"/>
    <x v="1"/>
    <m/>
    <n v="111"/>
    <n v="9"/>
    <x v="1"/>
    <m/>
    <m/>
    <n v="3"/>
    <x v="1"/>
    <n v="2"/>
    <s v="I feel undervalued and stressed by current expectations."/>
    <n v="4"/>
    <n v="97"/>
    <n v="84"/>
    <n v="75"/>
    <n v="3"/>
    <x v="1"/>
    <n v="4270"/>
    <n v="1"/>
  </r>
  <r>
    <s v="E1497"/>
    <s v="Reece Williams"/>
    <n v="34"/>
    <x v="1"/>
    <x v="0"/>
    <x v="3"/>
    <s v="Analyst"/>
    <d v="2011-08-17T00:00:00"/>
    <s v="E1468"/>
    <s v="Edinburgh"/>
    <n v="73867"/>
    <x v="1"/>
    <m/>
    <n v="168"/>
    <n v="14"/>
    <x v="2"/>
    <m/>
    <m/>
    <n v="5"/>
    <x v="2"/>
    <n v="5"/>
    <s v="I enjoy the work environment and feel motivated."/>
    <n v="5"/>
    <n v="82"/>
    <n v="15"/>
    <n v="55"/>
    <n v="2"/>
    <x v="1"/>
    <n v="15697"/>
    <n v="3"/>
  </r>
  <r>
    <s v="E1498"/>
    <s v="Aaron Allen"/>
    <n v="30"/>
    <x v="1"/>
    <x v="1"/>
    <x v="2"/>
    <s v="Manager"/>
    <d v="2022-10-23T00:00:00"/>
    <s v="E1445"/>
    <s v="Manchester"/>
    <n v="76028"/>
    <x v="1"/>
    <m/>
    <n v="34"/>
    <n v="2"/>
    <x v="0"/>
    <m/>
    <m/>
    <n v="3"/>
    <x v="1"/>
    <n v="4"/>
    <s v="Work is fine, but improvements could be made in support and recognition."/>
    <n v="1"/>
    <n v="100"/>
    <n v="15"/>
    <n v="81"/>
    <n v="6"/>
    <x v="3"/>
    <n v="17760"/>
    <n v="3"/>
  </r>
  <r>
    <s v="E1499"/>
    <s v="Ricky Griffiths"/>
    <n v="48"/>
    <x v="3"/>
    <x v="1"/>
    <x v="3"/>
    <s v="Senior Manager"/>
    <d v="2022-04-07T00:00:00"/>
    <s v="E1480"/>
    <s v="Edinburgh"/>
    <n v="85101"/>
    <x v="0"/>
    <d v="2023-12-13T00:00:00"/>
    <n v="20"/>
    <n v="1"/>
    <x v="0"/>
    <s v="Career Growth"/>
    <n v="30"/>
    <n v="2"/>
    <x v="0"/>
    <n v="5"/>
    <s v="I felt limited opportunities for advancement here."/>
    <n v="2"/>
    <n v="60"/>
    <n v="34"/>
    <n v="97"/>
    <n v="6"/>
    <x v="3"/>
    <n v="3462"/>
    <n v="0"/>
  </r>
  <r>
    <s v="E1500"/>
    <s v="Laura May"/>
    <n v="23"/>
    <x v="2"/>
    <x v="0"/>
    <x v="3"/>
    <s v="Agent"/>
    <d v="2011-04-13T00:00:00"/>
    <s v="E1883"/>
    <s v="Birmingham"/>
    <n v="52200"/>
    <x v="0"/>
    <d v="2015-07-03T00:00:00"/>
    <n v="50"/>
    <n v="4"/>
    <x v="0"/>
    <s v="Better Offer"/>
    <n v="30"/>
    <n v="1"/>
    <x v="0"/>
    <n v="5"/>
    <s v="I found a more attractive role outside the company."/>
    <n v="4"/>
    <n v="58"/>
    <n v="16"/>
    <n v="60"/>
    <n v="3"/>
    <x v="1"/>
    <n v="15474"/>
    <n v="2"/>
  </r>
  <r>
    <s v="E1501"/>
    <s v="Mrs Dorothy Hanson"/>
    <n v="26"/>
    <x v="2"/>
    <x v="0"/>
    <x v="5"/>
    <s v="Analyst"/>
    <d v="2010-08-28T00:00:00"/>
    <s v="E1293"/>
    <s v="Birmingham"/>
    <n v="113074"/>
    <x v="0"/>
    <d v="2017-04-05T00:00:00"/>
    <n v="79"/>
    <n v="6"/>
    <x v="1"/>
    <s v="Retirement"/>
    <n v="30"/>
    <n v="4"/>
    <x v="2"/>
    <n v="3"/>
    <s v="I am retiring after my service here."/>
    <n v="5"/>
    <n v="63"/>
    <n v="72"/>
    <n v="59"/>
    <n v="6"/>
    <x v="3"/>
    <n v="347"/>
    <n v="1"/>
  </r>
  <r>
    <s v="E1502"/>
    <s v="Ann White"/>
    <n v="50"/>
    <x v="0"/>
    <x v="0"/>
    <x v="5"/>
    <s v="Agent"/>
    <d v="2020-01-10T00:00:00"/>
    <s v="E1764"/>
    <s v="Manchester"/>
    <n v="86465"/>
    <x v="1"/>
    <m/>
    <n v="68"/>
    <n v="5"/>
    <x v="1"/>
    <m/>
    <m/>
    <n v="5"/>
    <x v="2"/>
    <n v="4"/>
    <s v="I enjoy the work environment and feel motivated."/>
    <n v="3"/>
    <n v="58"/>
    <n v="98"/>
    <n v="96"/>
    <n v="4"/>
    <x v="1"/>
    <n v="16384"/>
    <n v="0"/>
  </r>
  <r>
    <s v="E1503"/>
    <s v="Jonathan Smith"/>
    <n v="58"/>
    <x v="0"/>
    <x v="0"/>
    <x v="4"/>
    <s v="Analyst"/>
    <d v="2016-11-08T00:00:00"/>
    <s v="E1142"/>
    <s v="Edinburgh"/>
    <n v="111436"/>
    <x v="1"/>
    <m/>
    <n v="106"/>
    <n v="8"/>
    <x v="1"/>
    <m/>
    <m/>
    <n v="1"/>
    <x v="0"/>
    <n v="2"/>
    <s v="I feel undervalued and stressed by current expectations."/>
    <n v="4"/>
    <n v="88"/>
    <n v="51"/>
    <n v="88"/>
    <n v="0"/>
    <x v="2"/>
    <n v="62"/>
    <n v="4"/>
  </r>
  <r>
    <s v="E1504"/>
    <s v="Sharon Smith"/>
    <n v="59"/>
    <x v="0"/>
    <x v="2"/>
    <x v="3"/>
    <s v="Adjuster"/>
    <d v="2016-06-03T00:00:00"/>
    <s v="E1249"/>
    <s v="Edinburgh"/>
    <n v="112892"/>
    <x v="0"/>
    <d v="2024-06-01T00:00:00"/>
    <n v="95"/>
    <n v="7"/>
    <x v="1"/>
    <s v="Career Growth"/>
    <n v="90"/>
    <n v="1"/>
    <x v="0"/>
    <n v="3"/>
    <s v="I felt limited opportunities for advancement here."/>
    <n v="1"/>
    <n v="97"/>
    <n v="92"/>
    <n v="83"/>
    <n v="9"/>
    <x v="0"/>
    <n v="1783"/>
    <n v="4"/>
  </r>
  <r>
    <s v="E1505"/>
    <s v="Miss Kim Murphy"/>
    <n v="40"/>
    <x v="3"/>
    <x v="1"/>
    <x v="1"/>
    <s v="Adjuster"/>
    <d v="2016-01-20T00:00:00"/>
    <s v="E1877"/>
    <s v="Manchester"/>
    <n v="113559"/>
    <x v="1"/>
    <m/>
    <n v="115"/>
    <n v="9"/>
    <x v="1"/>
    <m/>
    <m/>
    <n v="3"/>
    <x v="1"/>
    <n v="2"/>
    <s v="I feel undervalued and stressed by current expectations."/>
    <n v="1"/>
    <n v="52"/>
    <n v="81"/>
    <n v="80"/>
    <n v="3"/>
    <x v="1"/>
    <n v="8417"/>
    <n v="1"/>
  </r>
  <r>
    <s v="E1506"/>
    <s v="Dr Amy Foster"/>
    <n v="29"/>
    <x v="2"/>
    <x v="1"/>
    <x v="0"/>
    <s v="Adjuster"/>
    <d v="2015-07-15T00:00:00"/>
    <s v="E1947"/>
    <s v="Edinburgh"/>
    <n v="64148"/>
    <x v="1"/>
    <m/>
    <n v="122"/>
    <n v="10"/>
    <x v="2"/>
    <m/>
    <m/>
    <n v="2"/>
    <x v="0"/>
    <n v="1"/>
    <s v="I feel undervalued and stressed by current expectations."/>
    <n v="4"/>
    <n v="78"/>
    <n v="11"/>
    <n v="61"/>
    <n v="6"/>
    <x v="3"/>
    <n v="6566"/>
    <n v="1"/>
  </r>
  <r>
    <s v="E1507"/>
    <s v="Yvonne Howard"/>
    <n v="22"/>
    <x v="2"/>
    <x v="1"/>
    <x v="4"/>
    <s v="Analyst"/>
    <d v="2022-02-16T00:00:00"/>
    <s v="E1974"/>
    <s v="Manchester"/>
    <n v="107928"/>
    <x v="1"/>
    <m/>
    <n v="43"/>
    <n v="3"/>
    <x v="0"/>
    <m/>
    <m/>
    <n v="3"/>
    <x v="1"/>
    <n v="5"/>
    <s v="Work is fine, but improvements could be made in support and recognition."/>
    <n v="4"/>
    <n v="68"/>
    <n v="82"/>
    <n v="100"/>
    <n v="1"/>
    <x v="1"/>
    <n v="17426"/>
    <n v="1"/>
  </r>
  <r>
    <s v="E1508"/>
    <s v="Emma James"/>
    <n v="43"/>
    <x v="3"/>
    <x v="0"/>
    <x v="5"/>
    <s v="Adjuster"/>
    <d v="2017-05-27T00:00:00"/>
    <s v="E1301"/>
    <s v="London"/>
    <n v="45698"/>
    <x v="1"/>
    <m/>
    <n v="99"/>
    <n v="8"/>
    <x v="1"/>
    <m/>
    <m/>
    <n v="2"/>
    <x v="0"/>
    <n v="1"/>
    <s v="I feel undervalued and stressed by current expectations."/>
    <n v="5"/>
    <n v="85"/>
    <n v="47"/>
    <n v="93"/>
    <n v="1"/>
    <x v="1"/>
    <n v="10872"/>
    <n v="3"/>
  </r>
  <r>
    <s v="E1509"/>
    <s v="Leonard Johnson"/>
    <n v="38"/>
    <x v="1"/>
    <x v="0"/>
    <x v="2"/>
    <s v="Manager"/>
    <d v="2017-03-28T00:00:00"/>
    <s v="E1024"/>
    <s v="Birmingham"/>
    <n v="67470"/>
    <x v="1"/>
    <m/>
    <n v="101"/>
    <n v="8"/>
    <x v="1"/>
    <m/>
    <m/>
    <n v="3"/>
    <x v="1"/>
    <n v="5"/>
    <s v="Work is fine, but improvements could be made in support and recognition."/>
    <n v="4"/>
    <n v="81"/>
    <n v="21"/>
    <n v="65"/>
    <n v="0"/>
    <x v="2"/>
    <n v="15318"/>
    <n v="1"/>
  </r>
  <r>
    <s v="E1510"/>
    <s v="Marion Naylor"/>
    <n v="28"/>
    <x v="2"/>
    <x v="1"/>
    <x v="4"/>
    <s v="Adjuster"/>
    <d v="2012-04-14T00:00:00"/>
    <s v="E1788"/>
    <s v="London"/>
    <n v="117071"/>
    <x v="0"/>
    <d v="2015-03-22T00:00:00"/>
    <n v="35"/>
    <n v="2"/>
    <x v="0"/>
    <s v="Retirement"/>
    <n v="60"/>
    <n v="1"/>
    <x v="0"/>
    <n v="3"/>
    <s v="I am retiring after my service here."/>
    <n v="3"/>
    <n v="56"/>
    <n v="48"/>
    <n v="87"/>
    <n v="1"/>
    <x v="1"/>
    <n v="1234"/>
    <n v="4"/>
  </r>
  <r>
    <s v="E1511"/>
    <s v="Lucy Lee"/>
    <n v="46"/>
    <x v="3"/>
    <x v="0"/>
    <x v="4"/>
    <s v="Agent"/>
    <d v="2011-07-01T00:00:00"/>
    <s v="E1983"/>
    <s v="Dublin"/>
    <n v="76660"/>
    <x v="0"/>
    <d v="2016-11-01T00:00:00"/>
    <n v="64"/>
    <n v="5"/>
    <x v="1"/>
    <s v="Compensation"/>
    <n v="30"/>
    <n v="4"/>
    <x v="2"/>
    <n v="2"/>
    <s v="Salary and benefits were not competitive enough."/>
    <n v="5"/>
    <n v="77"/>
    <n v="51"/>
    <n v="52"/>
    <n v="9"/>
    <x v="0"/>
    <n v="1984"/>
    <n v="1"/>
  </r>
  <r>
    <s v="E1512"/>
    <s v="Dr Charles Harris"/>
    <n v="25"/>
    <x v="2"/>
    <x v="1"/>
    <x v="4"/>
    <s v="Manager"/>
    <d v="2012-11-11T00:00:00"/>
    <s v="E1888"/>
    <s v="Dublin"/>
    <n v="78910"/>
    <x v="1"/>
    <m/>
    <n v="154"/>
    <n v="12"/>
    <x v="2"/>
    <m/>
    <m/>
    <n v="2"/>
    <x v="0"/>
    <n v="2"/>
    <s v="I feel undervalued and stressed by current expectations."/>
    <n v="2"/>
    <n v="93"/>
    <n v="78"/>
    <n v="51"/>
    <n v="7"/>
    <x v="3"/>
    <n v="17978"/>
    <n v="2"/>
  </r>
  <r>
    <s v="E1513"/>
    <s v="Jessica Gallagher"/>
    <n v="57"/>
    <x v="0"/>
    <x v="0"/>
    <x v="4"/>
    <s v="Adjuster"/>
    <d v="2010-10-30T00:00:00"/>
    <s v="E1889"/>
    <s v="Dublin"/>
    <n v="60450"/>
    <x v="1"/>
    <m/>
    <n v="178"/>
    <n v="14"/>
    <x v="2"/>
    <m/>
    <m/>
    <n v="5"/>
    <x v="2"/>
    <n v="3"/>
    <s v="Work is fine, but improvements could be made in support and recognition."/>
    <n v="3"/>
    <n v="67"/>
    <n v="0"/>
    <n v="54"/>
    <n v="7"/>
    <x v="3"/>
    <n v="1952"/>
    <n v="4"/>
  </r>
  <r>
    <s v="E1514"/>
    <s v="Debra Stevenson"/>
    <n v="27"/>
    <x v="2"/>
    <x v="0"/>
    <x v="0"/>
    <s v="Adjuster"/>
    <d v="2011-01-05T00:00:00"/>
    <s v="E1900"/>
    <s v="Manchester"/>
    <n v="81463"/>
    <x v="1"/>
    <m/>
    <n v="176"/>
    <n v="14"/>
    <x v="2"/>
    <m/>
    <m/>
    <n v="5"/>
    <x v="2"/>
    <n v="4"/>
    <s v="I enjoy the work environment and feel motivated."/>
    <n v="5"/>
    <n v="54"/>
    <n v="65"/>
    <n v="60"/>
    <n v="7"/>
    <x v="3"/>
    <n v="18079"/>
    <n v="2"/>
  </r>
  <r>
    <s v="E1515"/>
    <s v="Wendy Smith"/>
    <n v="52"/>
    <x v="0"/>
    <x v="1"/>
    <x v="2"/>
    <s v="Analyst"/>
    <d v="2022-01-15T00:00:00"/>
    <s v="E1069"/>
    <s v="Edinburgh"/>
    <n v="58757"/>
    <x v="0"/>
    <d v="2024-02-11T00:00:00"/>
    <n v="24"/>
    <n v="2"/>
    <x v="0"/>
    <s v="Compensation"/>
    <n v="90"/>
    <n v="1"/>
    <x v="0"/>
    <n v="1"/>
    <s v="Salary and benefits were not competitive enough."/>
    <n v="5"/>
    <n v="72"/>
    <n v="63"/>
    <n v="74"/>
    <n v="0"/>
    <x v="2"/>
    <n v="17338"/>
    <n v="4"/>
  </r>
  <r>
    <s v="E1516"/>
    <s v="Barbara Brown"/>
    <n v="40"/>
    <x v="3"/>
    <x v="0"/>
    <x v="2"/>
    <s v="Adjuster"/>
    <d v="2024-01-14T00:00:00"/>
    <s v="E1624"/>
    <s v="London"/>
    <n v="103012"/>
    <x v="1"/>
    <m/>
    <n v="20"/>
    <n v="1"/>
    <x v="0"/>
    <m/>
    <m/>
    <n v="3"/>
    <x v="1"/>
    <n v="1"/>
    <s v="I feel undervalued and stressed by current expectations."/>
    <n v="1"/>
    <n v="71"/>
    <n v="7"/>
    <n v="84"/>
    <n v="0"/>
    <x v="2"/>
    <n v="3291"/>
    <n v="0"/>
  </r>
  <r>
    <s v="E1517"/>
    <s v="Dr Hayley White"/>
    <n v="48"/>
    <x v="3"/>
    <x v="1"/>
    <x v="2"/>
    <s v="Agent"/>
    <d v="2020-01-05T00:00:00"/>
    <s v="E1874"/>
    <s v="London"/>
    <n v="95247"/>
    <x v="1"/>
    <m/>
    <n v="68"/>
    <n v="5"/>
    <x v="1"/>
    <m/>
    <m/>
    <n v="3"/>
    <x v="1"/>
    <n v="2"/>
    <s v="I feel undervalued and stressed by current expectations."/>
    <n v="5"/>
    <n v="75"/>
    <n v="85"/>
    <n v="84"/>
    <n v="9"/>
    <x v="0"/>
    <n v="8548"/>
    <n v="4"/>
  </r>
  <r>
    <s v="E1518"/>
    <s v="Melissa Hope-Smith"/>
    <n v="31"/>
    <x v="1"/>
    <x v="1"/>
    <x v="3"/>
    <s v="Adjuster"/>
    <d v="2023-07-07T00:00:00"/>
    <s v="E1111"/>
    <s v="London"/>
    <n v="97015"/>
    <x v="1"/>
    <m/>
    <n v="26"/>
    <n v="2"/>
    <x v="0"/>
    <m/>
    <m/>
    <n v="1"/>
    <x v="0"/>
    <n v="2"/>
    <s v="I feel undervalued and stressed by current expectations."/>
    <n v="3"/>
    <n v="91"/>
    <n v="24"/>
    <n v="71"/>
    <n v="3"/>
    <x v="1"/>
    <n v="14504"/>
    <n v="4"/>
  </r>
  <r>
    <s v="E1519"/>
    <s v="Charlie Barnes-Stanley"/>
    <n v="47"/>
    <x v="3"/>
    <x v="1"/>
    <x v="1"/>
    <s v="Senior Manager"/>
    <d v="2012-11-16T00:00:00"/>
    <s v="E1363"/>
    <s v="London"/>
    <n v="56390"/>
    <x v="1"/>
    <m/>
    <n v="154"/>
    <n v="12"/>
    <x v="2"/>
    <m/>
    <m/>
    <n v="5"/>
    <x v="2"/>
    <n v="2"/>
    <s v="I feel undervalued and stressed by current expectations."/>
    <n v="4"/>
    <n v="61"/>
    <n v="65"/>
    <n v="86"/>
    <n v="5"/>
    <x v="3"/>
    <n v="11787"/>
    <n v="2"/>
  </r>
  <r>
    <s v="E1520"/>
    <s v="Glenn Williams"/>
    <n v="40"/>
    <x v="3"/>
    <x v="1"/>
    <x v="2"/>
    <s v="Analyst"/>
    <d v="2017-08-22T00:00:00"/>
    <s v="E1302"/>
    <s v="Dublin"/>
    <n v="81116"/>
    <x v="1"/>
    <m/>
    <n v="96"/>
    <n v="8"/>
    <x v="1"/>
    <m/>
    <m/>
    <n v="5"/>
    <x v="2"/>
    <n v="3"/>
    <s v="Work is fine, but improvements could be made in support and recognition."/>
    <n v="3"/>
    <n v="89"/>
    <n v="72"/>
    <n v="71"/>
    <n v="7"/>
    <x v="3"/>
    <n v="968"/>
    <n v="2"/>
  </r>
  <r>
    <s v="E1521"/>
    <s v="Laura Osborne"/>
    <n v="24"/>
    <x v="2"/>
    <x v="1"/>
    <x v="4"/>
    <s v="Analyst"/>
    <d v="2011-08-15T00:00:00"/>
    <s v="E1470"/>
    <s v="London"/>
    <n v="38161"/>
    <x v="0"/>
    <d v="2018-10-01T00:00:00"/>
    <n v="85"/>
    <n v="7"/>
    <x v="1"/>
    <s v="Compensation"/>
    <n v="60"/>
    <n v="3"/>
    <x v="1"/>
    <n v="4"/>
    <s v="Salary and benefits were not competitive enough."/>
    <n v="2"/>
    <n v="68"/>
    <n v="72"/>
    <n v="60"/>
    <n v="1"/>
    <x v="1"/>
    <n v="16625"/>
    <n v="4"/>
  </r>
  <r>
    <s v="E1522"/>
    <s v="Dr William Thompson"/>
    <n v="34"/>
    <x v="1"/>
    <x v="0"/>
    <x v="4"/>
    <s v="Analyst"/>
    <d v="2012-09-16T00:00:00"/>
    <s v="E1963"/>
    <s v="Edinburgh"/>
    <n v="57152"/>
    <x v="1"/>
    <m/>
    <n v="156"/>
    <n v="13"/>
    <x v="2"/>
    <m/>
    <m/>
    <n v="2"/>
    <x v="0"/>
    <n v="1"/>
    <s v="I feel undervalued and stressed by current expectations."/>
    <n v="5"/>
    <n v="96"/>
    <n v="76"/>
    <n v="81"/>
    <n v="2"/>
    <x v="1"/>
    <n v="4234"/>
    <n v="4"/>
  </r>
  <r>
    <s v="E1523"/>
    <s v="Jill Joyce"/>
    <n v="49"/>
    <x v="3"/>
    <x v="0"/>
    <x v="2"/>
    <s v="Agent"/>
    <d v="2015-08-31T00:00:00"/>
    <s v="E1090"/>
    <s v="Dublin"/>
    <n v="105171"/>
    <x v="1"/>
    <m/>
    <n v="120"/>
    <n v="10"/>
    <x v="2"/>
    <m/>
    <m/>
    <n v="4"/>
    <x v="2"/>
    <n v="5"/>
    <s v="I enjoy the work environment and feel motivated."/>
    <n v="5"/>
    <n v="50"/>
    <n v="69"/>
    <n v="84"/>
    <n v="5"/>
    <x v="3"/>
    <n v="8338"/>
    <n v="3"/>
  </r>
  <r>
    <s v="E1524"/>
    <s v="Garry Weston"/>
    <n v="41"/>
    <x v="3"/>
    <x v="0"/>
    <x v="2"/>
    <s v="Adjuster"/>
    <d v="2018-03-20T00:00:00"/>
    <s v="E1529"/>
    <s v="London"/>
    <n v="45836"/>
    <x v="1"/>
    <m/>
    <n v="89"/>
    <n v="7"/>
    <x v="1"/>
    <m/>
    <m/>
    <n v="2"/>
    <x v="0"/>
    <n v="3"/>
    <s v="I feel undervalued and stressed by current expectations."/>
    <n v="5"/>
    <n v="52"/>
    <n v="93"/>
    <n v="80"/>
    <n v="9"/>
    <x v="0"/>
    <n v="7349"/>
    <n v="0"/>
  </r>
  <r>
    <s v="E1525"/>
    <s v="Brett Metcalfe"/>
    <n v="49"/>
    <x v="3"/>
    <x v="1"/>
    <x v="4"/>
    <s v="Manager"/>
    <d v="2012-04-26T00:00:00"/>
    <s v="E1660"/>
    <s v="Manchester"/>
    <n v="115367"/>
    <x v="1"/>
    <m/>
    <n v="160"/>
    <n v="13"/>
    <x v="2"/>
    <m/>
    <m/>
    <n v="5"/>
    <x v="2"/>
    <n v="1"/>
    <s v="I feel undervalued and stressed by current expectations."/>
    <n v="5"/>
    <n v="76"/>
    <n v="78"/>
    <n v="94"/>
    <n v="3"/>
    <x v="1"/>
    <n v="13368"/>
    <n v="0"/>
  </r>
  <r>
    <s v="E1526"/>
    <s v="Leah Parsons"/>
    <n v="29"/>
    <x v="2"/>
    <x v="0"/>
    <x v="3"/>
    <s v="Agent"/>
    <d v="2011-05-08T00:00:00"/>
    <s v="E1987"/>
    <s v="Birmingham"/>
    <n v="91543"/>
    <x v="0"/>
    <d v="2021-01-29T00:00:00"/>
    <n v="116"/>
    <n v="9"/>
    <x v="1"/>
    <s v="Personal"/>
    <n v="30"/>
    <n v="2"/>
    <x v="0"/>
    <n v="4"/>
    <s v="Leaving due to personal circumstances."/>
    <n v="1"/>
    <n v="67"/>
    <n v="50"/>
    <n v="57"/>
    <n v="1"/>
    <x v="1"/>
    <n v="15201"/>
    <n v="1"/>
  </r>
  <r>
    <s v="E1527"/>
    <s v="Sandra Hart"/>
    <n v="22"/>
    <x v="2"/>
    <x v="1"/>
    <x v="5"/>
    <s v="Adjuster"/>
    <d v="2023-10-29T00:00:00"/>
    <s v="E1738"/>
    <s v="Birmingham"/>
    <n v="80648"/>
    <x v="1"/>
    <m/>
    <n v="22"/>
    <n v="1"/>
    <x v="0"/>
    <m/>
    <m/>
    <n v="4"/>
    <x v="2"/>
    <n v="3"/>
    <s v="Work is fine, but improvements could be made in support and recognition."/>
    <n v="1"/>
    <n v="99"/>
    <n v="52"/>
    <n v="69"/>
    <n v="6"/>
    <x v="3"/>
    <n v="16070"/>
    <n v="4"/>
  </r>
  <r>
    <s v="E1528"/>
    <s v="Miss Georgia Watkins"/>
    <n v="24"/>
    <x v="2"/>
    <x v="1"/>
    <x v="5"/>
    <s v="Adjuster"/>
    <d v="2022-03-04T00:00:00"/>
    <s v="E1725"/>
    <s v="Birmingham"/>
    <n v="51331"/>
    <x v="0"/>
    <d v="2024-07-20T00:00:00"/>
    <n v="28"/>
    <n v="2"/>
    <x v="0"/>
    <s v="Career Growth"/>
    <n v="60"/>
    <n v="2"/>
    <x v="0"/>
    <n v="1"/>
    <s v="I felt limited opportunities for advancement here."/>
    <n v="4"/>
    <n v="79"/>
    <n v="14"/>
    <n v="91"/>
    <n v="3"/>
    <x v="1"/>
    <n v="8734"/>
    <n v="4"/>
  </r>
  <r>
    <s v="E1529"/>
    <s v="Dr Paul Cook"/>
    <n v="34"/>
    <x v="1"/>
    <x v="0"/>
    <x v="2"/>
    <s v="Adjuster"/>
    <d v="2020-07-12T00:00:00"/>
    <s v="E1871"/>
    <s v="Dublin"/>
    <n v="35763"/>
    <x v="1"/>
    <m/>
    <n v="62"/>
    <n v="5"/>
    <x v="1"/>
    <m/>
    <m/>
    <n v="2"/>
    <x v="0"/>
    <n v="3"/>
    <s v="I feel undervalued and stressed by current expectations."/>
    <n v="5"/>
    <n v="51"/>
    <n v="49"/>
    <n v="83"/>
    <n v="7"/>
    <x v="3"/>
    <n v="8883"/>
    <n v="4"/>
  </r>
  <r>
    <s v="E1530"/>
    <s v="Kathryn Brown"/>
    <n v="49"/>
    <x v="3"/>
    <x v="1"/>
    <x v="0"/>
    <s v="Director"/>
    <d v="2017-03-03T00:00:00"/>
    <s v="E1662"/>
    <s v="London"/>
    <n v="94444"/>
    <x v="1"/>
    <m/>
    <n v="102"/>
    <n v="8"/>
    <x v="1"/>
    <m/>
    <m/>
    <n v="2"/>
    <x v="0"/>
    <n v="1"/>
    <s v="I feel undervalued and stressed by current expectations."/>
    <n v="2"/>
    <n v="54"/>
    <n v="70"/>
    <n v="53"/>
    <n v="7"/>
    <x v="3"/>
    <n v="1025"/>
    <n v="4"/>
  </r>
  <r>
    <s v="E1531"/>
    <s v="Mary Morton"/>
    <n v="46"/>
    <x v="3"/>
    <x v="0"/>
    <x v="2"/>
    <s v="Agent"/>
    <d v="2018-11-07T00:00:00"/>
    <s v="E1191"/>
    <s v="Dublin"/>
    <n v="118109"/>
    <x v="1"/>
    <m/>
    <n v="82"/>
    <n v="6"/>
    <x v="1"/>
    <m/>
    <m/>
    <n v="2"/>
    <x v="0"/>
    <n v="1"/>
    <s v="I feel undervalued and stressed by current expectations."/>
    <n v="4"/>
    <n v="78"/>
    <n v="74"/>
    <n v="67"/>
    <n v="6"/>
    <x v="3"/>
    <n v="12197"/>
    <n v="0"/>
  </r>
  <r>
    <s v="E1532"/>
    <s v="Judith Robertson"/>
    <n v="54"/>
    <x v="0"/>
    <x v="0"/>
    <x v="2"/>
    <s v="Analyst"/>
    <d v="2024-05-20T00:00:00"/>
    <s v="E1962"/>
    <s v="Edinburgh"/>
    <n v="44187"/>
    <x v="1"/>
    <m/>
    <n v="15"/>
    <n v="1"/>
    <x v="0"/>
    <m/>
    <m/>
    <n v="1"/>
    <x v="0"/>
    <n v="4"/>
    <s v="I feel undervalued and stressed by current expectations."/>
    <n v="5"/>
    <n v="82"/>
    <n v="37"/>
    <n v="100"/>
    <n v="9"/>
    <x v="0"/>
    <n v="3359"/>
    <n v="2"/>
  </r>
  <r>
    <s v="E1533"/>
    <s v="Diane Curtis"/>
    <n v="59"/>
    <x v="0"/>
    <x v="1"/>
    <x v="5"/>
    <s v="Agent"/>
    <d v="2018-08-19T00:00:00"/>
    <s v="E1551"/>
    <s v="Manchester"/>
    <n v="36957"/>
    <x v="1"/>
    <m/>
    <n v="84"/>
    <n v="7"/>
    <x v="1"/>
    <m/>
    <m/>
    <n v="5"/>
    <x v="2"/>
    <n v="5"/>
    <s v="I enjoy the work environment and feel motivated."/>
    <n v="1"/>
    <n v="91"/>
    <n v="39"/>
    <n v="53"/>
    <n v="8"/>
    <x v="0"/>
    <n v="5257"/>
    <n v="3"/>
  </r>
  <r>
    <s v="E1534"/>
    <s v="Christian Foster"/>
    <n v="27"/>
    <x v="2"/>
    <x v="1"/>
    <x v="4"/>
    <s v="Director"/>
    <d v="2013-08-05T00:00:00"/>
    <s v="E1241"/>
    <s v="Manchester"/>
    <n v="29379"/>
    <x v="0"/>
    <d v="2019-08-08T00:00:00"/>
    <n v="72"/>
    <n v="6"/>
    <x v="1"/>
    <s v="Better Offer"/>
    <n v="30"/>
    <n v="4"/>
    <x v="2"/>
    <n v="4"/>
    <s v="I found a more attractive role outside the company."/>
    <n v="2"/>
    <n v="69"/>
    <n v="65"/>
    <n v="69"/>
    <n v="3"/>
    <x v="1"/>
    <n v="2951"/>
    <n v="2"/>
  </r>
  <r>
    <s v="E1535"/>
    <s v="Adam Mason"/>
    <n v="53"/>
    <x v="0"/>
    <x v="1"/>
    <x v="2"/>
    <s v="Agent"/>
    <d v="2013-03-18T00:00:00"/>
    <s v="E1137"/>
    <s v="Birmingham"/>
    <n v="52959"/>
    <x v="1"/>
    <m/>
    <n v="149"/>
    <n v="12"/>
    <x v="2"/>
    <m/>
    <m/>
    <n v="5"/>
    <x v="2"/>
    <n v="1"/>
    <s v="I feel undervalued and stressed by current expectations."/>
    <n v="4"/>
    <n v="79"/>
    <n v="38"/>
    <n v="58"/>
    <n v="6"/>
    <x v="3"/>
    <n v="7389"/>
    <n v="2"/>
  </r>
  <r>
    <s v="E1536"/>
    <s v="Stanley Harding"/>
    <n v="42"/>
    <x v="3"/>
    <x v="0"/>
    <x v="4"/>
    <s v="Adjuster"/>
    <d v="2023-07-22T00:00:00"/>
    <s v="E1344"/>
    <s v="Birmingham"/>
    <n v="107018"/>
    <x v="1"/>
    <m/>
    <n v="25"/>
    <n v="2"/>
    <x v="0"/>
    <m/>
    <m/>
    <n v="1"/>
    <x v="0"/>
    <n v="3"/>
    <s v="I feel undervalued and stressed by current expectations."/>
    <n v="2"/>
    <n v="91"/>
    <n v="73"/>
    <n v="65"/>
    <n v="9"/>
    <x v="0"/>
    <n v="14666"/>
    <n v="0"/>
  </r>
  <r>
    <s v="E1537"/>
    <s v="Jemma Holt"/>
    <n v="37"/>
    <x v="1"/>
    <x v="1"/>
    <x v="4"/>
    <s v="Manager"/>
    <d v="2011-01-07T00:00:00"/>
    <s v="E1179"/>
    <s v="Birmingham"/>
    <n v="52105"/>
    <x v="0"/>
    <d v="2017-02-04T00:00:00"/>
    <n v="72"/>
    <n v="6"/>
    <x v="1"/>
    <s v="Better Offer"/>
    <n v="60"/>
    <n v="1"/>
    <x v="0"/>
    <n v="4"/>
    <s v="I found a more attractive role outside the company."/>
    <n v="5"/>
    <n v="54"/>
    <n v="16"/>
    <n v="75"/>
    <n v="9"/>
    <x v="0"/>
    <n v="14952"/>
    <n v="3"/>
  </r>
  <r>
    <s v="E1538"/>
    <s v="Jack Evans"/>
    <n v="42"/>
    <x v="3"/>
    <x v="1"/>
    <x v="0"/>
    <s v="Manager"/>
    <d v="2021-05-22T00:00:00"/>
    <s v="E1711"/>
    <s v="London"/>
    <n v="25877"/>
    <x v="0"/>
    <d v="2024-01-24T00:00:00"/>
    <n v="32"/>
    <n v="2"/>
    <x v="0"/>
    <s v="Personal"/>
    <n v="60"/>
    <n v="1"/>
    <x v="0"/>
    <n v="5"/>
    <s v="Leaving due to personal circumstances."/>
    <n v="3"/>
    <n v="99"/>
    <n v="6"/>
    <n v="87"/>
    <n v="0"/>
    <x v="2"/>
    <n v="18939"/>
    <n v="4"/>
  </r>
  <r>
    <s v="E1539"/>
    <s v="Miss Kimberley Murphy"/>
    <n v="32"/>
    <x v="1"/>
    <x v="1"/>
    <x v="4"/>
    <s v="Adjuster"/>
    <d v="2023-11-07T00:00:00"/>
    <s v="E1502"/>
    <s v="Edinburgh"/>
    <n v="73353"/>
    <x v="1"/>
    <m/>
    <n v="22"/>
    <n v="1"/>
    <x v="0"/>
    <m/>
    <m/>
    <n v="1"/>
    <x v="0"/>
    <n v="1"/>
    <s v="I feel undervalued and stressed by current expectations."/>
    <n v="2"/>
    <n v="70"/>
    <n v="38"/>
    <n v="74"/>
    <n v="3"/>
    <x v="1"/>
    <n v="14227"/>
    <n v="0"/>
  </r>
  <r>
    <s v="E1540"/>
    <s v="Alexandra Carr"/>
    <n v="58"/>
    <x v="0"/>
    <x v="0"/>
    <x v="5"/>
    <s v="Adjuster"/>
    <d v="2014-05-15T00:00:00"/>
    <s v="E1202"/>
    <s v="Edinburgh"/>
    <n v="108788"/>
    <x v="0"/>
    <d v="2018-01-08T00:00:00"/>
    <n v="43"/>
    <n v="3"/>
    <x v="0"/>
    <s v="Better Offer"/>
    <n v="30"/>
    <n v="2"/>
    <x v="0"/>
    <n v="4"/>
    <s v="I found a more attractive role outside the company."/>
    <n v="2"/>
    <n v="64"/>
    <n v="67"/>
    <n v="53"/>
    <n v="1"/>
    <x v="1"/>
    <n v="17534"/>
    <n v="0"/>
  </r>
  <r>
    <s v="E1541"/>
    <s v="Damien Jordan"/>
    <n v="57"/>
    <x v="0"/>
    <x v="1"/>
    <x v="3"/>
    <s v="Adjuster"/>
    <d v="2011-11-13T00:00:00"/>
    <s v="E1572"/>
    <s v="Edinburgh"/>
    <n v="109585"/>
    <x v="1"/>
    <m/>
    <n v="166"/>
    <n v="13"/>
    <x v="2"/>
    <m/>
    <m/>
    <n v="5"/>
    <x v="2"/>
    <n v="4"/>
    <s v="I enjoy the work environment and feel motivated."/>
    <n v="1"/>
    <n v="69"/>
    <n v="34"/>
    <n v="90"/>
    <n v="8"/>
    <x v="0"/>
    <n v="15624"/>
    <n v="3"/>
  </r>
  <r>
    <s v="E1542"/>
    <s v="Dennis Pollard-Slater"/>
    <n v="56"/>
    <x v="0"/>
    <x v="1"/>
    <x v="3"/>
    <s v="Adjuster"/>
    <d v="2022-11-23T00:00:00"/>
    <s v="E1191"/>
    <s v="Edinburgh"/>
    <n v="108308"/>
    <x v="1"/>
    <m/>
    <n v="33"/>
    <n v="2"/>
    <x v="0"/>
    <m/>
    <m/>
    <n v="3"/>
    <x v="1"/>
    <n v="4"/>
    <s v="Work is fine, but improvements could be made in support and recognition."/>
    <n v="5"/>
    <n v="57"/>
    <n v="50"/>
    <n v="94"/>
    <n v="4"/>
    <x v="1"/>
    <n v="1735"/>
    <n v="1"/>
  </r>
  <r>
    <s v="E1543"/>
    <s v="Declan Brown"/>
    <n v="40"/>
    <x v="3"/>
    <x v="0"/>
    <x v="1"/>
    <s v="Agent"/>
    <d v="2020-11-12T00:00:00"/>
    <s v="E1004"/>
    <s v="Birmingham"/>
    <n v="76567"/>
    <x v="0"/>
    <d v="2024-12-12T00:00:00"/>
    <n v="49"/>
    <n v="4"/>
    <x v="0"/>
    <s v="Compensation"/>
    <n v="90"/>
    <n v="4"/>
    <x v="2"/>
    <n v="4"/>
    <s v="Salary and benefits were not competitive enough."/>
    <n v="2"/>
    <n v="98"/>
    <n v="46"/>
    <n v="90"/>
    <n v="2"/>
    <x v="1"/>
    <n v="17422"/>
    <n v="0"/>
  </r>
  <r>
    <s v="E1544"/>
    <s v="Billy Wilson"/>
    <n v="41"/>
    <x v="3"/>
    <x v="2"/>
    <x v="2"/>
    <s v="Analyst"/>
    <d v="2010-11-17T00:00:00"/>
    <s v="E1889"/>
    <s v="Manchester"/>
    <n v="82913"/>
    <x v="1"/>
    <m/>
    <n v="177"/>
    <n v="14"/>
    <x v="2"/>
    <m/>
    <m/>
    <n v="1"/>
    <x v="0"/>
    <n v="3"/>
    <s v="I feel undervalued and stressed by current expectations."/>
    <n v="5"/>
    <n v="80"/>
    <n v="35"/>
    <n v="87"/>
    <n v="3"/>
    <x v="1"/>
    <n v="6369"/>
    <n v="2"/>
  </r>
  <r>
    <s v="E1545"/>
    <s v="Frances Cook"/>
    <n v="39"/>
    <x v="1"/>
    <x v="1"/>
    <x v="5"/>
    <s v="Adjuster"/>
    <d v="2013-01-19T00:00:00"/>
    <s v="E1236"/>
    <s v="Birmingham"/>
    <n v="27637"/>
    <x v="1"/>
    <m/>
    <n v="151"/>
    <n v="12"/>
    <x v="2"/>
    <m/>
    <m/>
    <n v="5"/>
    <x v="2"/>
    <n v="5"/>
    <s v="I enjoy the work environment and feel motivated."/>
    <n v="1"/>
    <n v="61"/>
    <n v="63"/>
    <n v="68"/>
    <n v="5"/>
    <x v="3"/>
    <n v="7127"/>
    <n v="2"/>
  </r>
  <r>
    <s v="E1546"/>
    <s v="Russell Lewis-Hall"/>
    <n v="35"/>
    <x v="1"/>
    <x v="1"/>
    <x v="4"/>
    <s v="Adjuster"/>
    <d v="2015-05-21T00:00:00"/>
    <s v="E1692"/>
    <s v="Edinburgh"/>
    <n v="97778"/>
    <x v="1"/>
    <m/>
    <n v="123"/>
    <n v="10"/>
    <x v="2"/>
    <m/>
    <m/>
    <n v="1"/>
    <x v="0"/>
    <n v="5"/>
    <s v="I feel undervalued and stressed by current expectations."/>
    <n v="5"/>
    <n v="70"/>
    <n v="94"/>
    <n v="63"/>
    <n v="9"/>
    <x v="0"/>
    <n v="2912"/>
    <n v="4"/>
  </r>
  <r>
    <s v="E1547"/>
    <s v="Bernard Williams"/>
    <n v="36"/>
    <x v="1"/>
    <x v="1"/>
    <x v="3"/>
    <s v="Analyst"/>
    <d v="2021-07-18T00:00:00"/>
    <s v="E1310"/>
    <s v="Birmingham"/>
    <n v="67025"/>
    <x v="0"/>
    <d v="2023-11-07T00:00:00"/>
    <n v="27"/>
    <n v="2"/>
    <x v="0"/>
    <s v="Career Growth"/>
    <n v="60"/>
    <n v="1"/>
    <x v="0"/>
    <n v="1"/>
    <s v="I felt limited opportunities for advancement here."/>
    <n v="1"/>
    <n v="79"/>
    <n v="88"/>
    <n v="70"/>
    <n v="0"/>
    <x v="2"/>
    <n v="15464"/>
    <n v="0"/>
  </r>
  <r>
    <s v="E1548"/>
    <s v="Dawn Parkin"/>
    <n v="52"/>
    <x v="0"/>
    <x v="0"/>
    <x v="5"/>
    <s v="Director"/>
    <d v="2018-11-29T00:00:00"/>
    <s v="E1548"/>
    <s v="Edinburgh"/>
    <n v="107464"/>
    <x v="0"/>
    <d v="2020-03-28T00:00:00"/>
    <n v="15"/>
    <n v="1"/>
    <x v="0"/>
    <s v="Better Offer"/>
    <n v="30"/>
    <n v="1"/>
    <x v="0"/>
    <n v="2"/>
    <s v="I found a more attractive role outside the company."/>
    <n v="1"/>
    <n v="76"/>
    <n v="12"/>
    <n v="64"/>
    <n v="6"/>
    <x v="3"/>
    <n v="12606"/>
    <n v="4"/>
  </r>
  <r>
    <s v="E1549"/>
    <s v="Anna Bartlett"/>
    <n v="22"/>
    <x v="2"/>
    <x v="1"/>
    <x v="3"/>
    <s v="Analyst"/>
    <d v="2014-02-07T00:00:00"/>
    <s v="E1055"/>
    <s v="Dublin"/>
    <n v="53742"/>
    <x v="1"/>
    <m/>
    <n v="139"/>
    <n v="11"/>
    <x v="2"/>
    <m/>
    <m/>
    <n v="1"/>
    <x v="0"/>
    <n v="3"/>
    <s v="I feel undervalued and stressed by current expectations."/>
    <n v="4"/>
    <n v="93"/>
    <n v="17"/>
    <n v="52"/>
    <n v="7"/>
    <x v="3"/>
    <n v="1242"/>
    <n v="0"/>
  </r>
  <r>
    <s v="E1550"/>
    <s v="Roy Price"/>
    <n v="24"/>
    <x v="2"/>
    <x v="0"/>
    <x v="4"/>
    <s v="Agent"/>
    <d v="2016-01-31T00:00:00"/>
    <s v="E1442"/>
    <s v="Manchester"/>
    <n v="36831"/>
    <x v="1"/>
    <m/>
    <n v="115"/>
    <n v="9"/>
    <x v="1"/>
    <m/>
    <m/>
    <n v="1"/>
    <x v="0"/>
    <n v="1"/>
    <s v="I feel undervalued and stressed by current expectations."/>
    <n v="5"/>
    <n v="75"/>
    <n v="20"/>
    <n v="86"/>
    <n v="6"/>
    <x v="3"/>
    <n v="15636"/>
    <n v="3"/>
  </r>
  <r>
    <s v="E1551"/>
    <s v="Gary Sinclair"/>
    <n v="37"/>
    <x v="1"/>
    <x v="0"/>
    <x v="3"/>
    <s v="Agent"/>
    <d v="2019-01-10T00:00:00"/>
    <s v="E1236"/>
    <s v="Dublin"/>
    <n v="110092"/>
    <x v="1"/>
    <m/>
    <n v="80"/>
    <n v="6"/>
    <x v="1"/>
    <m/>
    <m/>
    <n v="4"/>
    <x v="2"/>
    <n v="1"/>
    <s v="I feel undervalued and stressed by current expectations."/>
    <n v="3"/>
    <n v="82"/>
    <n v="64"/>
    <n v="99"/>
    <n v="6"/>
    <x v="3"/>
    <n v="10108"/>
    <n v="0"/>
  </r>
  <r>
    <s v="E1552"/>
    <s v="Melissa Sims-Thompson"/>
    <n v="44"/>
    <x v="3"/>
    <x v="0"/>
    <x v="2"/>
    <s v="Director"/>
    <d v="2015-03-30T00:00:00"/>
    <s v="E1869"/>
    <s v="London"/>
    <n v="115879"/>
    <x v="1"/>
    <m/>
    <n v="125"/>
    <n v="10"/>
    <x v="2"/>
    <m/>
    <m/>
    <n v="5"/>
    <x v="2"/>
    <n v="4"/>
    <s v="I enjoy the work environment and feel motivated."/>
    <n v="4"/>
    <n v="75"/>
    <n v="99"/>
    <n v="95"/>
    <n v="8"/>
    <x v="0"/>
    <n v="8098"/>
    <n v="1"/>
  </r>
  <r>
    <s v="E1553"/>
    <s v="Denis Robinson-Davies"/>
    <n v="32"/>
    <x v="1"/>
    <x v="1"/>
    <x v="2"/>
    <s v="Adjuster"/>
    <d v="2021-06-06T00:00:00"/>
    <s v="E1860"/>
    <s v="Birmingham"/>
    <n v="113370"/>
    <x v="1"/>
    <m/>
    <n v="51"/>
    <n v="4"/>
    <x v="0"/>
    <m/>
    <m/>
    <n v="1"/>
    <x v="0"/>
    <n v="2"/>
    <s v="I feel undervalued and stressed by current expectations."/>
    <n v="1"/>
    <n v="75"/>
    <n v="7"/>
    <n v="65"/>
    <n v="3"/>
    <x v="1"/>
    <n v="3412"/>
    <n v="2"/>
  </r>
  <r>
    <s v="E1554"/>
    <s v="Mr Charlie Kelly"/>
    <n v="33"/>
    <x v="1"/>
    <x v="0"/>
    <x v="1"/>
    <s v="Agent"/>
    <d v="2017-11-18T00:00:00"/>
    <s v="E1196"/>
    <s v="London"/>
    <n v="71762"/>
    <x v="0"/>
    <d v="2018-04-02T00:00:00"/>
    <n v="4"/>
    <n v="0"/>
    <x v="0"/>
    <s v="Better Offer"/>
    <n v="60"/>
    <n v="1"/>
    <x v="0"/>
    <n v="2"/>
    <s v="I found a more attractive role outside the company."/>
    <n v="3"/>
    <n v="85"/>
    <n v="47"/>
    <n v="63"/>
    <n v="6"/>
    <x v="3"/>
    <n v="18883"/>
    <n v="3"/>
  </r>
  <r>
    <s v="E1555"/>
    <s v="Paul Hill-Ford"/>
    <n v="31"/>
    <x v="1"/>
    <x v="0"/>
    <x v="1"/>
    <s v="Analyst"/>
    <d v="2017-03-03T00:00:00"/>
    <s v="E1584"/>
    <s v="Birmingham"/>
    <n v="113741"/>
    <x v="1"/>
    <m/>
    <n v="102"/>
    <n v="8"/>
    <x v="1"/>
    <m/>
    <m/>
    <n v="1"/>
    <x v="0"/>
    <n v="3"/>
    <s v="I feel undervalued and stressed by current expectations."/>
    <n v="2"/>
    <n v="89"/>
    <n v="84"/>
    <n v="58"/>
    <n v="8"/>
    <x v="0"/>
    <n v="11632"/>
    <n v="2"/>
  </r>
  <r>
    <s v="E1556"/>
    <s v="Katherine Buckley-Cox"/>
    <n v="53"/>
    <x v="0"/>
    <x v="0"/>
    <x v="3"/>
    <s v="Analyst"/>
    <d v="2016-05-19T00:00:00"/>
    <s v="E1570"/>
    <s v="Dublin"/>
    <n v="43830"/>
    <x v="1"/>
    <m/>
    <n v="111"/>
    <n v="9"/>
    <x v="1"/>
    <m/>
    <m/>
    <n v="1"/>
    <x v="0"/>
    <n v="2"/>
    <s v="I feel undervalued and stressed by current expectations."/>
    <n v="2"/>
    <n v="50"/>
    <n v="42"/>
    <n v="96"/>
    <n v="4"/>
    <x v="1"/>
    <n v="13231"/>
    <n v="4"/>
  </r>
  <r>
    <s v="E1557"/>
    <s v="Joan Smart"/>
    <n v="37"/>
    <x v="1"/>
    <x v="1"/>
    <x v="5"/>
    <s v="Analyst"/>
    <d v="2018-05-09T00:00:00"/>
    <s v="E1751"/>
    <s v="Edinburgh"/>
    <n v="80044"/>
    <x v="1"/>
    <m/>
    <n v="88"/>
    <n v="7"/>
    <x v="1"/>
    <m/>
    <m/>
    <n v="2"/>
    <x v="0"/>
    <n v="1"/>
    <s v="I feel undervalued and stressed by current expectations."/>
    <n v="4"/>
    <n v="64"/>
    <n v="52"/>
    <n v="56"/>
    <n v="1"/>
    <x v="1"/>
    <n v="15183"/>
    <n v="3"/>
  </r>
  <r>
    <s v="E1558"/>
    <s v="Lewis Holland-Bradley"/>
    <n v="29"/>
    <x v="2"/>
    <x v="2"/>
    <x v="2"/>
    <s v="Adjuster"/>
    <d v="2017-02-23T00:00:00"/>
    <s v="E1513"/>
    <s v="Edinburgh"/>
    <n v="98948"/>
    <x v="1"/>
    <m/>
    <n v="102"/>
    <n v="8"/>
    <x v="1"/>
    <m/>
    <m/>
    <n v="2"/>
    <x v="0"/>
    <n v="2"/>
    <s v="I feel undervalued and stressed by current expectations."/>
    <n v="3"/>
    <n v="99"/>
    <n v="84"/>
    <n v="63"/>
    <n v="4"/>
    <x v="1"/>
    <n v="7160"/>
    <n v="1"/>
  </r>
  <r>
    <s v="E1559"/>
    <s v="Ms Sarah Brooks"/>
    <n v="59"/>
    <x v="0"/>
    <x v="1"/>
    <x v="5"/>
    <s v="Agent"/>
    <d v="2012-12-15T00:00:00"/>
    <s v="E1448"/>
    <s v="Birmingham"/>
    <n v="94202"/>
    <x v="0"/>
    <d v="2021-10-15T00:00:00"/>
    <n v="106"/>
    <n v="8"/>
    <x v="1"/>
    <s v="Workload"/>
    <n v="60"/>
    <n v="3"/>
    <x v="1"/>
    <n v="2"/>
    <s v="The workload was overwhelming and hard to balance."/>
    <n v="5"/>
    <n v="50"/>
    <n v="26"/>
    <n v="55"/>
    <n v="3"/>
    <x v="1"/>
    <n v="19929"/>
    <n v="2"/>
  </r>
  <r>
    <s v="E1560"/>
    <s v="Connor Price"/>
    <n v="33"/>
    <x v="1"/>
    <x v="1"/>
    <x v="5"/>
    <s v="Director"/>
    <d v="2013-09-29T00:00:00"/>
    <s v="E1359"/>
    <s v="Edinburgh"/>
    <n v="62045"/>
    <x v="1"/>
    <m/>
    <n v="143"/>
    <n v="11"/>
    <x v="2"/>
    <m/>
    <m/>
    <n v="1"/>
    <x v="0"/>
    <n v="5"/>
    <s v="I feel undervalued and stressed by current expectations."/>
    <n v="3"/>
    <n v="60"/>
    <n v="18"/>
    <n v="70"/>
    <n v="7"/>
    <x v="3"/>
    <n v="17597"/>
    <n v="0"/>
  </r>
  <r>
    <s v="E1561"/>
    <s v="Megan Begum"/>
    <n v="45"/>
    <x v="3"/>
    <x v="1"/>
    <x v="3"/>
    <s v="Adjuster"/>
    <d v="2021-07-28T00:00:00"/>
    <s v="E1699"/>
    <s v="Dublin"/>
    <n v="111322"/>
    <x v="1"/>
    <m/>
    <n v="49"/>
    <n v="4"/>
    <x v="0"/>
    <m/>
    <m/>
    <n v="3"/>
    <x v="1"/>
    <n v="1"/>
    <s v="I feel undervalued and stressed by current expectations."/>
    <n v="4"/>
    <n v="51"/>
    <n v="22"/>
    <n v="64"/>
    <n v="4"/>
    <x v="1"/>
    <n v="11123"/>
    <n v="0"/>
  </r>
  <r>
    <s v="E1562"/>
    <s v="Kenneth Wilson"/>
    <n v="49"/>
    <x v="3"/>
    <x v="0"/>
    <x v="5"/>
    <s v="Analyst"/>
    <d v="2020-07-05T00:00:00"/>
    <s v="E1818"/>
    <s v="Edinburgh"/>
    <n v="96051"/>
    <x v="1"/>
    <m/>
    <n v="62"/>
    <n v="5"/>
    <x v="1"/>
    <m/>
    <m/>
    <n v="4"/>
    <x v="2"/>
    <n v="2"/>
    <s v="I feel undervalued and stressed by current expectations."/>
    <n v="5"/>
    <n v="50"/>
    <n v="49"/>
    <n v="57"/>
    <n v="8"/>
    <x v="0"/>
    <n v="16802"/>
    <n v="0"/>
  </r>
  <r>
    <s v="E1563"/>
    <s v="Elaine Forster"/>
    <n v="29"/>
    <x v="2"/>
    <x v="1"/>
    <x v="2"/>
    <s v="Manager"/>
    <d v="2022-09-06T00:00:00"/>
    <s v="E1029"/>
    <s v="Dublin"/>
    <n v="51627"/>
    <x v="1"/>
    <m/>
    <n v="36"/>
    <n v="3"/>
    <x v="0"/>
    <m/>
    <m/>
    <n v="3"/>
    <x v="1"/>
    <n v="2"/>
    <s v="I feel undervalued and stressed by current expectations."/>
    <n v="5"/>
    <n v="80"/>
    <n v="50"/>
    <n v="83"/>
    <n v="8"/>
    <x v="0"/>
    <n v="4960"/>
    <n v="3"/>
  </r>
  <r>
    <s v="E1564"/>
    <s v="Hilary Taylor"/>
    <n v="49"/>
    <x v="3"/>
    <x v="1"/>
    <x v="4"/>
    <s v="Analyst"/>
    <d v="2016-08-02T00:00:00"/>
    <s v="E1778"/>
    <s v="London"/>
    <n v="40198"/>
    <x v="1"/>
    <m/>
    <n v="109"/>
    <n v="9"/>
    <x v="1"/>
    <m/>
    <m/>
    <n v="5"/>
    <x v="2"/>
    <n v="4"/>
    <s v="I enjoy the work environment and feel motivated."/>
    <n v="2"/>
    <n v="93"/>
    <n v="42"/>
    <n v="89"/>
    <n v="2"/>
    <x v="1"/>
    <n v="788"/>
    <n v="1"/>
  </r>
  <r>
    <s v="E1565"/>
    <s v="Stanley Matthews"/>
    <n v="57"/>
    <x v="0"/>
    <x v="1"/>
    <x v="1"/>
    <s v="Adjuster"/>
    <d v="2023-02-20T00:00:00"/>
    <s v="E1987"/>
    <s v="Dublin"/>
    <n v="94521"/>
    <x v="1"/>
    <m/>
    <n v="30"/>
    <n v="2"/>
    <x v="0"/>
    <m/>
    <m/>
    <n v="2"/>
    <x v="0"/>
    <n v="2"/>
    <s v="I feel undervalued and stressed by current expectations."/>
    <n v="3"/>
    <n v="65"/>
    <n v="98"/>
    <n v="50"/>
    <n v="9"/>
    <x v="0"/>
    <n v="18255"/>
    <n v="1"/>
  </r>
  <r>
    <s v="E1566"/>
    <s v="Jane Clarke"/>
    <n v="47"/>
    <x v="3"/>
    <x v="1"/>
    <x v="4"/>
    <s v="Adjuster"/>
    <d v="2014-03-01T00:00:00"/>
    <s v="E1107"/>
    <s v="Manchester"/>
    <n v="54475"/>
    <x v="1"/>
    <m/>
    <n v="138"/>
    <n v="11"/>
    <x v="2"/>
    <m/>
    <m/>
    <n v="2"/>
    <x v="0"/>
    <n v="2"/>
    <s v="I feel undervalued and stressed by current expectations."/>
    <n v="5"/>
    <n v="71"/>
    <n v="50"/>
    <n v="81"/>
    <n v="5"/>
    <x v="3"/>
    <n v="13350"/>
    <n v="1"/>
  </r>
  <r>
    <s v="E1567"/>
    <s v="Sharon Thomas"/>
    <n v="29"/>
    <x v="2"/>
    <x v="0"/>
    <x v="5"/>
    <s v="Analyst"/>
    <d v="2019-12-06T00:00:00"/>
    <s v="E1843"/>
    <s v="Manchester"/>
    <n v="44403"/>
    <x v="1"/>
    <m/>
    <n v="69"/>
    <n v="5"/>
    <x v="1"/>
    <m/>
    <m/>
    <n v="1"/>
    <x v="0"/>
    <n v="5"/>
    <s v="I feel undervalued and stressed by current expectations."/>
    <n v="4"/>
    <n v="91"/>
    <n v="68"/>
    <n v="98"/>
    <n v="5"/>
    <x v="3"/>
    <n v="18409"/>
    <n v="2"/>
  </r>
  <r>
    <s v="E1568"/>
    <s v="Rachael Richardson"/>
    <n v="49"/>
    <x v="3"/>
    <x v="0"/>
    <x v="4"/>
    <s v="Senior Manager"/>
    <d v="2023-03-09T00:00:00"/>
    <s v="E1934"/>
    <s v="Manchester"/>
    <n v="28681"/>
    <x v="1"/>
    <m/>
    <n v="30"/>
    <n v="2"/>
    <x v="0"/>
    <m/>
    <m/>
    <n v="1"/>
    <x v="0"/>
    <n v="1"/>
    <s v="I feel undervalued and stressed by current expectations."/>
    <n v="2"/>
    <n v="67"/>
    <n v="40"/>
    <n v="100"/>
    <n v="3"/>
    <x v="1"/>
    <n v="2446"/>
    <n v="3"/>
  </r>
  <r>
    <s v="E1569"/>
    <s v="Leah Connor"/>
    <n v="49"/>
    <x v="3"/>
    <x v="1"/>
    <x v="2"/>
    <s v="Senior Manager"/>
    <d v="2018-05-29T00:00:00"/>
    <s v="E1601"/>
    <s v="Birmingham"/>
    <n v="116555"/>
    <x v="1"/>
    <m/>
    <n v="87"/>
    <n v="7"/>
    <x v="1"/>
    <m/>
    <m/>
    <n v="4"/>
    <x v="2"/>
    <n v="3"/>
    <s v="Work is fine, but improvements could be made in support and recognition."/>
    <n v="5"/>
    <n v="96"/>
    <n v="71"/>
    <n v="54"/>
    <n v="9"/>
    <x v="0"/>
    <n v="16183"/>
    <n v="0"/>
  </r>
  <r>
    <s v="E1570"/>
    <s v="Mathew Mann"/>
    <n v="58"/>
    <x v="0"/>
    <x v="0"/>
    <x v="2"/>
    <s v="Agent"/>
    <d v="2010-11-09T00:00:00"/>
    <s v="E1716"/>
    <s v="Birmingham"/>
    <n v="118122"/>
    <x v="0"/>
    <d v="2017-06-20T00:00:00"/>
    <n v="79"/>
    <n v="6"/>
    <x v="1"/>
    <s v="Workload"/>
    <n v="90"/>
    <n v="4"/>
    <x v="2"/>
    <n v="1"/>
    <s v="The workload was overwhelming and hard to balance."/>
    <n v="3"/>
    <n v="66"/>
    <n v="10"/>
    <n v="79"/>
    <n v="2"/>
    <x v="1"/>
    <n v="8752"/>
    <n v="2"/>
  </r>
  <r>
    <s v="E1571"/>
    <s v="Katie Warren"/>
    <n v="57"/>
    <x v="0"/>
    <x v="0"/>
    <x v="5"/>
    <s v="Agent"/>
    <d v="2024-05-10T00:00:00"/>
    <s v="E1890"/>
    <s v="Birmingham"/>
    <n v="67292"/>
    <x v="1"/>
    <m/>
    <n v="16"/>
    <n v="1"/>
    <x v="0"/>
    <m/>
    <m/>
    <n v="5"/>
    <x v="2"/>
    <n v="4"/>
    <s v="I enjoy the work environment and feel motivated."/>
    <n v="2"/>
    <n v="79"/>
    <n v="79"/>
    <n v="71"/>
    <n v="0"/>
    <x v="2"/>
    <n v="19035"/>
    <n v="1"/>
  </r>
  <r>
    <s v="E1572"/>
    <s v="Mr Mohamed Carroll"/>
    <n v="48"/>
    <x v="3"/>
    <x v="1"/>
    <x v="3"/>
    <s v="Senior Manager"/>
    <d v="2022-09-19T00:00:00"/>
    <s v="E1967"/>
    <s v="Dublin"/>
    <n v="30629"/>
    <x v="1"/>
    <m/>
    <n v="35"/>
    <n v="2"/>
    <x v="0"/>
    <m/>
    <m/>
    <n v="1"/>
    <x v="0"/>
    <n v="1"/>
    <s v="I feel undervalued and stressed by current expectations."/>
    <n v="3"/>
    <n v="59"/>
    <n v="87"/>
    <n v="69"/>
    <n v="6"/>
    <x v="3"/>
    <n v="13440"/>
    <n v="0"/>
  </r>
  <r>
    <s v="E1573"/>
    <s v="Anne Sharp"/>
    <n v="38"/>
    <x v="1"/>
    <x v="1"/>
    <x v="4"/>
    <s v="Manager"/>
    <d v="2012-01-27T00:00:00"/>
    <s v="E1958"/>
    <s v="Birmingham"/>
    <n v="118246"/>
    <x v="1"/>
    <m/>
    <n v="163"/>
    <n v="13"/>
    <x v="2"/>
    <m/>
    <m/>
    <n v="1"/>
    <x v="0"/>
    <n v="2"/>
    <s v="I feel undervalued and stressed by current expectations."/>
    <n v="3"/>
    <n v="84"/>
    <n v="84"/>
    <n v="65"/>
    <n v="4"/>
    <x v="1"/>
    <n v="12096"/>
    <n v="3"/>
  </r>
  <r>
    <s v="E1574"/>
    <s v="Stuart Day"/>
    <n v="30"/>
    <x v="1"/>
    <x v="2"/>
    <x v="3"/>
    <s v="Senior Manager"/>
    <d v="2019-03-30T00:00:00"/>
    <s v="E1959"/>
    <s v="London"/>
    <n v="102814"/>
    <x v="1"/>
    <m/>
    <n v="77"/>
    <n v="6"/>
    <x v="1"/>
    <m/>
    <m/>
    <n v="4"/>
    <x v="2"/>
    <n v="4"/>
    <s v="I enjoy the work environment and feel motivated."/>
    <n v="3"/>
    <n v="70"/>
    <n v="51"/>
    <n v="56"/>
    <n v="9"/>
    <x v="0"/>
    <n v="16923"/>
    <n v="4"/>
  </r>
  <r>
    <s v="E1575"/>
    <s v="Robin Wall"/>
    <n v="54"/>
    <x v="0"/>
    <x v="0"/>
    <x v="3"/>
    <s v="Agent"/>
    <d v="2018-01-12T00:00:00"/>
    <s v="E1444"/>
    <s v="Manchester"/>
    <n v="33417"/>
    <x v="0"/>
    <d v="2025-04-29T00:00:00"/>
    <n v="87"/>
    <n v="7"/>
    <x v="1"/>
    <s v="Workload"/>
    <n v="60"/>
    <n v="4"/>
    <x v="2"/>
    <n v="1"/>
    <s v="The workload was overwhelming and hard to balance."/>
    <n v="2"/>
    <n v="65"/>
    <n v="22"/>
    <n v="56"/>
    <n v="6"/>
    <x v="3"/>
    <n v="6499"/>
    <n v="1"/>
  </r>
  <r>
    <s v="E1576"/>
    <s v="Mrs Ann Cooper"/>
    <n v="41"/>
    <x v="3"/>
    <x v="1"/>
    <x v="0"/>
    <s v="Analyst"/>
    <d v="2011-06-15T00:00:00"/>
    <s v="E1892"/>
    <s v="Dublin"/>
    <n v="59765"/>
    <x v="1"/>
    <m/>
    <n v="171"/>
    <n v="14"/>
    <x v="2"/>
    <m/>
    <m/>
    <n v="4"/>
    <x v="2"/>
    <n v="4"/>
    <s v="I enjoy the work environment and feel motivated."/>
    <n v="5"/>
    <n v="55"/>
    <n v="48"/>
    <n v="99"/>
    <n v="0"/>
    <x v="2"/>
    <n v="14767"/>
    <n v="1"/>
  </r>
  <r>
    <s v="E1577"/>
    <s v="Lindsey Thomas-Bradshaw"/>
    <n v="34"/>
    <x v="1"/>
    <x v="0"/>
    <x v="5"/>
    <s v="Manager"/>
    <d v="2022-05-15T00:00:00"/>
    <s v="E1437"/>
    <s v="Manchester"/>
    <n v="99499"/>
    <x v="1"/>
    <m/>
    <n v="40"/>
    <n v="3"/>
    <x v="0"/>
    <m/>
    <m/>
    <n v="2"/>
    <x v="0"/>
    <n v="3"/>
    <s v="I feel undervalued and stressed by current expectations."/>
    <n v="1"/>
    <n v="52"/>
    <n v="37"/>
    <n v="99"/>
    <n v="7"/>
    <x v="3"/>
    <n v="19673"/>
    <n v="1"/>
  </r>
  <r>
    <s v="E1578"/>
    <s v="Rita Metcalfe"/>
    <n v="49"/>
    <x v="3"/>
    <x v="1"/>
    <x v="1"/>
    <s v="Analyst"/>
    <d v="2023-11-11T00:00:00"/>
    <s v="E1731"/>
    <s v="Birmingham"/>
    <n v="81574"/>
    <x v="1"/>
    <m/>
    <n v="22"/>
    <n v="1"/>
    <x v="0"/>
    <m/>
    <m/>
    <n v="3"/>
    <x v="1"/>
    <n v="1"/>
    <s v="I feel undervalued and stressed by current expectations."/>
    <n v="5"/>
    <n v="90"/>
    <n v="46"/>
    <n v="51"/>
    <n v="2"/>
    <x v="1"/>
    <n v="11337"/>
    <n v="1"/>
  </r>
  <r>
    <s v="E1579"/>
    <s v="Karl Walker"/>
    <n v="50"/>
    <x v="0"/>
    <x v="0"/>
    <x v="2"/>
    <s v="Adjuster"/>
    <d v="2011-08-02T00:00:00"/>
    <s v="E1889"/>
    <s v="Dublin"/>
    <n v="115545"/>
    <x v="1"/>
    <m/>
    <n v="169"/>
    <n v="14"/>
    <x v="2"/>
    <m/>
    <m/>
    <n v="3"/>
    <x v="1"/>
    <n v="2"/>
    <s v="I feel undervalued and stressed by current expectations."/>
    <n v="2"/>
    <n v="92"/>
    <n v="71"/>
    <n v="96"/>
    <n v="6"/>
    <x v="3"/>
    <n v="15819"/>
    <n v="0"/>
  </r>
  <r>
    <s v="E1580"/>
    <s v="Mr Dale Davies"/>
    <n v="34"/>
    <x v="1"/>
    <x v="1"/>
    <x v="2"/>
    <s v="Agent"/>
    <d v="2012-10-27T00:00:00"/>
    <s v="E1605"/>
    <s v="Edinburgh"/>
    <n v="52675"/>
    <x v="0"/>
    <d v="2025-03-26T00:00:00"/>
    <n v="148"/>
    <n v="12"/>
    <x v="2"/>
    <s v="Career Growth"/>
    <n v="60"/>
    <n v="1"/>
    <x v="0"/>
    <n v="4"/>
    <s v="I felt limited opportunities for advancement here."/>
    <n v="1"/>
    <n v="70"/>
    <n v="6"/>
    <n v="63"/>
    <n v="2"/>
    <x v="1"/>
    <n v="15784"/>
    <n v="3"/>
  </r>
  <r>
    <s v="E1581"/>
    <s v="Ms Natasha Hopkins"/>
    <n v="56"/>
    <x v="0"/>
    <x v="1"/>
    <x v="5"/>
    <s v="Analyst"/>
    <d v="2010-12-29T00:00:00"/>
    <s v="E1456"/>
    <s v="London"/>
    <n v="97267"/>
    <x v="1"/>
    <m/>
    <n v="176"/>
    <n v="14"/>
    <x v="2"/>
    <m/>
    <m/>
    <n v="2"/>
    <x v="0"/>
    <n v="5"/>
    <s v="I feel undervalued and stressed by current expectations."/>
    <n v="1"/>
    <n v="62"/>
    <n v="65"/>
    <n v="80"/>
    <n v="2"/>
    <x v="1"/>
    <n v="19142"/>
    <n v="2"/>
  </r>
  <r>
    <s v="E1582"/>
    <s v="Henry Simpson"/>
    <n v="27"/>
    <x v="2"/>
    <x v="1"/>
    <x v="1"/>
    <s v="Adjuster"/>
    <d v="2024-01-15T00:00:00"/>
    <s v="E1614"/>
    <s v="Birmingham"/>
    <n v="65563"/>
    <x v="1"/>
    <m/>
    <n v="20"/>
    <n v="1"/>
    <x v="0"/>
    <m/>
    <m/>
    <n v="4"/>
    <x v="2"/>
    <n v="4"/>
    <s v="I enjoy the work environment and feel motivated."/>
    <n v="1"/>
    <n v="67"/>
    <n v="93"/>
    <n v="99"/>
    <n v="9"/>
    <x v="0"/>
    <n v="5311"/>
    <n v="0"/>
  </r>
  <r>
    <s v="E1583"/>
    <s v="Deborah Davies-Dawson"/>
    <n v="39"/>
    <x v="1"/>
    <x v="2"/>
    <x v="2"/>
    <s v="Analyst"/>
    <d v="2023-03-17T00:00:00"/>
    <s v="E1734"/>
    <s v="Birmingham"/>
    <n v="36332"/>
    <x v="1"/>
    <m/>
    <n v="29"/>
    <n v="2"/>
    <x v="0"/>
    <m/>
    <m/>
    <n v="1"/>
    <x v="0"/>
    <n v="5"/>
    <s v="I feel undervalued and stressed by current expectations."/>
    <n v="4"/>
    <n v="73"/>
    <n v="76"/>
    <n v="90"/>
    <n v="8"/>
    <x v="0"/>
    <n v="11452"/>
    <n v="3"/>
  </r>
  <r>
    <s v="E1584"/>
    <s v="Holly Humphries-Ellis"/>
    <n v="26"/>
    <x v="2"/>
    <x v="0"/>
    <x v="5"/>
    <s v="Director"/>
    <d v="2020-12-07T00:00:00"/>
    <s v="E1697"/>
    <s v="London"/>
    <n v="44177"/>
    <x v="1"/>
    <m/>
    <n v="57"/>
    <n v="4"/>
    <x v="0"/>
    <m/>
    <m/>
    <n v="2"/>
    <x v="0"/>
    <n v="2"/>
    <s v="I feel undervalued and stressed by current expectations."/>
    <n v="2"/>
    <n v="76"/>
    <n v="61"/>
    <n v="63"/>
    <n v="1"/>
    <x v="1"/>
    <n v="14574"/>
    <n v="2"/>
  </r>
  <r>
    <s v="E1585"/>
    <s v="Mr Scott Bennett"/>
    <n v="46"/>
    <x v="3"/>
    <x v="1"/>
    <x v="2"/>
    <s v="Adjuster"/>
    <d v="2023-09-01T00:00:00"/>
    <s v="E1980"/>
    <s v="London"/>
    <n v="114254"/>
    <x v="1"/>
    <m/>
    <n v="24"/>
    <n v="2"/>
    <x v="0"/>
    <m/>
    <m/>
    <n v="5"/>
    <x v="2"/>
    <n v="3"/>
    <s v="Work is fine, but improvements could be made in support and recognition."/>
    <n v="4"/>
    <n v="53"/>
    <n v="86"/>
    <n v="54"/>
    <n v="3"/>
    <x v="1"/>
    <n v="18279"/>
    <n v="1"/>
  </r>
  <r>
    <s v="E1586"/>
    <s v="Gemma May"/>
    <n v="23"/>
    <x v="2"/>
    <x v="1"/>
    <x v="3"/>
    <s v="Manager"/>
    <d v="2015-04-11T00:00:00"/>
    <s v="E1695"/>
    <s v="Edinburgh"/>
    <n v="93447"/>
    <x v="0"/>
    <d v="2020-03-09T00:00:00"/>
    <n v="58"/>
    <n v="4"/>
    <x v="0"/>
    <s v="Compensation"/>
    <n v="30"/>
    <n v="2"/>
    <x v="0"/>
    <n v="5"/>
    <s v="Salary and benefits were not competitive enough."/>
    <n v="1"/>
    <n v="71"/>
    <n v="28"/>
    <n v="60"/>
    <n v="5"/>
    <x v="3"/>
    <n v="15952"/>
    <n v="3"/>
  </r>
  <r>
    <s v="E1587"/>
    <s v="Dr Katy Day"/>
    <n v="31"/>
    <x v="1"/>
    <x v="0"/>
    <x v="4"/>
    <s v="Agent"/>
    <d v="2015-04-03T00:00:00"/>
    <s v="E1494"/>
    <s v="Birmingham"/>
    <n v="82104"/>
    <x v="1"/>
    <m/>
    <n v="125"/>
    <n v="10"/>
    <x v="2"/>
    <m/>
    <m/>
    <n v="1"/>
    <x v="0"/>
    <n v="3"/>
    <s v="I feel undervalued and stressed by current expectations."/>
    <n v="4"/>
    <n v="73"/>
    <n v="37"/>
    <n v="89"/>
    <n v="2"/>
    <x v="1"/>
    <n v="2500"/>
    <n v="1"/>
  </r>
  <r>
    <s v="E1588"/>
    <s v="Dr Chelsea Austin"/>
    <n v="51"/>
    <x v="0"/>
    <x v="1"/>
    <x v="4"/>
    <s v="Analyst"/>
    <d v="2022-02-17T00:00:00"/>
    <s v="E1673"/>
    <s v="Birmingham"/>
    <n v="109335"/>
    <x v="0"/>
    <d v="2022-07-20T00:00:00"/>
    <n v="5"/>
    <n v="0"/>
    <x v="0"/>
    <s v="Retirement"/>
    <n v="30"/>
    <n v="3"/>
    <x v="1"/>
    <n v="4"/>
    <s v="I am retiring after my service here."/>
    <n v="4"/>
    <n v="89"/>
    <n v="83"/>
    <n v="54"/>
    <n v="9"/>
    <x v="0"/>
    <n v="14718"/>
    <n v="3"/>
  </r>
  <r>
    <s v="E1589"/>
    <s v="Mrs Anna Marshall"/>
    <n v="26"/>
    <x v="2"/>
    <x v="1"/>
    <x v="2"/>
    <s v="Director"/>
    <d v="2019-06-04T00:00:00"/>
    <s v="E1246"/>
    <s v="Manchester"/>
    <n v="105730"/>
    <x v="1"/>
    <m/>
    <n v="75"/>
    <n v="6"/>
    <x v="1"/>
    <m/>
    <m/>
    <n v="4"/>
    <x v="2"/>
    <n v="2"/>
    <s v="I feel undervalued and stressed by current expectations."/>
    <n v="2"/>
    <n v="94"/>
    <n v="32"/>
    <n v="78"/>
    <n v="9"/>
    <x v="0"/>
    <n v="2829"/>
    <n v="4"/>
  </r>
  <r>
    <s v="E1590"/>
    <s v="Rosie Walsh"/>
    <n v="54"/>
    <x v="0"/>
    <x v="2"/>
    <x v="0"/>
    <s v="Agent"/>
    <d v="2021-03-17T00:00:00"/>
    <s v="E1542"/>
    <s v="Dublin"/>
    <n v="29951"/>
    <x v="1"/>
    <m/>
    <n v="53"/>
    <n v="4"/>
    <x v="0"/>
    <m/>
    <m/>
    <n v="5"/>
    <x v="2"/>
    <n v="5"/>
    <s v="I enjoy the work environment and feel motivated."/>
    <n v="3"/>
    <n v="59"/>
    <n v="28"/>
    <n v="60"/>
    <n v="6"/>
    <x v="3"/>
    <n v="47"/>
    <n v="1"/>
  </r>
  <r>
    <s v="E1591"/>
    <s v="Marian O'Connor-Owen"/>
    <n v="22"/>
    <x v="2"/>
    <x v="1"/>
    <x v="1"/>
    <s v="Agent"/>
    <d v="2020-05-12T00:00:00"/>
    <s v="E1563"/>
    <s v="Dublin"/>
    <n v="53333"/>
    <x v="1"/>
    <m/>
    <n v="64"/>
    <n v="5"/>
    <x v="1"/>
    <m/>
    <m/>
    <n v="2"/>
    <x v="0"/>
    <n v="4"/>
    <s v="I feel undervalued and stressed by current expectations."/>
    <n v="4"/>
    <n v="51"/>
    <n v="78"/>
    <n v="54"/>
    <n v="6"/>
    <x v="3"/>
    <n v="2364"/>
    <n v="1"/>
  </r>
  <r>
    <s v="E1592"/>
    <s v="Dylan Dawson"/>
    <n v="39"/>
    <x v="1"/>
    <x v="0"/>
    <x v="1"/>
    <s v="Adjuster"/>
    <d v="2012-09-04T00:00:00"/>
    <s v="E1856"/>
    <s v="Manchester"/>
    <n v="46673"/>
    <x v="0"/>
    <d v="2017-08-24T00:00:00"/>
    <n v="59"/>
    <n v="4"/>
    <x v="0"/>
    <s v="Compensation"/>
    <n v="90"/>
    <n v="1"/>
    <x v="0"/>
    <n v="1"/>
    <s v="Salary and benefits were not competitive enough."/>
    <n v="4"/>
    <n v="89"/>
    <n v="22"/>
    <n v="98"/>
    <n v="4"/>
    <x v="1"/>
    <n v="12864"/>
    <n v="1"/>
  </r>
  <r>
    <s v="E1593"/>
    <s v="Gemma Wilson"/>
    <n v="53"/>
    <x v="0"/>
    <x v="2"/>
    <x v="1"/>
    <s v="Agent"/>
    <d v="2017-05-14T00:00:00"/>
    <s v="E1587"/>
    <s v="Dublin"/>
    <n v="65870"/>
    <x v="1"/>
    <m/>
    <n v="100"/>
    <n v="8"/>
    <x v="1"/>
    <m/>
    <m/>
    <n v="1"/>
    <x v="0"/>
    <n v="4"/>
    <s v="I feel undervalued and stressed by current expectations."/>
    <n v="1"/>
    <n v="55"/>
    <n v="2"/>
    <n v="81"/>
    <n v="2"/>
    <x v="1"/>
    <n v="8177"/>
    <n v="0"/>
  </r>
  <r>
    <s v="E1594"/>
    <s v="Miss Patricia Cook"/>
    <n v="32"/>
    <x v="1"/>
    <x v="1"/>
    <x v="3"/>
    <s v="Manager"/>
    <d v="2017-10-16T00:00:00"/>
    <s v="E1896"/>
    <s v="London"/>
    <n v="96101"/>
    <x v="1"/>
    <m/>
    <n v="95"/>
    <n v="7"/>
    <x v="1"/>
    <m/>
    <m/>
    <n v="4"/>
    <x v="2"/>
    <n v="3"/>
    <s v="Work is fine, but improvements could be made in support and recognition."/>
    <n v="1"/>
    <n v="97"/>
    <n v="92"/>
    <n v="85"/>
    <n v="1"/>
    <x v="1"/>
    <n v="13347"/>
    <n v="2"/>
  </r>
  <r>
    <s v="E1595"/>
    <s v="Kyle Harrison"/>
    <n v="42"/>
    <x v="3"/>
    <x v="1"/>
    <x v="1"/>
    <s v="Senior Manager"/>
    <d v="2021-06-05T00:00:00"/>
    <s v="E1438"/>
    <s v="Dublin"/>
    <n v="47821"/>
    <x v="1"/>
    <m/>
    <n v="51"/>
    <n v="4"/>
    <x v="0"/>
    <m/>
    <m/>
    <n v="1"/>
    <x v="0"/>
    <n v="2"/>
    <s v="I feel undervalued and stressed by current expectations."/>
    <n v="1"/>
    <n v="67"/>
    <n v="44"/>
    <n v="64"/>
    <n v="3"/>
    <x v="1"/>
    <n v="7931"/>
    <n v="1"/>
  </r>
  <r>
    <s v="E1596"/>
    <s v="Mitchell Schofield-Edwards"/>
    <n v="47"/>
    <x v="3"/>
    <x v="1"/>
    <x v="4"/>
    <s v="Adjuster"/>
    <d v="2021-05-25T00:00:00"/>
    <s v="E1277"/>
    <s v="Dublin"/>
    <n v="50494"/>
    <x v="1"/>
    <m/>
    <n v="51"/>
    <n v="4"/>
    <x v="0"/>
    <m/>
    <m/>
    <n v="1"/>
    <x v="0"/>
    <n v="2"/>
    <s v="I feel undervalued and stressed by current expectations."/>
    <n v="5"/>
    <n v="66"/>
    <n v="7"/>
    <n v="68"/>
    <n v="3"/>
    <x v="1"/>
    <n v="19186"/>
    <n v="1"/>
  </r>
  <r>
    <s v="E1597"/>
    <s v="Miss Bethany Taylor"/>
    <n v="46"/>
    <x v="3"/>
    <x v="0"/>
    <x v="3"/>
    <s v="Adjuster"/>
    <d v="2010-10-30T00:00:00"/>
    <s v="E1551"/>
    <s v="Manchester"/>
    <n v="99160"/>
    <x v="1"/>
    <m/>
    <n v="178"/>
    <n v="14"/>
    <x v="2"/>
    <m/>
    <m/>
    <n v="4"/>
    <x v="2"/>
    <n v="4"/>
    <s v="I enjoy the work environment and feel motivated."/>
    <n v="4"/>
    <n v="87"/>
    <n v="85"/>
    <n v="71"/>
    <n v="7"/>
    <x v="3"/>
    <n v="12841"/>
    <n v="0"/>
  </r>
  <r>
    <s v="E1598"/>
    <s v="Jessica Connor"/>
    <n v="43"/>
    <x v="3"/>
    <x v="0"/>
    <x v="5"/>
    <s v="Adjuster"/>
    <d v="2024-04-02T00:00:00"/>
    <s v="E1612"/>
    <s v="Edinburgh"/>
    <n v="25835"/>
    <x v="0"/>
    <d v="2024-10-10T00:00:00"/>
    <n v="6"/>
    <n v="0"/>
    <x v="0"/>
    <s v="Compensation"/>
    <n v="60"/>
    <n v="5"/>
    <x v="2"/>
    <n v="1"/>
    <s v="Salary and benefits were not competitive enough."/>
    <n v="1"/>
    <n v="94"/>
    <n v="28"/>
    <n v="83"/>
    <n v="7"/>
    <x v="3"/>
    <n v="11844"/>
    <n v="0"/>
  </r>
  <r>
    <s v="E1599"/>
    <s v="Dr Jenna Young"/>
    <n v="48"/>
    <x v="3"/>
    <x v="0"/>
    <x v="1"/>
    <s v="Manager"/>
    <d v="2024-01-04T00:00:00"/>
    <s v="E1110"/>
    <s v="Dublin"/>
    <n v="43646"/>
    <x v="0"/>
    <d v="2024-07-31T00:00:00"/>
    <n v="6"/>
    <n v="0"/>
    <x v="0"/>
    <s v="Career Growth"/>
    <n v="60"/>
    <n v="3"/>
    <x v="1"/>
    <n v="3"/>
    <s v="I felt limited opportunities for advancement here."/>
    <n v="2"/>
    <n v="72"/>
    <n v="1"/>
    <n v="66"/>
    <n v="4"/>
    <x v="1"/>
    <n v="8594"/>
    <n v="4"/>
  </r>
  <r>
    <s v="E1600"/>
    <s v="Keith Chapman-Vaughan"/>
    <n v="34"/>
    <x v="1"/>
    <x v="1"/>
    <x v="1"/>
    <s v="Agent"/>
    <d v="2022-10-26T00:00:00"/>
    <s v="E1384"/>
    <s v="Dublin"/>
    <n v="102360"/>
    <x v="1"/>
    <m/>
    <n v="34"/>
    <n v="2"/>
    <x v="0"/>
    <m/>
    <m/>
    <n v="3"/>
    <x v="1"/>
    <n v="4"/>
    <s v="Work is fine, but improvements could be made in support and recognition."/>
    <n v="5"/>
    <n v="95"/>
    <n v="49"/>
    <n v="61"/>
    <n v="5"/>
    <x v="3"/>
    <n v="13418"/>
    <n v="3"/>
  </r>
  <r>
    <s v="E1601"/>
    <s v="Dr Gary Patel"/>
    <n v="54"/>
    <x v="0"/>
    <x v="0"/>
    <x v="5"/>
    <s v="Analyst"/>
    <d v="2017-02-15T00:00:00"/>
    <s v="E1832"/>
    <s v="Edinburgh"/>
    <n v="62335"/>
    <x v="0"/>
    <d v="2020-04-24T00:00:00"/>
    <n v="38"/>
    <n v="3"/>
    <x v="0"/>
    <s v="Career Growth"/>
    <n v="60"/>
    <n v="2"/>
    <x v="0"/>
    <n v="4"/>
    <s v="I felt limited opportunities for advancement here."/>
    <n v="3"/>
    <n v="79"/>
    <n v="64"/>
    <n v="74"/>
    <n v="7"/>
    <x v="3"/>
    <n v="2086"/>
    <n v="1"/>
  </r>
  <r>
    <s v="E1602"/>
    <s v="Sean Smith"/>
    <n v="55"/>
    <x v="0"/>
    <x v="2"/>
    <x v="1"/>
    <s v="Analyst"/>
    <d v="2011-04-13T00:00:00"/>
    <s v="E1760"/>
    <s v="Manchester"/>
    <n v="94351"/>
    <x v="1"/>
    <m/>
    <n v="173"/>
    <n v="14"/>
    <x v="2"/>
    <m/>
    <m/>
    <n v="5"/>
    <x v="2"/>
    <n v="2"/>
    <s v="I feel undervalued and stressed by current expectations."/>
    <n v="4"/>
    <n v="70"/>
    <n v="19"/>
    <n v="66"/>
    <n v="0"/>
    <x v="2"/>
    <n v="10419"/>
    <n v="3"/>
  </r>
  <r>
    <s v="E1603"/>
    <s v="Mrs Julie Reynolds"/>
    <n v="56"/>
    <x v="0"/>
    <x v="0"/>
    <x v="5"/>
    <s v="Analyst"/>
    <d v="2022-03-14T00:00:00"/>
    <s v="E1190"/>
    <s v="Edinburgh"/>
    <n v="27429"/>
    <x v="1"/>
    <m/>
    <n v="42"/>
    <n v="3"/>
    <x v="0"/>
    <m/>
    <m/>
    <n v="2"/>
    <x v="0"/>
    <n v="3"/>
    <s v="I feel undervalued and stressed by current expectations."/>
    <n v="4"/>
    <n v="59"/>
    <n v="51"/>
    <n v="59"/>
    <n v="4"/>
    <x v="1"/>
    <n v="11602"/>
    <n v="0"/>
  </r>
  <r>
    <s v="E1604"/>
    <s v="Fiona Khan"/>
    <n v="22"/>
    <x v="2"/>
    <x v="2"/>
    <x v="3"/>
    <s v="Agent"/>
    <d v="2016-03-23T00:00:00"/>
    <s v="E1489"/>
    <s v="Manchester"/>
    <n v="66950"/>
    <x v="1"/>
    <m/>
    <n v="113"/>
    <n v="9"/>
    <x v="1"/>
    <m/>
    <m/>
    <n v="3"/>
    <x v="1"/>
    <n v="1"/>
    <s v="I feel undervalued and stressed by current expectations."/>
    <n v="2"/>
    <n v="92"/>
    <n v="84"/>
    <n v="77"/>
    <n v="3"/>
    <x v="1"/>
    <n v="11182"/>
    <n v="0"/>
  </r>
  <r>
    <s v="E1605"/>
    <s v="Toby Hartley"/>
    <n v="42"/>
    <x v="3"/>
    <x v="0"/>
    <x v="4"/>
    <s v="Manager"/>
    <d v="2012-07-07T00:00:00"/>
    <s v="E1693"/>
    <s v="London"/>
    <n v="85654"/>
    <x v="1"/>
    <m/>
    <n v="158"/>
    <n v="13"/>
    <x v="2"/>
    <m/>
    <m/>
    <n v="4"/>
    <x v="2"/>
    <n v="2"/>
    <s v="I feel undervalued and stressed by current expectations."/>
    <n v="3"/>
    <n v="62"/>
    <n v="36"/>
    <n v="67"/>
    <n v="3"/>
    <x v="1"/>
    <n v="12835"/>
    <n v="4"/>
  </r>
  <r>
    <s v="E1606"/>
    <s v="Dr Martin Wong"/>
    <n v="27"/>
    <x v="2"/>
    <x v="0"/>
    <x v="5"/>
    <s v="Agent"/>
    <d v="2013-09-04T00:00:00"/>
    <s v="E1425"/>
    <s v="Manchester"/>
    <n v="93143"/>
    <x v="0"/>
    <d v="2014-11-25T00:00:00"/>
    <n v="14"/>
    <n v="1"/>
    <x v="0"/>
    <s v="Workload"/>
    <n v="90"/>
    <n v="1"/>
    <x v="0"/>
    <n v="4"/>
    <s v="The workload was overwhelming and hard to balance."/>
    <n v="3"/>
    <n v="61"/>
    <n v="71"/>
    <n v="100"/>
    <n v="1"/>
    <x v="1"/>
    <n v="17533"/>
    <n v="2"/>
  </r>
  <r>
    <s v="E1607"/>
    <s v="Dr Hollie Schofield"/>
    <n v="49"/>
    <x v="3"/>
    <x v="0"/>
    <x v="0"/>
    <s v="Agent"/>
    <d v="2021-02-17T00:00:00"/>
    <s v="E1404"/>
    <s v="London"/>
    <n v="116186"/>
    <x v="1"/>
    <m/>
    <n v="54"/>
    <n v="4"/>
    <x v="0"/>
    <m/>
    <m/>
    <n v="3"/>
    <x v="1"/>
    <n v="2"/>
    <s v="I feel undervalued and stressed by current expectations."/>
    <n v="5"/>
    <n v="58"/>
    <n v="26"/>
    <n v="67"/>
    <n v="9"/>
    <x v="0"/>
    <n v="16446"/>
    <n v="0"/>
  </r>
  <r>
    <s v="E1608"/>
    <s v="Pauline Clark"/>
    <n v="38"/>
    <x v="1"/>
    <x v="1"/>
    <x v="5"/>
    <s v="Senior Manager"/>
    <d v="2017-03-28T00:00:00"/>
    <s v="E1334"/>
    <s v="London"/>
    <n v="102527"/>
    <x v="1"/>
    <m/>
    <n v="101"/>
    <n v="8"/>
    <x v="1"/>
    <m/>
    <m/>
    <n v="5"/>
    <x v="2"/>
    <n v="2"/>
    <s v="I feel undervalued and stressed by current expectations."/>
    <n v="4"/>
    <n v="53"/>
    <n v="46"/>
    <n v="94"/>
    <n v="0"/>
    <x v="2"/>
    <n v="3153"/>
    <n v="1"/>
  </r>
  <r>
    <s v="E1609"/>
    <s v="Alexander Ingram"/>
    <n v="26"/>
    <x v="2"/>
    <x v="1"/>
    <x v="1"/>
    <s v="Manager"/>
    <d v="2024-04-26T00:00:00"/>
    <s v="E1208"/>
    <s v="Manchester"/>
    <n v="111704"/>
    <x v="1"/>
    <m/>
    <n v="16"/>
    <n v="1"/>
    <x v="0"/>
    <m/>
    <m/>
    <n v="3"/>
    <x v="1"/>
    <n v="5"/>
    <s v="Work is fine, but improvements could be made in support and recognition."/>
    <n v="1"/>
    <n v="88"/>
    <n v="98"/>
    <n v="81"/>
    <n v="5"/>
    <x v="3"/>
    <n v="9200"/>
    <n v="4"/>
  </r>
  <r>
    <s v="E1610"/>
    <s v="Claire Potter"/>
    <n v="52"/>
    <x v="0"/>
    <x v="0"/>
    <x v="3"/>
    <s v="Agent"/>
    <d v="2018-05-07T00:00:00"/>
    <s v="E1021"/>
    <s v="Birmingham"/>
    <n v="56099"/>
    <x v="1"/>
    <m/>
    <n v="88"/>
    <n v="7"/>
    <x v="1"/>
    <m/>
    <m/>
    <n v="5"/>
    <x v="2"/>
    <n v="2"/>
    <s v="I feel undervalued and stressed by current expectations."/>
    <n v="2"/>
    <n v="73"/>
    <n v="5"/>
    <n v="63"/>
    <n v="6"/>
    <x v="3"/>
    <n v="10223"/>
    <n v="2"/>
  </r>
  <r>
    <s v="E1611"/>
    <s v="William Stevens"/>
    <n v="26"/>
    <x v="2"/>
    <x v="1"/>
    <x v="2"/>
    <s v="Agent"/>
    <d v="2012-03-07T00:00:00"/>
    <s v="E1677"/>
    <s v="Manchester"/>
    <n v="64385"/>
    <x v="1"/>
    <m/>
    <n v="162"/>
    <n v="13"/>
    <x v="2"/>
    <m/>
    <m/>
    <n v="5"/>
    <x v="2"/>
    <n v="2"/>
    <s v="I feel undervalued and stressed by current expectations."/>
    <n v="2"/>
    <n v="83"/>
    <n v="59"/>
    <n v="65"/>
    <n v="4"/>
    <x v="1"/>
    <n v="10273"/>
    <n v="4"/>
  </r>
  <r>
    <s v="E1612"/>
    <s v="Mr Donald Brown"/>
    <n v="59"/>
    <x v="0"/>
    <x v="0"/>
    <x v="3"/>
    <s v="Agent"/>
    <d v="2021-11-27T00:00:00"/>
    <s v="E1610"/>
    <s v="Dublin"/>
    <n v="60919"/>
    <x v="0"/>
    <d v="2023-02-23T00:00:00"/>
    <n v="14"/>
    <n v="1"/>
    <x v="0"/>
    <s v="Better Offer"/>
    <n v="60"/>
    <n v="5"/>
    <x v="2"/>
    <n v="3"/>
    <s v="I found a more attractive role outside the company."/>
    <n v="2"/>
    <n v="88"/>
    <n v="44"/>
    <n v="99"/>
    <n v="7"/>
    <x v="3"/>
    <n v="751"/>
    <n v="0"/>
  </r>
  <r>
    <s v="E1613"/>
    <s v="Hannah Day"/>
    <n v="24"/>
    <x v="2"/>
    <x v="2"/>
    <x v="2"/>
    <s v="Adjuster"/>
    <d v="2013-08-23T00:00:00"/>
    <s v="E1207"/>
    <s v="Dublin"/>
    <n v="85782"/>
    <x v="0"/>
    <d v="2022-02-10T00:00:00"/>
    <n v="101"/>
    <n v="8"/>
    <x v="1"/>
    <s v="Personal"/>
    <n v="30"/>
    <n v="2"/>
    <x v="0"/>
    <n v="2"/>
    <s v="Leaving due to personal circumstances."/>
    <n v="2"/>
    <n v="90"/>
    <n v="43"/>
    <n v="67"/>
    <n v="8"/>
    <x v="0"/>
    <n v="8849"/>
    <n v="2"/>
  </r>
  <r>
    <s v="E1614"/>
    <s v="Jane Knight"/>
    <n v="44"/>
    <x v="3"/>
    <x v="0"/>
    <x v="5"/>
    <s v="Agent"/>
    <d v="2021-02-27T00:00:00"/>
    <s v="E1007"/>
    <s v="Birmingham"/>
    <n v="96116"/>
    <x v="0"/>
    <d v="2022-01-06T00:00:00"/>
    <n v="10"/>
    <n v="0"/>
    <x v="0"/>
    <s v="Personal"/>
    <n v="90"/>
    <n v="4"/>
    <x v="2"/>
    <n v="1"/>
    <s v="Leaving due to personal circumstances."/>
    <n v="1"/>
    <n v="54"/>
    <n v="82"/>
    <n v="65"/>
    <n v="1"/>
    <x v="1"/>
    <n v="17084"/>
    <n v="3"/>
  </r>
  <r>
    <s v="E1615"/>
    <s v="Ronald Martin"/>
    <n v="58"/>
    <x v="0"/>
    <x v="1"/>
    <x v="4"/>
    <s v="Agent"/>
    <d v="2018-10-24T00:00:00"/>
    <s v="E1701"/>
    <s v="London"/>
    <n v="97590"/>
    <x v="1"/>
    <m/>
    <n v="82"/>
    <n v="6"/>
    <x v="1"/>
    <m/>
    <m/>
    <n v="3"/>
    <x v="1"/>
    <n v="4"/>
    <s v="Work is fine, but improvements could be made in support and recognition."/>
    <n v="1"/>
    <n v="64"/>
    <n v="17"/>
    <n v="66"/>
    <n v="3"/>
    <x v="1"/>
    <n v="16220"/>
    <n v="2"/>
  </r>
  <r>
    <s v="E1616"/>
    <s v="Eleanor Booth"/>
    <n v="58"/>
    <x v="0"/>
    <x v="1"/>
    <x v="0"/>
    <s v="Analyst"/>
    <d v="2021-11-24T00:00:00"/>
    <s v="E1686"/>
    <s v="Birmingham"/>
    <n v="114626"/>
    <x v="1"/>
    <m/>
    <n v="45"/>
    <n v="3"/>
    <x v="0"/>
    <m/>
    <m/>
    <n v="4"/>
    <x v="2"/>
    <n v="3"/>
    <s v="Work is fine, but improvements could be made in support and recognition."/>
    <n v="5"/>
    <n v="99"/>
    <n v="64"/>
    <n v="56"/>
    <n v="8"/>
    <x v="0"/>
    <n v="10348"/>
    <n v="1"/>
  </r>
  <r>
    <s v="E1617"/>
    <s v="Pamela James"/>
    <n v="31"/>
    <x v="1"/>
    <x v="1"/>
    <x v="3"/>
    <s v="Manager"/>
    <d v="2020-01-29T00:00:00"/>
    <s v="E1784"/>
    <s v="Dublin"/>
    <n v="65387"/>
    <x v="1"/>
    <m/>
    <n v="67"/>
    <n v="5"/>
    <x v="1"/>
    <m/>
    <m/>
    <n v="1"/>
    <x v="0"/>
    <n v="2"/>
    <s v="I feel undervalued and stressed by current expectations."/>
    <n v="4"/>
    <n v="53"/>
    <n v="24"/>
    <n v="61"/>
    <n v="4"/>
    <x v="1"/>
    <n v="17924"/>
    <n v="3"/>
  </r>
  <r>
    <s v="E1618"/>
    <s v="Hannah Baker"/>
    <n v="31"/>
    <x v="1"/>
    <x v="0"/>
    <x v="1"/>
    <s v="Analyst"/>
    <d v="2016-05-07T00:00:00"/>
    <s v="E1528"/>
    <s v="Birmingham"/>
    <n v="40823"/>
    <x v="1"/>
    <m/>
    <n v="112"/>
    <n v="9"/>
    <x v="1"/>
    <m/>
    <m/>
    <n v="3"/>
    <x v="1"/>
    <n v="1"/>
    <s v="I feel undervalued and stressed by current expectations."/>
    <n v="1"/>
    <n v="100"/>
    <n v="26"/>
    <n v="83"/>
    <n v="2"/>
    <x v="1"/>
    <n v="19416"/>
    <n v="3"/>
  </r>
  <r>
    <s v="E1619"/>
    <s v="Maureen Hartley"/>
    <n v="40"/>
    <x v="3"/>
    <x v="0"/>
    <x v="2"/>
    <s v="Analyst"/>
    <d v="2011-12-23T00:00:00"/>
    <s v="E1601"/>
    <s v="Manchester"/>
    <n v="71015"/>
    <x v="1"/>
    <m/>
    <n v="164"/>
    <n v="13"/>
    <x v="2"/>
    <m/>
    <m/>
    <n v="4"/>
    <x v="2"/>
    <n v="4"/>
    <s v="I enjoy the work environment and feel motivated."/>
    <n v="5"/>
    <n v="88"/>
    <n v="6"/>
    <n v="59"/>
    <n v="5"/>
    <x v="3"/>
    <n v="6167"/>
    <n v="1"/>
  </r>
  <r>
    <s v="E1620"/>
    <s v="Miss Paula Stevens"/>
    <n v="38"/>
    <x v="1"/>
    <x v="2"/>
    <x v="1"/>
    <s v="Agent"/>
    <d v="2020-06-21T00:00:00"/>
    <s v="E1652"/>
    <s v="Birmingham"/>
    <n v="40339"/>
    <x v="0"/>
    <d v="2021-04-16T00:00:00"/>
    <n v="9"/>
    <n v="0"/>
    <x v="0"/>
    <s v="Retirement"/>
    <n v="30"/>
    <n v="4"/>
    <x v="2"/>
    <n v="3"/>
    <s v="I am retiring after my service here."/>
    <n v="3"/>
    <n v="57"/>
    <n v="43"/>
    <n v="54"/>
    <n v="2"/>
    <x v="1"/>
    <n v="6364"/>
    <n v="3"/>
  </r>
  <r>
    <s v="E1621"/>
    <s v="Mr Jason Stevens"/>
    <n v="42"/>
    <x v="3"/>
    <x v="1"/>
    <x v="4"/>
    <s v="Director"/>
    <d v="2017-04-02T00:00:00"/>
    <s v="E1656"/>
    <s v="London"/>
    <n v="28491"/>
    <x v="1"/>
    <m/>
    <n v="101"/>
    <n v="8"/>
    <x v="1"/>
    <m/>
    <m/>
    <n v="1"/>
    <x v="0"/>
    <n v="1"/>
    <s v="I feel undervalued and stressed by current expectations."/>
    <n v="4"/>
    <n v="98"/>
    <n v="28"/>
    <n v="70"/>
    <n v="4"/>
    <x v="1"/>
    <n v="1983"/>
    <n v="0"/>
  </r>
  <r>
    <s v="E1622"/>
    <s v="Charlie Watson"/>
    <n v="35"/>
    <x v="1"/>
    <x v="2"/>
    <x v="2"/>
    <s v="Manager"/>
    <d v="2012-02-04T00:00:00"/>
    <s v="E1165"/>
    <s v="Manchester"/>
    <n v="25706"/>
    <x v="1"/>
    <m/>
    <n v="163"/>
    <n v="13"/>
    <x v="2"/>
    <m/>
    <m/>
    <n v="5"/>
    <x v="2"/>
    <n v="2"/>
    <s v="I feel undervalued and stressed by current expectations."/>
    <n v="1"/>
    <n v="94"/>
    <n v="94"/>
    <n v="52"/>
    <n v="2"/>
    <x v="1"/>
    <n v="14629"/>
    <n v="2"/>
  </r>
  <r>
    <s v="E1623"/>
    <s v="Lynne Wilkinson"/>
    <n v="30"/>
    <x v="1"/>
    <x v="0"/>
    <x v="3"/>
    <s v="Manager"/>
    <d v="2014-06-25T00:00:00"/>
    <s v="E1848"/>
    <s v="Edinburgh"/>
    <n v="40728"/>
    <x v="1"/>
    <m/>
    <n v="134"/>
    <n v="11"/>
    <x v="2"/>
    <m/>
    <m/>
    <n v="3"/>
    <x v="1"/>
    <n v="5"/>
    <s v="Work is fine, but improvements could be made in support and recognition."/>
    <n v="3"/>
    <n v="73"/>
    <n v="43"/>
    <n v="68"/>
    <n v="5"/>
    <x v="3"/>
    <n v="16288"/>
    <n v="2"/>
  </r>
  <r>
    <s v="E1624"/>
    <s v="Glenn Gilbert-James"/>
    <n v="22"/>
    <x v="2"/>
    <x v="1"/>
    <x v="5"/>
    <s v="Manager"/>
    <d v="2015-06-04T00:00:00"/>
    <s v="E1495"/>
    <s v="Dublin"/>
    <n v="31997"/>
    <x v="1"/>
    <m/>
    <n v="123"/>
    <n v="10"/>
    <x v="2"/>
    <m/>
    <m/>
    <n v="3"/>
    <x v="1"/>
    <n v="5"/>
    <s v="Work is fine, but improvements could be made in support and recognition."/>
    <n v="5"/>
    <n v="77"/>
    <n v="35"/>
    <n v="94"/>
    <n v="9"/>
    <x v="0"/>
    <n v="11273"/>
    <n v="1"/>
  </r>
  <r>
    <s v="E1625"/>
    <s v="Julia Martin"/>
    <n v="34"/>
    <x v="1"/>
    <x v="0"/>
    <x v="1"/>
    <s v="Senior Manager"/>
    <d v="2013-06-13T00:00:00"/>
    <s v="E1589"/>
    <s v="Dublin"/>
    <n v="85408"/>
    <x v="1"/>
    <m/>
    <n v="147"/>
    <n v="12"/>
    <x v="2"/>
    <m/>
    <m/>
    <n v="1"/>
    <x v="0"/>
    <n v="3"/>
    <s v="I feel undervalued and stressed by current expectations."/>
    <n v="1"/>
    <n v="92"/>
    <n v="18"/>
    <n v="93"/>
    <n v="4"/>
    <x v="1"/>
    <n v="7648"/>
    <n v="0"/>
  </r>
  <r>
    <s v="E1626"/>
    <s v="Georgia Bird"/>
    <n v="25"/>
    <x v="2"/>
    <x v="1"/>
    <x v="4"/>
    <s v="Analyst"/>
    <d v="2016-09-04T00:00:00"/>
    <s v="E1428"/>
    <s v="Birmingham"/>
    <n v="83097"/>
    <x v="0"/>
    <d v="2020-10-07T00:00:00"/>
    <n v="49"/>
    <n v="4"/>
    <x v="0"/>
    <s v="Better Offer"/>
    <n v="30"/>
    <n v="5"/>
    <x v="2"/>
    <n v="1"/>
    <s v="I found a more attractive role outside the company."/>
    <n v="1"/>
    <n v="76"/>
    <n v="5"/>
    <n v="84"/>
    <n v="8"/>
    <x v="0"/>
    <n v="7894"/>
    <n v="3"/>
  </r>
  <r>
    <s v="E1627"/>
    <s v="Melanie Arnold"/>
    <n v="22"/>
    <x v="2"/>
    <x v="1"/>
    <x v="3"/>
    <s v="Agent"/>
    <d v="2017-10-20T00:00:00"/>
    <s v="E1773"/>
    <s v="Manchester"/>
    <n v="63523"/>
    <x v="1"/>
    <m/>
    <n v="94"/>
    <n v="7"/>
    <x v="1"/>
    <m/>
    <m/>
    <n v="3"/>
    <x v="1"/>
    <n v="4"/>
    <s v="Work is fine, but improvements could be made in support and recognition."/>
    <n v="3"/>
    <n v="50"/>
    <n v="24"/>
    <n v="55"/>
    <n v="2"/>
    <x v="1"/>
    <n v="13305"/>
    <n v="2"/>
  </r>
  <r>
    <s v="E1628"/>
    <s v="Callum Ward-Harris"/>
    <n v="53"/>
    <x v="0"/>
    <x v="0"/>
    <x v="3"/>
    <s v="Analyst"/>
    <d v="2020-10-12T00:00:00"/>
    <s v="E1162"/>
    <s v="Edinburgh"/>
    <n v="50163"/>
    <x v="0"/>
    <d v="2025-01-02T00:00:00"/>
    <n v="50"/>
    <n v="4"/>
    <x v="0"/>
    <s v="Retirement"/>
    <n v="90"/>
    <n v="3"/>
    <x v="1"/>
    <n v="1"/>
    <s v="I am retiring after my service here."/>
    <n v="1"/>
    <n v="83"/>
    <n v="30"/>
    <n v="63"/>
    <n v="5"/>
    <x v="3"/>
    <n v="12925"/>
    <n v="2"/>
  </r>
  <r>
    <s v="E1629"/>
    <s v="Miss Victoria Rowley"/>
    <n v="55"/>
    <x v="0"/>
    <x v="1"/>
    <x v="3"/>
    <s v="Manager"/>
    <d v="2012-04-27T00:00:00"/>
    <s v="E1365"/>
    <s v="Manchester"/>
    <n v="42718"/>
    <x v="1"/>
    <m/>
    <n v="160"/>
    <n v="13"/>
    <x v="2"/>
    <m/>
    <m/>
    <n v="3"/>
    <x v="1"/>
    <n v="5"/>
    <s v="Work is fine, but improvements could be made in support and recognition."/>
    <n v="2"/>
    <n v="66"/>
    <n v="8"/>
    <n v="53"/>
    <n v="7"/>
    <x v="3"/>
    <n v="18698"/>
    <n v="2"/>
  </r>
  <r>
    <s v="E1630"/>
    <s v="Dr Leonard Jones"/>
    <n v="49"/>
    <x v="3"/>
    <x v="0"/>
    <x v="3"/>
    <s v="Manager"/>
    <d v="2016-04-09T00:00:00"/>
    <s v="E1525"/>
    <s v="Dublin"/>
    <n v="112508"/>
    <x v="1"/>
    <m/>
    <n v="113"/>
    <n v="9"/>
    <x v="1"/>
    <m/>
    <m/>
    <n v="5"/>
    <x v="2"/>
    <n v="3"/>
    <s v="Work is fine, but improvements could be made in support and recognition."/>
    <n v="1"/>
    <n v="86"/>
    <n v="83"/>
    <n v="94"/>
    <n v="6"/>
    <x v="3"/>
    <n v="10327"/>
    <n v="2"/>
  </r>
  <r>
    <s v="E1631"/>
    <s v="Olivia Roberts"/>
    <n v="52"/>
    <x v="0"/>
    <x v="0"/>
    <x v="2"/>
    <s v="Analyst"/>
    <d v="2021-12-18T00:00:00"/>
    <s v="E1238"/>
    <s v="Manchester"/>
    <n v="108767"/>
    <x v="1"/>
    <m/>
    <n v="44"/>
    <n v="3"/>
    <x v="0"/>
    <m/>
    <m/>
    <n v="1"/>
    <x v="0"/>
    <n v="2"/>
    <s v="I feel undervalued and stressed by current expectations."/>
    <n v="4"/>
    <n v="87"/>
    <n v="73"/>
    <n v="100"/>
    <n v="5"/>
    <x v="3"/>
    <n v="18033"/>
    <n v="4"/>
  </r>
  <r>
    <s v="E1632"/>
    <s v="Mr Joe Macdonald"/>
    <n v="29"/>
    <x v="2"/>
    <x v="0"/>
    <x v="3"/>
    <s v="Agent"/>
    <d v="2022-05-05T00:00:00"/>
    <s v="E1071"/>
    <s v="Edinburgh"/>
    <n v="64619"/>
    <x v="0"/>
    <d v="2023-03-30T00:00:00"/>
    <n v="10"/>
    <n v="0"/>
    <x v="0"/>
    <s v="Workload"/>
    <n v="30"/>
    <n v="3"/>
    <x v="1"/>
    <n v="1"/>
    <s v="The workload was overwhelming and hard to balance."/>
    <n v="3"/>
    <n v="75"/>
    <n v="36"/>
    <n v="67"/>
    <n v="1"/>
    <x v="1"/>
    <n v="11411"/>
    <n v="1"/>
  </r>
  <r>
    <s v="E1633"/>
    <s v="Chelsea Brown"/>
    <n v="47"/>
    <x v="3"/>
    <x v="1"/>
    <x v="1"/>
    <s v="Adjuster"/>
    <d v="2014-12-13T00:00:00"/>
    <s v="E1444"/>
    <s v="Birmingham"/>
    <n v="37126"/>
    <x v="0"/>
    <d v="2015-10-15T00:00:00"/>
    <n v="10"/>
    <n v="0"/>
    <x v="0"/>
    <s v="Retirement"/>
    <n v="60"/>
    <n v="4"/>
    <x v="2"/>
    <n v="5"/>
    <s v="I am retiring after my service here."/>
    <n v="4"/>
    <n v="73"/>
    <n v="26"/>
    <n v="78"/>
    <n v="6"/>
    <x v="3"/>
    <n v="6900"/>
    <n v="3"/>
  </r>
  <r>
    <s v="E1634"/>
    <s v="Bradley Bell"/>
    <n v="55"/>
    <x v="0"/>
    <x v="0"/>
    <x v="4"/>
    <s v="Senior Manager"/>
    <d v="2015-05-25T00:00:00"/>
    <s v="E1654"/>
    <s v="London"/>
    <n v="114131"/>
    <x v="1"/>
    <m/>
    <n v="123"/>
    <n v="10"/>
    <x v="2"/>
    <m/>
    <m/>
    <n v="5"/>
    <x v="2"/>
    <n v="4"/>
    <s v="I enjoy the work environment and feel motivated."/>
    <n v="5"/>
    <n v="88"/>
    <n v="12"/>
    <n v="84"/>
    <n v="7"/>
    <x v="3"/>
    <n v="16137"/>
    <n v="3"/>
  </r>
  <r>
    <s v="E1635"/>
    <s v="Mr Kenneth Sanders"/>
    <n v="24"/>
    <x v="2"/>
    <x v="0"/>
    <x v="2"/>
    <s v="Analyst"/>
    <d v="2017-05-04T00:00:00"/>
    <s v="E1821"/>
    <s v="Manchester"/>
    <n v="89926"/>
    <x v="1"/>
    <m/>
    <n v="100"/>
    <n v="8"/>
    <x v="1"/>
    <m/>
    <m/>
    <n v="2"/>
    <x v="0"/>
    <n v="3"/>
    <s v="I feel undervalued and stressed by current expectations."/>
    <n v="4"/>
    <n v="70"/>
    <n v="40"/>
    <n v="87"/>
    <n v="0"/>
    <x v="2"/>
    <n v="3800"/>
    <n v="1"/>
  </r>
  <r>
    <s v="E1636"/>
    <s v="Tina Begum"/>
    <n v="33"/>
    <x v="1"/>
    <x v="0"/>
    <x v="3"/>
    <s v="Analyst"/>
    <d v="2019-08-23T00:00:00"/>
    <s v="E1508"/>
    <s v="London"/>
    <n v="65633"/>
    <x v="1"/>
    <m/>
    <n v="72"/>
    <n v="6"/>
    <x v="1"/>
    <m/>
    <m/>
    <n v="1"/>
    <x v="0"/>
    <n v="2"/>
    <s v="I feel undervalued and stressed by current expectations."/>
    <n v="2"/>
    <n v="79"/>
    <n v="65"/>
    <n v="65"/>
    <n v="8"/>
    <x v="0"/>
    <n v="2478"/>
    <n v="0"/>
  </r>
  <r>
    <s v="E1637"/>
    <s v="Ms Denise Mann"/>
    <n v="22"/>
    <x v="2"/>
    <x v="1"/>
    <x v="0"/>
    <s v="Adjuster"/>
    <d v="2019-10-10T00:00:00"/>
    <s v="E1794"/>
    <s v="Dublin"/>
    <n v="102654"/>
    <x v="1"/>
    <m/>
    <n v="71"/>
    <n v="5"/>
    <x v="1"/>
    <m/>
    <m/>
    <n v="4"/>
    <x v="2"/>
    <n v="1"/>
    <s v="I feel undervalued and stressed by current expectations."/>
    <n v="2"/>
    <n v="96"/>
    <n v="84"/>
    <n v="69"/>
    <n v="3"/>
    <x v="1"/>
    <n v="9967"/>
    <n v="1"/>
  </r>
  <r>
    <s v="E1638"/>
    <s v="Mrs Wendy Ellis"/>
    <n v="26"/>
    <x v="2"/>
    <x v="1"/>
    <x v="0"/>
    <s v="Adjuster"/>
    <d v="2016-06-02T00:00:00"/>
    <s v="E1268"/>
    <s v="Birmingham"/>
    <n v="28317"/>
    <x v="0"/>
    <d v="2025-06-01T00:00:00"/>
    <n v="107"/>
    <n v="8"/>
    <x v="1"/>
    <s v="Better Offer"/>
    <n v="90"/>
    <n v="3"/>
    <x v="1"/>
    <n v="4"/>
    <s v="I found a more attractive role outside the company."/>
    <n v="4"/>
    <n v="100"/>
    <n v="96"/>
    <n v="73"/>
    <n v="7"/>
    <x v="3"/>
    <n v="10158"/>
    <n v="2"/>
  </r>
  <r>
    <s v="E1639"/>
    <s v="Helen Patel"/>
    <n v="51"/>
    <x v="0"/>
    <x v="0"/>
    <x v="4"/>
    <s v="Senior Manager"/>
    <d v="2018-07-15T00:00:00"/>
    <s v="E1752"/>
    <s v="Birmingham"/>
    <n v="69980"/>
    <x v="1"/>
    <m/>
    <n v="86"/>
    <n v="7"/>
    <x v="1"/>
    <m/>
    <m/>
    <n v="2"/>
    <x v="0"/>
    <n v="2"/>
    <s v="I feel undervalued and stressed by current expectations."/>
    <n v="5"/>
    <n v="97"/>
    <n v="23"/>
    <n v="84"/>
    <n v="9"/>
    <x v="0"/>
    <n v="7054"/>
    <n v="2"/>
  </r>
  <r>
    <s v="E1640"/>
    <s v="Mr Gerald Nicholls"/>
    <n v="51"/>
    <x v="0"/>
    <x v="1"/>
    <x v="5"/>
    <s v="Analyst"/>
    <d v="2011-11-16T00:00:00"/>
    <s v="E1414"/>
    <s v="Manchester"/>
    <n v="69115"/>
    <x v="1"/>
    <m/>
    <n v="166"/>
    <n v="13"/>
    <x v="2"/>
    <m/>
    <m/>
    <n v="1"/>
    <x v="0"/>
    <n v="5"/>
    <s v="I feel undervalued and stressed by current expectations."/>
    <n v="1"/>
    <n v="62"/>
    <n v="43"/>
    <n v="93"/>
    <n v="6"/>
    <x v="3"/>
    <n v="6059"/>
    <n v="1"/>
  </r>
  <r>
    <s v="E1641"/>
    <s v="Fiona Gallagher"/>
    <n v="38"/>
    <x v="1"/>
    <x v="0"/>
    <x v="5"/>
    <s v="Manager"/>
    <d v="2012-10-03T00:00:00"/>
    <s v="E1244"/>
    <s v="Birmingham"/>
    <n v="86646"/>
    <x v="1"/>
    <m/>
    <n v="155"/>
    <n v="12"/>
    <x v="2"/>
    <m/>
    <m/>
    <n v="5"/>
    <x v="2"/>
    <n v="5"/>
    <s v="I enjoy the work environment and feel motivated."/>
    <n v="2"/>
    <n v="86"/>
    <n v="97"/>
    <n v="100"/>
    <n v="9"/>
    <x v="0"/>
    <n v="9959"/>
    <n v="1"/>
  </r>
  <r>
    <s v="E1642"/>
    <s v="Dorothy Ford"/>
    <n v="44"/>
    <x v="3"/>
    <x v="0"/>
    <x v="2"/>
    <s v="Analyst"/>
    <d v="2011-11-13T00:00:00"/>
    <s v="E1674"/>
    <s v="Manchester"/>
    <n v="68158"/>
    <x v="1"/>
    <m/>
    <n v="166"/>
    <n v="13"/>
    <x v="2"/>
    <m/>
    <m/>
    <n v="2"/>
    <x v="0"/>
    <n v="4"/>
    <s v="I feel undervalued and stressed by current expectations."/>
    <n v="4"/>
    <n v="52"/>
    <n v="59"/>
    <n v="68"/>
    <n v="6"/>
    <x v="3"/>
    <n v="12007"/>
    <n v="3"/>
  </r>
  <r>
    <s v="E1643"/>
    <s v="Mr Michael Bradshaw"/>
    <n v="36"/>
    <x v="1"/>
    <x v="0"/>
    <x v="2"/>
    <s v="Analyst"/>
    <d v="2012-11-19T00:00:00"/>
    <s v="E1059"/>
    <s v="Manchester"/>
    <n v="80963"/>
    <x v="1"/>
    <m/>
    <n v="153"/>
    <n v="12"/>
    <x v="2"/>
    <m/>
    <m/>
    <n v="2"/>
    <x v="0"/>
    <n v="5"/>
    <s v="I feel undervalued and stressed by current expectations."/>
    <n v="4"/>
    <n v="81"/>
    <n v="8"/>
    <n v="53"/>
    <n v="1"/>
    <x v="1"/>
    <n v="8433"/>
    <n v="3"/>
  </r>
  <r>
    <s v="E1644"/>
    <s v="Cheryl Hall"/>
    <n v="58"/>
    <x v="0"/>
    <x v="0"/>
    <x v="2"/>
    <s v="Agent"/>
    <d v="2021-09-13T00:00:00"/>
    <s v="E1005"/>
    <s v="London"/>
    <n v="72631"/>
    <x v="1"/>
    <m/>
    <n v="48"/>
    <n v="4"/>
    <x v="0"/>
    <m/>
    <m/>
    <n v="4"/>
    <x v="2"/>
    <n v="3"/>
    <s v="Work is fine, but improvements could be made in support and recognition."/>
    <n v="4"/>
    <n v="84"/>
    <n v="1"/>
    <n v="82"/>
    <n v="0"/>
    <x v="2"/>
    <n v="6209"/>
    <n v="4"/>
  </r>
  <r>
    <s v="E1645"/>
    <s v="Vanessa Brown"/>
    <n v="42"/>
    <x v="3"/>
    <x v="2"/>
    <x v="5"/>
    <s v="Manager"/>
    <d v="2012-10-30T00:00:00"/>
    <s v="E1708"/>
    <s v="Birmingham"/>
    <n v="74316"/>
    <x v="1"/>
    <m/>
    <n v="154"/>
    <n v="12"/>
    <x v="2"/>
    <m/>
    <m/>
    <n v="1"/>
    <x v="0"/>
    <n v="4"/>
    <s v="I feel undervalued and stressed by current expectations."/>
    <n v="1"/>
    <n v="68"/>
    <n v="55"/>
    <n v="51"/>
    <n v="3"/>
    <x v="1"/>
    <n v="7115"/>
    <n v="4"/>
  </r>
  <r>
    <s v="E1646"/>
    <s v="Dr Patricia Poole"/>
    <n v="35"/>
    <x v="1"/>
    <x v="0"/>
    <x v="0"/>
    <s v="Adjuster"/>
    <d v="2015-08-24T00:00:00"/>
    <s v="E1981"/>
    <s v="Manchester"/>
    <n v="84342"/>
    <x v="1"/>
    <m/>
    <n v="120"/>
    <n v="10"/>
    <x v="2"/>
    <m/>
    <m/>
    <n v="4"/>
    <x v="2"/>
    <n v="5"/>
    <s v="I enjoy the work environment and feel motivated."/>
    <n v="3"/>
    <n v="63"/>
    <n v="29"/>
    <n v="62"/>
    <n v="1"/>
    <x v="1"/>
    <n v="13068"/>
    <n v="2"/>
  </r>
  <r>
    <s v="E1647"/>
    <s v="Mr Declan Kaur"/>
    <n v="23"/>
    <x v="2"/>
    <x v="2"/>
    <x v="5"/>
    <s v="Adjuster"/>
    <d v="2020-03-15T00:00:00"/>
    <s v="E1569"/>
    <s v="London"/>
    <n v="40504"/>
    <x v="1"/>
    <m/>
    <n v="66"/>
    <n v="5"/>
    <x v="1"/>
    <m/>
    <m/>
    <n v="4"/>
    <x v="2"/>
    <n v="1"/>
    <s v="I feel undervalued and stressed by current expectations."/>
    <n v="5"/>
    <n v="97"/>
    <n v="21"/>
    <n v="94"/>
    <n v="7"/>
    <x v="3"/>
    <n v="18640"/>
    <n v="4"/>
  </r>
  <r>
    <s v="E1648"/>
    <s v="Miss Beverley Page"/>
    <n v="32"/>
    <x v="1"/>
    <x v="0"/>
    <x v="1"/>
    <s v="Analyst"/>
    <d v="2019-03-22T00:00:00"/>
    <s v="E1816"/>
    <s v="Edinburgh"/>
    <n v="93593"/>
    <x v="0"/>
    <d v="2022-07-19T00:00:00"/>
    <n v="39"/>
    <n v="3"/>
    <x v="0"/>
    <s v="Better Offer"/>
    <n v="30"/>
    <n v="3"/>
    <x v="1"/>
    <n v="5"/>
    <s v="I found a more attractive role outside the company."/>
    <n v="3"/>
    <n v="71"/>
    <n v="74"/>
    <n v="79"/>
    <n v="9"/>
    <x v="0"/>
    <n v="3368"/>
    <n v="4"/>
  </r>
  <r>
    <s v="E1649"/>
    <s v="Mrs Janice Ward"/>
    <n v="59"/>
    <x v="0"/>
    <x v="1"/>
    <x v="3"/>
    <s v="Senior Manager"/>
    <d v="2010-12-07T00:00:00"/>
    <s v="E1406"/>
    <s v="London"/>
    <n v="51660"/>
    <x v="1"/>
    <m/>
    <n v="177"/>
    <n v="14"/>
    <x v="2"/>
    <m/>
    <m/>
    <n v="5"/>
    <x v="2"/>
    <n v="3"/>
    <s v="Work is fine, but improvements could be made in support and recognition."/>
    <n v="5"/>
    <n v="66"/>
    <n v="80"/>
    <n v="83"/>
    <n v="6"/>
    <x v="3"/>
    <n v="16128"/>
    <n v="0"/>
  </r>
  <r>
    <s v="E1650"/>
    <s v="Hannah Burns"/>
    <n v="55"/>
    <x v="0"/>
    <x v="1"/>
    <x v="2"/>
    <s v="Agent"/>
    <d v="2020-11-24T00:00:00"/>
    <s v="E1216"/>
    <s v="London"/>
    <n v="62196"/>
    <x v="1"/>
    <m/>
    <n v="57"/>
    <n v="4"/>
    <x v="0"/>
    <m/>
    <m/>
    <n v="2"/>
    <x v="0"/>
    <n v="2"/>
    <s v="I feel undervalued and stressed by current expectations."/>
    <n v="5"/>
    <n v="53"/>
    <n v="99"/>
    <n v="79"/>
    <n v="7"/>
    <x v="3"/>
    <n v="2827"/>
    <n v="1"/>
  </r>
  <r>
    <s v="E1651"/>
    <s v="Arthur Adams"/>
    <n v="59"/>
    <x v="0"/>
    <x v="0"/>
    <x v="0"/>
    <s v="Manager"/>
    <d v="2018-03-09T00:00:00"/>
    <s v="E1929"/>
    <s v="Manchester"/>
    <n v="90938"/>
    <x v="1"/>
    <m/>
    <n v="90"/>
    <n v="7"/>
    <x v="1"/>
    <m/>
    <m/>
    <n v="1"/>
    <x v="0"/>
    <n v="2"/>
    <s v="I feel undervalued and stressed by current expectations."/>
    <n v="4"/>
    <n v="94"/>
    <n v="12"/>
    <n v="100"/>
    <n v="5"/>
    <x v="3"/>
    <n v="15990"/>
    <n v="3"/>
  </r>
  <r>
    <s v="E1652"/>
    <s v="Mrs Lindsey Cox"/>
    <n v="55"/>
    <x v="0"/>
    <x v="1"/>
    <x v="4"/>
    <s v="Adjuster"/>
    <d v="2019-09-01T00:00:00"/>
    <s v="E1025"/>
    <s v="Dublin"/>
    <n v="33605"/>
    <x v="1"/>
    <m/>
    <n v="72"/>
    <n v="6"/>
    <x v="1"/>
    <m/>
    <m/>
    <n v="5"/>
    <x v="2"/>
    <n v="5"/>
    <s v="I enjoy the work environment and feel motivated."/>
    <n v="2"/>
    <n v="89"/>
    <n v="70"/>
    <n v="73"/>
    <n v="0"/>
    <x v="2"/>
    <n v="2487"/>
    <n v="4"/>
  </r>
  <r>
    <s v="E1653"/>
    <s v="Dr Jill Howells"/>
    <n v="39"/>
    <x v="1"/>
    <x v="0"/>
    <x v="4"/>
    <s v="Adjuster"/>
    <d v="2016-01-18T00:00:00"/>
    <s v="E1814"/>
    <s v="Dublin"/>
    <n v="82388"/>
    <x v="1"/>
    <m/>
    <n v="115"/>
    <n v="9"/>
    <x v="1"/>
    <m/>
    <m/>
    <n v="5"/>
    <x v="2"/>
    <n v="2"/>
    <s v="I feel undervalued and stressed by current expectations."/>
    <n v="4"/>
    <n v="68"/>
    <n v="15"/>
    <n v="97"/>
    <n v="8"/>
    <x v="0"/>
    <n v="19987"/>
    <n v="3"/>
  </r>
  <r>
    <s v="E1654"/>
    <s v="Rosie Shepherd-Griffin"/>
    <n v="51"/>
    <x v="0"/>
    <x v="1"/>
    <x v="3"/>
    <s v="Agent"/>
    <d v="2023-03-13T00:00:00"/>
    <s v="E1004"/>
    <s v="Dublin"/>
    <n v="106297"/>
    <x v="1"/>
    <m/>
    <n v="30"/>
    <n v="2"/>
    <x v="0"/>
    <m/>
    <m/>
    <n v="1"/>
    <x v="0"/>
    <n v="5"/>
    <s v="I feel undervalued and stressed by current expectations."/>
    <n v="1"/>
    <n v="86"/>
    <n v="96"/>
    <n v="93"/>
    <n v="5"/>
    <x v="3"/>
    <n v="19905"/>
    <n v="4"/>
  </r>
  <r>
    <s v="E1655"/>
    <s v="Maurice Evans"/>
    <n v="36"/>
    <x v="1"/>
    <x v="0"/>
    <x v="0"/>
    <s v="Adjuster"/>
    <d v="2020-06-29T00:00:00"/>
    <s v="E1985"/>
    <s v="London"/>
    <n v="80501"/>
    <x v="1"/>
    <m/>
    <n v="62"/>
    <n v="5"/>
    <x v="1"/>
    <m/>
    <m/>
    <n v="5"/>
    <x v="2"/>
    <n v="3"/>
    <s v="Work is fine, but improvements could be made in support and recognition."/>
    <n v="5"/>
    <n v="51"/>
    <n v="44"/>
    <n v="82"/>
    <n v="9"/>
    <x v="0"/>
    <n v="13347"/>
    <n v="4"/>
  </r>
  <r>
    <s v="E1656"/>
    <s v="Craig Porter-Thorpe"/>
    <n v="48"/>
    <x v="3"/>
    <x v="0"/>
    <x v="5"/>
    <s v="Analyst"/>
    <d v="2023-09-05T00:00:00"/>
    <s v="E1531"/>
    <s v="Manchester"/>
    <n v="78309"/>
    <x v="0"/>
    <d v="2025-02-10T00:00:00"/>
    <n v="17"/>
    <n v="1"/>
    <x v="0"/>
    <s v="Personal"/>
    <n v="60"/>
    <n v="3"/>
    <x v="1"/>
    <n v="2"/>
    <s v="Leaving due to personal circumstances."/>
    <n v="2"/>
    <n v="64"/>
    <n v="64"/>
    <n v="90"/>
    <n v="0"/>
    <x v="2"/>
    <n v="16277"/>
    <n v="2"/>
  </r>
  <r>
    <s v="E1657"/>
    <s v="Mr Bernard Jones"/>
    <n v="55"/>
    <x v="0"/>
    <x v="0"/>
    <x v="5"/>
    <s v="Agent"/>
    <d v="2017-12-01T00:00:00"/>
    <s v="E1389"/>
    <s v="Birmingham"/>
    <n v="52043"/>
    <x v="1"/>
    <m/>
    <n v="93"/>
    <n v="7"/>
    <x v="1"/>
    <m/>
    <m/>
    <n v="5"/>
    <x v="2"/>
    <n v="1"/>
    <s v="I feel undervalued and stressed by current expectations."/>
    <n v="5"/>
    <n v="51"/>
    <n v="10"/>
    <n v="98"/>
    <n v="0"/>
    <x v="2"/>
    <n v="1643"/>
    <n v="0"/>
  </r>
  <r>
    <s v="E1658"/>
    <s v="Kate Rice"/>
    <n v="59"/>
    <x v="0"/>
    <x v="0"/>
    <x v="1"/>
    <s v="Analyst"/>
    <d v="2013-07-10T00:00:00"/>
    <s v="E1709"/>
    <s v="London"/>
    <n v="58635"/>
    <x v="1"/>
    <m/>
    <n v="146"/>
    <n v="12"/>
    <x v="2"/>
    <m/>
    <m/>
    <n v="3"/>
    <x v="1"/>
    <n v="5"/>
    <s v="Work is fine, but improvements could be made in support and recognition."/>
    <n v="5"/>
    <n v="60"/>
    <n v="69"/>
    <n v="59"/>
    <n v="7"/>
    <x v="3"/>
    <n v="17596"/>
    <n v="1"/>
  </r>
  <r>
    <s v="E1659"/>
    <s v="Craig Graham"/>
    <n v="54"/>
    <x v="0"/>
    <x v="0"/>
    <x v="1"/>
    <s v="Senior Manager"/>
    <d v="2014-08-12T00:00:00"/>
    <s v="E1570"/>
    <s v="London"/>
    <n v="104315"/>
    <x v="1"/>
    <m/>
    <n v="133"/>
    <n v="11"/>
    <x v="2"/>
    <m/>
    <m/>
    <n v="2"/>
    <x v="0"/>
    <n v="2"/>
    <s v="I feel undervalued and stressed by current expectations."/>
    <n v="4"/>
    <n v="94"/>
    <n v="19"/>
    <n v="67"/>
    <n v="5"/>
    <x v="3"/>
    <n v="19"/>
    <n v="1"/>
  </r>
  <r>
    <s v="E1660"/>
    <s v="Guy Lloyd"/>
    <n v="45"/>
    <x v="3"/>
    <x v="1"/>
    <x v="5"/>
    <s v="Agent"/>
    <d v="2014-06-28T00:00:00"/>
    <s v="E1447"/>
    <s v="Manchester"/>
    <n v="105691"/>
    <x v="1"/>
    <m/>
    <n v="134"/>
    <n v="11"/>
    <x v="2"/>
    <m/>
    <m/>
    <n v="2"/>
    <x v="0"/>
    <n v="3"/>
    <s v="I feel undervalued and stressed by current expectations."/>
    <n v="2"/>
    <n v="72"/>
    <n v="98"/>
    <n v="68"/>
    <n v="7"/>
    <x v="3"/>
    <n v="675"/>
    <n v="2"/>
  </r>
  <r>
    <s v="E1661"/>
    <s v="Miss Katherine Harris"/>
    <n v="36"/>
    <x v="1"/>
    <x v="0"/>
    <x v="4"/>
    <s v="Manager"/>
    <d v="2014-09-02T00:00:00"/>
    <s v="E1753"/>
    <s v="Edinburgh"/>
    <n v="58132"/>
    <x v="1"/>
    <m/>
    <n v="132"/>
    <n v="11"/>
    <x v="2"/>
    <m/>
    <m/>
    <n v="4"/>
    <x v="2"/>
    <n v="3"/>
    <s v="Work is fine, but improvements could be made in support and recognition."/>
    <n v="2"/>
    <n v="59"/>
    <n v="62"/>
    <n v="56"/>
    <n v="7"/>
    <x v="3"/>
    <n v="16992"/>
    <n v="2"/>
  </r>
  <r>
    <s v="E1662"/>
    <s v="Michelle Simpson"/>
    <n v="51"/>
    <x v="0"/>
    <x v="1"/>
    <x v="2"/>
    <s v="Adjuster"/>
    <d v="2019-01-06T00:00:00"/>
    <s v="E1145"/>
    <s v="London"/>
    <n v="114387"/>
    <x v="0"/>
    <d v="2020-05-20T00:00:00"/>
    <n v="16"/>
    <n v="1"/>
    <x v="0"/>
    <s v="Workload"/>
    <n v="60"/>
    <n v="3"/>
    <x v="1"/>
    <n v="1"/>
    <s v="The workload was overwhelming and hard to balance."/>
    <n v="5"/>
    <n v="52"/>
    <n v="89"/>
    <n v="68"/>
    <n v="7"/>
    <x v="3"/>
    <n v="16445"/>
    <n v="1"/>
  </r>
  <r>
    <s v="E1663"/>
    <s v="Janice Owens"/>
    <n v="38"/>
    <x v="1"/>
    <x v="2"/>
    <x v="4"/>
    <s v="Analyst"/>
    <d v="2016-12-02T00:00:00"/>
    <s v="E1387"/>
    <s v="Edinburgh"/>
    <n v="40366"/>
    <x v="1"/>
    <m/>
    <n v="105"/>
    <n v="8"/>
    <x v="1"/>
    <m/>
    <m/>
    <n v="2"/>
    <x v="0"/>
    <n v="3"/>
    <s v="I feel undervalued and stressed by current expectations."/>
    <n v="2"/>
    <n v="54"/>
    <n v="11"/>
    <n v="73"/>
    <n v="9"/>
    <x v="0"/>
    <n v="9457"/>
    <n v="1"/>
  </r>
  <r>
    <s v="E1664"/>
    <s v="Dr Mark Brown"/>
    <n v="26"/>
    <x v="2"/>
    <x v="0"/>
    <x v="1"/>
    <s v="Adjuster"/>
    <d v="2013-05-16T00:00:00"/>
    <s v="E1784"/>
    <s v="Edinburgh"/>
    <n v="118944"/>
    <x v="1"/>
    <m/>
    <n v="148"/>
    <n v="12"/>
    <x v="2"/>
    <m/>
    <m/>
    <n v="5"/>
    <x v="2"/>
    <n v="3"/>
    <s v="Work is fine, but improvements could be made in support and recognition."/>
    <n v="2"/>
    <n v="52"/>
    <n v="61"/>
    <n v="64"/>
    <n v="6"/>
    <x v="3"/>
    <n v="1154"/>
    <n v="0"/>
  </r>
  <r>
    <s v="E1665"/>
    <s v="Mr Antony James"/>
    <n v="50"/>
    <x v="0"/>
    <x v="1"/>
    <x v="3"/>
    <s v="Agent"/>
    <d v="2021-03-23T00:00:00"/>
    <s v="E1248"/>
    <s v="Dublin"/>
    <n v="97107"/>
    <x v="1"/>
    <m/>
    <n v="53"/>
    <n v="4"/>
    <x v="0"/>
    <m/>
    <m/>
    <n v="1"/>
    <x v="0"/>
    <n v="2"/>
    <s v="I feel undervalued and stressed by current expectations."/>
    <n v="4"/>
    <n v="87"/>
    <n v="93"/>
    <n v="90"/>
    <n v="6"/>
    <x v="3"/>
    <n v="9820"/>
    <n v="4"/>
  </r>
  <r>
    <s v="E1666"/>
    <s v="Amber Kennedy"/>
    <n v="25"/>
    <x v="2"/>
    <x v="1"/>
    <x v="5"/>
    <s v="Agent"/>
    <d v="2011-10-22T00:00:00"/>
    <s v="E1525"/>
    <s v="Manchester"/>
    <n v="87580"/>
    <x v="1"/>
    <m/>
    <n v="166"/>
    <n v="13"/>
    <x v="2"/>
    <m/>
    <m/>
    <n v="1"/>
    <x v="0"/>
    <n v="5"/>
    <s v="I feel undervalued and stressed by current expectations."/>
    <n v="3"/>
    <n v="62"/>
    <n v="91"/>
    <n v="91"/>
    <n v="9"/>
    <x v="0"/>
    <n v="9818"/>
    <n v="0"/>
  </r>
  <r>
    <s v="E1667"/>
    <s v="Dr Rachael Brooks"/>
    <n v="31"/>
    <x v="1"/>
    <x v="0"/>
    <x v="1"/>
    <s v="Agent"/>
    <d v="2013-07-08T00:00:00"/>
    <s v="E1461"/>
    <s v="Edinburgh"/>
    <n v="82889"/>
    <x v="1"/>
    <m/>
    <n v="146"/>
    <n v="12"/>
    <x v="2"/>
    <m/>
    <m/>
    <n v="3"/>
    <x v="1"/>
    <n v="4"/>
    <s v="Work is fine, but improvements could be made in support and recognition."/>
    <n v="1"/>
    <n v="91"/>
    <n v="90"/>
    <n v="72"/>
    <n v="3"/>
    <x v="1"/>
    <n v="3716"/>
    <n v="1"/>
  </r>
  <r>
    <s v="E1668"/>
    <s v="Dr Charles Patel"/>
    <n v="38"/>
    <x v="1"/>
    <x v="1"/>
    <x v="1"/>
    <s v="Agent"/>
    <d v="2010-12-06T00:00:00"/>
    <s v="E1012"/>
    <s v="Manchester"/>
    <n v="104553"/>
    <x v="1"/>
    <m/>
    <n v="177"/>
    <n v="14"/>
    <x v="2"/>
    <m/>
    <m/>
    <n v="4"/>
    <x v="2"/>
    <n v="3"/>
    <s v="Work is fine, but improvements could be made in support and recognition."/>
    <n v="3"/>
    <n v="68"/>
    <n v="41"/>
    <n v="53"/>
    <n v="8"/>
    <x v="0"/>
    <n v="5242"/>
    <n v="4"/>
  </r>
  <r>
    <s v="E1669"/>
    <s v="Gordon Begum-Scott"/>
    <n v="31"/>
    <x v="1"/>
    <x v="1"/>
    <x v="2"/>
    <s v="Analyst"/>
    <d v="2021-06-21T00:00:00"/>
    <s v="E1902"/>
    <s v="Dublin"/>
    <n v="64236"/>
    <x v="1"/>
    <m/>
    <n v="50"/>
    <n v="4"/>
    <x v="0"/>
    <m/>
    <m/>
    <n v="5"/>
    <x v="2"/>
    <n v="3"/>
    <s v="Work is fine, but improvements could be made in support and recognition."/>
    <n v="2"/>
    <n v="89"/>
    <n v="82"/>
    <n v="87"/>
    <n v="1"/>
    <x v="1"/>
    <n v="5022"/>
    <n v="1"/>
  </r>
  <r>
    <s v="E1670"/>
    <s v="Mrs Irene Bates"/>
    <n v="38"/>
    <x v="1"/>
    <x v="0"/>
    <x v="5"/>
    <s v="Senior Manager"/>
    <d v="2013-04-11T00:00:00"/>
    <s v="E1383"/>
    <s v="Manchester"/>
    <n v="29150"/>
    <x v="1"/>
    <m/>
    <n v="149"/>
    <n v="12"/>
    <x v="2"/>
    <m/>
    <m/>
    <n v="3"/>
    <x v="1"/>
    <n v="4"/>
    <s v="Work is fine, but improvements could be made in support and recognition."/>
    <n v="5"/>
    <n v="99"/>
    <n v="68"/>
    <n v="53"/>
    <n v="8"/>
    <x v="0"/>
    <n v="17826"/>
    <n v="0"/>
  </r>
  <r>
    <s v="E1671"/>
    <s v="Ms Sara Young"/>
    <n v="41"/>
    <x v="3"/>
    <x v="0"/>
    <x v="2"/>
    <s v="Manager"/>
    <d v="2017-01-28T00:00:00"/>
    <s v="E1555"/>
    <s v="London"/>
    <n v="44423"/>
    <x v="1"/>
    <m/>
    <n v="103"/>
    <n v="8"/>
    <x v="1"/>
    <m/>
    <m/>
    <n v="1"/>
    <x v="0"/>
    <n v="3"/>
    <s v="I feel undervalued and stressed by current expectations."/>
    <n v="1"/>
    <n v="84"/>
    <n v="57"/>
    <n v="54"/>
    <n v="9"/>
    <x v="0"/>
    <n v="1653"/>
    <n v="0"/>
  </r>
  <r>
    <s v="E1672"/>
    <s v="Mr Darren Humphreys"/>
    <n v="45"/>
    <x v="3"/>
    <x v="0"/>
    <x v="5"/>
    <s v="Analyst"/>
    <d v="2021-05-07T00:00:00"/>
    <s v="E1886"/>
    <s v="Edinburgh"/>
    <n v="29137"/>
    <x v="0"/>
    <d v="2023-02-03T00:00:00"/>
    <n v="20"/>
    <n v="1"/>
    <x v="0"/>
    <s v="Career Growth"/>
    <n v="30"/>
    <n v="3"/>
    <x v="1"/>
    <n v="2"/>
    <s v="I felt limited opportunities for advancement here."/>
    <n v="1"/>
    <n v="73"/>
    <n v="4"/>
    <n v="90"/>
    <n v="2"/>
    <x v="1"/>
    <n v="2502"/>
    <n v="0"/>
  </r>
  <r>
    <s v="E1673"/>
    <s v="Mrs Amy Howard"/>
    <n v="26"/>
    <x v="2"/>
    <x v="2"/>
    <x v="2"/>
    <s v="Agent"/>
    <d v="2012-11-04T00:00:00"/>
    <s v="E1398"/>
    <s v="Manchester"/>
    <n v="54992"/>
    <x v="1"/>
    <m/>
    <n v="154"/>
    <n v="12"/>
    <x v="2"/>
    <m/>
    <m/>
    <n v="5"/>
    <x v="2"/>
    <n v="2"/>
    <s v="I feel undervalued and stressed by current expectations."/>
    <n v="5"/>
    <n v="73"/>
    <n v="26"/>
    <n v="93"/>
    <n v="1"/>
    <x v="1"/>
    <n v="19653"/>
    <n v="4"/>
  </r>
  <r>
    <s v="E1674"/>
    <s v="Nigel Kemp"/>
    <n v="55"/>
    <x v="0"/>
    <x v="0"/>
    <x v="4"/>
    <s v="Adjuster"/>
    <d v="2020-02-27T00:00:00"/>
    <s v="E1018"/>
    <s v="Birmingham"/>
    <n v="119438"/>
    <x v="0"/>
    <d v="2021-10-06T00:00:00"/>
    <n v="19"/>
    <n v="1"/>
    <x v="0"/>
    <s v="Retirement"/>
    <n v="60"/>
    <n v="2"/>
    <x v="0"/>
    <n v="4"/>
    <s v="I am retiring after my service here."/>
    <n v="1"/>
    <n v="66"/>
    <n v="27"/>
    <n v="72"/>
    <n v="3"/>
    <x v="1"/>
    <n v="16665"/>
    <n v="3"/>
  </r>
  <r>
    <s v="E1675"/>
    <s v="Rita Vaughan-O'Donnell"/>
    <n v="27"/>
    <x v="2"/>
    <x v="0"/>
    <x v="3"/>
    <s v="Adjuster"/>
    <d v="2011-03-30T00:00:00"/>
    <s v="E1574"/>
    <s v="Manchester"/>
    <n v="69921"/>
    <x v="0"/>
    <d v="2018-07-31T00:00:00"/>
    <n v="88"/>
    <n v="7"/>
    <x v="1"/>
    <s v="Personal"/>
    <n v="90"/>
    <n v="5"/>
    <x v="2"/>
    <n v="3"/>
    <s v="Leaving due to personal circumstances."/>
    <n v="5"/>
    <n v="89"/>
    <n v="25"/>
    <n v="89"/>
    <n v="4"/>
    <x v="1"/>
    <n v="14086"/>
    <n v="3"/>
  </r>
  <r>
    <s v="E1676"/>
    <s v="Rosemary Bond"/>
    <n v="23"/>
    <x v="2"/>
    <x v="1"/>
    <x v="3"/>
    <s v="Agent"/>
    <d v="2017-06-23T00:00:00"/>
    <s v="E1490"/>
    <s v="Edinburgh"/>
    <n v="104369"/>
    <x v="1"/>
    <m/>
    <n v="98"/>
    <n v="8"/>
    <x v="1"/>
    <m/>
    <m/>
    <n v="2"/>
    <x v="0"/>
    <n v="3"/>
    <s v="I feel undervalued and stressed by current expectations."/>
    <n v="1"/>
    <n v="59"/>
    <n v="90"/>
    <n v="86"/>
    <n v="1"/>
    <x v="1"/>
    <n v="3403"/>
    <n v="1"/>
  </r>
  <r>
    <s v="E1677"/>
    <s v="Pamela North"/>
    <n v="34"/>
    <x v="1"/>
    <x v="0"/>
    <x v="5"/>
    <s v="Analyst"/>
    <d v="2011-03-14T00:00:00"/>
    <s v="E1750"/>
    <s v="Dublin"/>
    <n v="91917"/>
    <x v="1"/>
    <m/>
    <n v="174"/>
    <n v="14"/>
    <x v="2"/>
    <m/>
    <m/>
    <n v="2"/>
    <x v="0"/>
    <n v="5"/>
    <s v="I feel undervalued and stressed by current expectations."/>
    <n v="3"/>
    <n v="51"/>
    <n v="48"/>
    <n v="60"/>
    <n v="0"/>
    <x v="2"/>
    <n v="1235"/>
    <n v="4"/>
  </r>
  <r>
    <s v="E1678"/>
    <s v="Aaron Thompson"/>
    <n v="32"/>
    <x v="1"/>
    <x v="1"/>
    <x v="0"/>
    <s v="Analyst"/>
    <d v="2021-05-26T00:00:00"/>
    <s v="E1418"/>
    <s v="Dublin"/>
    <n v="98690"/>
    <x v="1"/>
    <m/>
    <n v="51"/>
    <n v="4"/>
    <x v="0"/>
    <m/>
    <m/>
    <n v="2"/>
    <x v="0"/>
    <n v="3"/>
    <s v="I feel undervalued and stressed by current expectations."/>
    <n v="1"/>
    <n v="93"/>
    <n v="20"/>
    <n v="60"/>
    <n v="9"/>
    <x v="0"/>
    <n v="13149"/>
    <n v="2"/>
  </r>
  <r>
    <s v="E1679"/>
    <s v="Mr Owen Hewitt"/>
    <n v="44"/>
    <x v="3"/>
    <x v="2"/>
    <x v="1"/>
    <s v="Adjuster"/>
    <d v="2013-09-01T00:00:00"/>
    <s v="E1336"/>
    <s v="Edinburgh"/>
    <n v="59235"/>
    <x v="1"/>
    <m/>
    <n v="144"/>
    <n v="12"/>
    <x v="2"/>
    <m/>
    <m/>
    <n v="3"/>
    <x v="1"/>
    <n v="2"/>
    <s v="I feel undervalued and stressed by current expectations."/>
    <n v="4"/>
    <n v="72"/>
    <n v="0"/>
    <n v="62"/>
    <n v="4"/>
    <x v="1"/>
    <n v="14396"/>
    <n v="3"/>
  </r>
  <r>
    <s v="E1680"/>
    <s v="Alexandra Roberts"/>
    <n v="37"/>
    <x v="1"/>
    <x v="0"/>
    <x v="1"/>
    <s v="Adjuster"/>
    <d v="2013-06-19T00:00:00"/>
    <s v="E1418"/>
    <s v="London"/>
    <n v="103975"/>
    <x v="1"/>
    <m/>
    <n v="146"/>
    <n v="12"/>
    <x v="2"/>
    <m/>
    <m/>
    <n v="1"/>
    <x v="0"/>
    <n v="1"/>
    <s v="I feel undervalued and stressed by current expectations."/>
    <n v="5"/>
    <n v="55"/>
    <n v="91"/>
    <n v="63"/>
    <n v="8"/>
    <x v="0"/>
    <n v="14430"/>
    <n v="4"/>
  </r>
  <r>
    <s v="E1681"/>
    <s v="Mrs Kate Hyde"/>
    <n v="52"/>
    <x v="0"/>
    <x v="0"/>
    <x v="5"/>
    <s v="Manager"/>
    <d v="2019-08-21T00:00:00"/>
    <s v="E1914"/>
    <s v="London"/>
    <n v="44122"/>
    <x v="0"/>
    <d v="2025-06-12T00:00:00"/>
    <n v="69"/>
    <n v="5"/>
    <x v="1"/>
    <s v="Retirement"/>
    <n v="30"/>
    <n v="3"/>
    <x v="1"/>
    <n v="1"/>
    <s v="I am retiring after my service here."/>
    <n v="1"/>
    <n v="51"/>
    <n v="57"/>
    <n v="57"/>
    <n v="4"/>
    <x v="1"/>
    <n v="17169"/>
    <n v="4"/>
  </r>
  <r>
    <s v="E1682"/>
    <s v="Dr Joanne Allen"/>
    <n v="32"/>
    <x v="1"/>
    <x v="1"/>
    <x v="2"/>
    <s v="Manager"/>
    <d v="2017-08-30T00:00:00"/>
    <s v="E1915"/>
    <s v="Dublin"/>
    <n v="48956"/>
    <x v="0"/>
    <d v="2023-03-19T00:00:00"/>
    <n v="66"/>
    <n v="5"/>
    <x v="1"/>
    <s v="Retirement"/>
    <n v="60"/>
    <n v="1"/>
    <x v="0"/>
    <n v="1"/>
    <s v="I am retiring after my service here."/>
    <n v="5"/>
    <n v="70"/>
    <n v="78"/>
    <n v="74"/>
    <n v="9"/>
    <x v="0"/>
    <n v="13864"/>
    <n v="3"/>
  </r>
  <r>
    <s v="E1683"/>
    <s v="Lynda Pearce"/>
    <n v="37"/>
    <x v="1"/>
    <x v="0"/>
    <x v="0"/>
    <s v="Adjuster"/>
    <d v="2011-04-30T00:00:00"/>
    <s v="E1611"/>
    <s v="Dublin"/>
    <n v="88879"/>
    <x v="1"/>
    <m/>
    <n v="172"/>
    <n v="14"/>
    <x v="2"/>
    <m/>
    <m/>
    <n v="5"/>
    <x v="2"/>
    <n v="1"/>
    <s v="I feel undervalued and stressed by current expectations."/>
    <n v="4"/>
    <n v="84"/>
    <n v="54"/>
    <n v="67"/>
    <n v="8"/>
    <x v="0"/>
    <n v="15506"/>
    <n v="4"/>
  </r>
  <r>
    <s v="E1684"/>
    <s v="Craig Singh-Storey"/>
    <n v="29"/>
    <x v="2"/>
    <x v="0"/>
    <x v="4"/>
    <s v="Senior Manager"/>
    <d v="2012-07-12T00:00:00"/>
    <s v="E1674"/>
    <s v="Edinburgh"/>
    <n v="83560"/>
    <x v="1"/>
    <m/>
    <n v="158"/>
    <n v="13"/>
    <x v="2"/>
    <m/>
    <m/>
    <n v="4"/>
    <x v="2"/>
    <n v="3"/>
    <s v="Work is fine, but improvements could be made in support and recognition."/>
    <n v="1"/>
    <n v="98"/>
    <n v="80"/>
    <n v="100"/>
    <n v="9"/>
    <x v="0"/>
    <n v="11509"/>
    <n v="4"/>
  </r>
  <r>
    <s v="E1685"/>
    <s v="Abbie Williams"/>
    <n v="25"/>
    <x v="2"/>
    <x v="1"/>
    <x v="2"/>
    <s v="Director"/>
    <d v="2012-01-30T00:00:00"/>
    <s v="E1927"/>
    <s v="London"/>
    <n v="107800"/>
    <x v="1"/>
    <m/>
    <n v="163"/>
    <n v="13"/>
    <x v="2"/>
    <m/>
    <m/>
    <n v="5"/>
    <x v="2"/>
    <n v="3"/>
    <s v="Work is fine, but improvements could be made in support and recognition."/>
    <n v="1"/>
    <n v="78"/>
    <n v="25"/>
    <n v="93"/>
    <n v="5"/>
    <x v="3"/>
    <n v="3194"/>
    <n v="3"/>
  </r>
  <r>
    <s v="E1686"/>
    <s v="Jennifer Fraser"/>
    <n v="25"/>
    <x v="2"/>
    <x v="1"/>
    <x v="2"/>
    <s v="Adjuster"/>
    <d v="2022-12-19T00:00:00"/>
    <s v="E1121"/>
    <s v="Dublin"/>
    <n v="93685"/>
    <x v="0"/>
    <d v="2025-01-25T00:00:00"/>
    <n v="25"/>
    <n v="2"/>
    <x v="0"/>
    <s v="Career Growth"/>
    <n v="60"/>
    <n v="3"/>
    <x v="1"/>
    <n v="5"/>
    <s v="I felt limited opportunities for advancement here."/>
    <n v="4"/>
    <n v="56"/>
    <n v="83"/>
    <n v="93"/>
    <n v="2"/>
    <x v="1"/>
    <n v="4789"/>
    <n v="0"/>
  </r>
  <r>
    <s v="E1687"/>
    <s v="Hollie Moss"/>
    <n v="46"/>
    <x v="3"/>
    <x v="0"/>
    <x v="5"/>
    <s v="Adjuster"/>
    <d v="2018-01-16T00:00:00"/>
    <s v="E1431"/>
    <s v="London"/>
    <n v="49660"/>
    <x v="1"/>
    <m/>
    <n v="92"/>
    <n v="7"/>
    <x v="1"/>
    <m/>
    <m/>
    <n v="3"/>
    <x v="1"/>
    <n v="3"/>
    <s v="Work is fine, but improvements could be made in support and recognition."/>
    <n v="4"/>
    <n v="78"/>
    <n v="24"/>
    <n v="67"/>
    <n v="3"/>
    <x v="1"/>
    <n v="10638"/>
    <n v="1"/>
  </r>
  <r>
    <s v="E1688"/>
    <s v="Carl Morton"/>
    <n v="24"/>
    <x v="2"/>
    <x v="1"/>
    <x v="5"/>
    <s v="Analyst"/>
    <d v="2022-08-16T00:00:00"/>
    <s v="E1043"/>
    <s v="Dublin"/>
    <n v="111064"/>
    <x v="1"/>
    <m/>
    <n v="37"/>
    <n v="3"/>
    <x v="0"/>
    <m/>
    <m/>
    <n v="1"/>
    <x v="0"/>
    <n v="1"/>
    <s v="I feel undervalued and stressed by current expectations."/>
    <n v="4"/>
    <n v="86"/>
    <n v="76"/>
    <n v="59"/>
    <n v="3"/>
    <x v="1"/>
    <n v="5350"/>
    <n v="2"/>
  </r>
  <r>
    <s v="E1689"/>
    <s v="Neil Poole"/>
    <n v="53"/>
    <x v="0"/>
    <x v="2"/>
    <x v="1"/>
    <s v="Senior Manager"/>
    <d v="2022-12-07T00:00:00"/>
    <s v="E1871"/>
    <s v="Manchester"/>
    <n v="26168"/>
    <x v="1"/>
    <m/>
    <n v="33"/>
    <n v="2"/>
    <x v="0"/>
    <m/>
    <m/>
    <n v="3"/>
    <x v="1"/>
    <n v="4"/>
    <s v="Work is fine, but improvements could be made in support and recognition."/>
    <n v="5"/>
    <n v="72"/>
    <n v="32"/>
    <n v="56"/>
    <n v="0"/>
    <x v="2"/>
    <n v="533"/>
    <n v="1"/>
  </r>
  <r>
    <s v="E1690"/>
    <s v="Judith Davis"/>
    <n v="24"/>
    <x v="2"/>
    <x v="1"/>
    <x v="5"/>
    <s v="Senior Manager"/>
    <d v="2019-08-27T00:00:00"/>
    <s v="E1919"/>
    <s v="Birmingham"/>
    <n v="70124"/>
    <x v="1"/>
    <m/>
    <n v="72"/>
    <n v="6"/>
    <x v="1"/>
    <m/>
    <m/>
    <n v="2"/>
    <x v="0"/>
    <n v="4"/>
    <s v="I feel undervalued and stressed by current expectations."/>
    <n v="4"/>
    <n v="82"/>
    <n v="88"/>
    <n v="99"/>
    <n v="2"/>
    <x v="1"/>
    <n v="3663"/>
    <n v="0"/>
  </r>
  <r>
    <s v="E1691"/>
    <s v="Miss Ann Gray"/>
    <n v="48"/>
    <x v="3"/>
    <x v="1"/>
    <x v="5"/>
    <s v="Agent"/>
    <d v="2014-07-17T00:00:00"/>
    <s v="E1316"/>
    <s v="Manchester"/>
    <n v="60897"/>
    <x v="0"/>
    <d v="2014-11-25T00:00:00"/>
    <n v="4"/>
    <n v="0"/>
    <x v="0"/>
    <s v="Workload"/>
    <n v="30"/>
    <n v="3"/>
    <x v="1"/>
    <n v="2"/>
    <s v="The workload was overwhelming and hard to balance."/>
    <n v="5"/>
    <n v="57"/>
    <n v="71"/>
    <n v="93"/>
    <n v="2"/>
    <x v="1"/>
    <n v="129"/>
    <n v="0"/>
  </r>
  <r>
    <s v="E1692"/>
    <s v="Gregory Hunt-Stephens"/>
    <n v="50"/>
    <x v="0"/>
    <x v="0"/>
    <x v="5"/>
    <s v="Adjuster"/>
    <d v="2021-01-09T00:00:00"/>
    <s v="E1380"/>
    <s v="Dublin"/>
    <n v="40032"/>
    <x v="1"/>
    <m/>
    <n v="56"/>
    <n v="4"/>
    <x v="0"/>
    <m/>
    <m/>
    <n v="1"/>
    <x v="0"/>
    <n v="2"/>
    <s v="I feel undervalued and stressed by current expectations."/>
    <n v="3"/>
    <n v="61"/>
    <n v="68"/>
    <n v="63"/>
    <n v="0"/>
    <x v="2"/>
    <n v="12563"/>
    <n v="4"/>
  </r>
  <r>
    <s v="E1693"/>
    <s v="Dr Martyn Barnett"/>
    <n v="53"/>
    <x v="0"/>
    <x v="1"/>
    <x v="1"/>
    <s v="Analyst"/>
    <d v="2015-07-12T00:00:00"/>
    <s v="E1144"/>
    <s v="Birmingham"/>
    <n v="77797"/>
    <x v="1"/>
    <m/>
    <n v="122"/>
    <n v="10"/>
    <x v="2"/>
    <m/>
    <m/>
    <n v="1"/>
    <x v="0"/>
    <n v="3"/>
    <s v="I feel undervalued and stressed by current expectations."/>
    <n v="1"/>
    <n v="95"/>
    <n v="5"/>
    <n v="64"/>
    <n v="8"/>
    <x v="0"/>
    <n v="19343"/>
    <n v="1"/>
  </r>
  <r>
    <s v="E1694"/>
    <s v="Jeremy Williams"/>
    <n v="40"/>
    <x v="3"/>
    <x v="0"/>
    <x v="4"/>
    <s v="Analyst"/>
    <d v="2018-08-23T00:00:00"/>
    <s v="E1326"/>
    <s v="Birmingham"/>
    <n v="60294"/>
    <x v="0"/>
    <d v="2019-06-17T00:00:00"/>
    <n v="9"/>
    <n v="0"/>
    <x v="0"/>
    <s v="Better Offer"/>
    <n v="30"/>
    <n v="2"/>
    <x v="0"/>
    <n v="4"/>
    <s v="I found a more attractive role outside the company."/>
    <n v="1"/>
    <n v="97"/>
    <n v="22"/>
    <n v="65"/>
    <n v="0"/>
    <x v="2"/>
    <n v="1858"/>
    <n v="0"/>
  </r>
  <r>
    <s v="E1695"/>
    <s v="Tom Turnbull"/>
    <n v="42"/>
    <x v="3"/>
    <x v="1"/>
    <x v="4"/>
    <s v="Agent"/>
    <d v="2011-04-28T00:00:00"/>
    <s v="E1362"/>
    <s v="Dublin"/>
    <n v="68827"/>
    <x v="1"/>
    <m/>
    <n v="172"/>
    <n v="14"/>
    <x v="2"/>
    <m/>
    <m/>
    <n v="1"/>
    <x v="0"/>
    <n v="1"/>
    <s v="I feel undervalued and stressed by current expectations."/>
    <n v="2"/>
    <n v="59"/>
    <n v="29"/>
    <n v="51"/>
    <n v="8"/>
    <x v="0"/>
    <n v="15735"/>
    <n v="1"/>
  </r>
  <r>
    <s v="E1696"/>
    <s v="Elliot Clarke"/>
    <n v="26"/>
    <x v="2"/>
    <x v="1"/>
    <x v="5"/>
    <s v="Senior Manager"/>
    <d v="2019-07-10T00:00:00"/>
    <s v="E1049"/>
    <s v="Dublin"/>
    <n v="28516"/>
    <x v="1"/>
    <m/>
    <n v="74"/>
    <n v="6"/>
    <x v="1"/>
    <m/>
    <m/>
    <n v="4"/>
    <x v="2"/>
    <n v="1"/>
    <s v="I feel undervalued and stressed by current expectations."/>
    <n v="3"/>
    <n v="64"/>
    <n v="77"/>
    <n v="79"/>
    <n v="0"/>
    <x v="2"/>
    <n v="12342"/>
    <n v="0"/>
  </r>
  <r>
    <s v="E1697"/>
    <s v="Julie Sims-Bull"/>
    <n v="39"/>
    <x v="1"/>
    <x v="0"/>
    <x v="1"/>
    <s v="Analyst"/>
    <d v="2015-07-22T00:00:00"/>
    <s v="E1064"/>
    <s v="London"/>
    <n v="44751"/>
    <x v="1"/>
    <m/>
    <n v="121"/>
    <n v="10"/>
    <x v="2"/>
    <m/>
    <m/>
    <n v="5"/>
    <x v="2"/>
    <n v="1"/>
    <s v="I feel undervalued and stressed by current expectations."/>
    <n v="4"/>
    <n v="73"/>
    <n v="53"/>
    <n v="79"/>
    <n v="1"/>
    <x v="1"/>
    <n v="3649"/>
    <n v="2"/>
  </r>
  <r>
    <s v="E1698"/>
    <s v="Dr Natasha Jackson"/>
    <n v="49"/>
    <x v="3"/>
    <x v="0"/>
    <x v="4"/>
    <s v="Manager"/>
    <d v="2011-08-20T00:00:00"/>
    <s v="E1354"/>
    <s v="Dublin"/>
    <n v="55373"/>
    <x v="1"/>
    <m/>
    <n v="168"/>
    <n v="14"/>
    <x v="2"/>
    <m/>
    <m/>
    <n v="3"/>
    <x v="1"/>
    <n v="3"/>
    <s v="Work is fine, but improvements could be made in support and recognition."/>
    <n v="4"/>
    <n v="75"/>
    <n v="86"/>
    <n v="67"/>
    <n v="1"/>
    <x v="1"/>
    <n v="10978"/>
    <n v="0"/>
  </r>
  <r>
    <s v="E1699"/>
    <s v="Roy Wells-Turner"/>
    <n v="43"/>
    <x v="3"/>
    <x v="0"/>
    <x v="2"/>
    <s v="Senior Manager"/>
    <d v="2016-01-05T00:00:00"/>
    <s v="E1799"/>
    <s v="Edinburgh"/>
    <n v="55270"/>
    <x v="1"/>
    <m/>
    <n v="116"/>
    <n v="9"/>
    <x v="1"/>
    <m/>
    <m/>
    <n v="4"/>
    <x v="2"/>
    <n v="3"/>
    <s v="Work is fine, but improvements could be made in support and recognition."/>
    <n v="3"/>
    <n v="96"/>
    <n v="10"/>
    <n v="80"/>
    <n v="5"/>
    <x v="3"/>
    <n v="19481"/>
    <n v="1"/>
  </r>
  <r>
    <s v="E1700"/>
    <s v="Sean Holmes"/>
    <n v="42"/>
    <x v="3"/>
    <x v="0"/>
    <x v="4"/>
    <s v="Manager"/>
    <d v="2012-07-04T00:00:00"/>
    <s v="E1163"/>
    <s v="Dublin"/>
    <n v="35386"/>
    <x v="1"/>
    <m/>
    <n v="158"/>
    <n v="13"/>
    <x v="2"/>
    <m/>
    <m/>
    <n v="3"/>
    <x v="1"/>
    <n v="5"/>
    <s v="Work is fine, but improvements could be made in support and recognition."/>
    <n v="4"/>
    <n v="91"/>
    <n v="30"/>
    <n v="93"/>
    <n v="6"/>
    <x v="3"/>
    <n v="19896"/>
    <n v="4"/>
  </r>
  <r>
    <s v="E1701"/>
    <s v="Eleanor Smith"/>
    <n v="27"/>
    <x v="2"/>
    <x v="0"/>
    <x v="4"/>
    <s v="Adjuster"/>
    <d v="2024-07-06T00:00:00"/>
    <s v="E1140"/>
    <s v="Edinburgh"/>
    <n v="89817"/>
    <x v="1"/>
    <m/>
    <n v="14"/>
    <n v="1"/>
    <x v="0"/>
    <m/>
    <m/>
    <n v="4"/>
    <x v="2"/>
    <n v="1"/>
    <s v="I feel undervalued and stressed by current expectations."/>
    <n v="2"/>
    <n v="88"/>
    <n v="5"/>
    <n v="97"/>
    <n v="0"/>
    <x v="2"/>
    <n v="4860"/>
    <n v="1"/>
  </r>
  <r>
    <s v="E1702"/>
    <s v="Suzanne Nicholls"/>
    <n v="22"/>
    <x v="2"/>
    <x v="1"/>
    <x v="1"/>
    <s v="Analyst"/>
    <d v="2022-10-05T00:00:00"/>
    <s v="E1965"/>
    <s v="Dublin"/>
    <n v="90184"/>
    <x v="1"/>
    <m/>
    <n v="35"/>
    <n v="2"/>
    <x v="0"/>
    <m/>
    <m/>
    <n v="3"/>
    <x v="1"/>
    <n v="1"/>
    <s v="I feel undervalued and stressed by current expectations."/>
    <n v="5"/>
    <n v="52"/>
    <n v="10"/>
    <n v="62"/>
    <n v="2"/>
    <x v="1"/>
    <n v="9412"/>
    <n v="3"/>
  </r>
  <r>
    <s v="E1703"/>
    <s v="Mr Adam Webster"/>
    <n v="26"/>
    <x v="2"/>
    <x v="1"/>
    <x v="2"/>
    <s v="Agent"/>
    <d v="2017-03-19T00:00:00"/>
    <s v="E1825"/>
    <s v="London"/>
    <n v="104693"/>
    <x v="0"/>
    <d v="2022-03-11T00:00:00"/>
    <n v="59"/>
    <n v="4"/>
    <x v="0"/>
    <s v="Compensation"/>
    <n v="30"/>
    <n v="2"/>
    <x v="0"/>
    <n v="3"/>
    <s v="Salary and benefits were not competitive enough."/>
    <n v="1"/>
    <n v="51"/>
    <n v="76"/>
    <n v="69"/>
    <n v="1"/>
    <x v="1"/>
    <n v="8833"/>
    <n v="1"/>
  </r>
  <r>
    <s v="E1704"/>
    <s v="Jonathan Glover"/>
    <n v="33"/>
    <x v="1"/>
    <x v="2"/>
    <x v="1"/>
    <s v="Analyst"/>
    <d v="2024-05-07T00:00:00"/>
    <s v="E1127"/>
    <s v="Edinburgh"/>
    <n v="62879"/>
    <x v="0"/>
    <d v="2024-11-18T00:00:00"/>
    <n v="6"/>
    <n v="0"/>
    <x v="0"/>
    <s v="Retirement"/>
    <n v="30"/>
    <n v="1"/>
    <x v="0"/>
    <n v="3"/>
    <s v="I am retiring after my service here."/>
    <n v="3"/>
    <n v="55"/>
    <n v="11"/>
    <n v="98"/>
    <n v="7"/>
    <x v="3"/>
    <n v="14135"/>
    <n v="2"/>
  </r>
  <r>
    <s v="E1705"/>
    <s v="Brandon Wright-Benson"/>
    <n v="47"/>
    <x v="3"/>
    <x v="0"/>
    <x v="5"/>
    <s v="Agent"/>
    <d v="2024-08-18T00:00:00"/>
    <s v="E1397"/>
    <s v="Manchester"/>
    <n v="74597"/>
    <x v="1"/>
    <m/>
    <n v="12"/>
    <n v="1"/>
    <x v="0"/>
    <m/>
    <m/>
    <n v="1"/>
    <x v="0"/>
    <n v="5"/>
    <s v="I feel undervalued and stressed by current expectations."/>
    <n v="1"/>
    <n v="70"/>
    <n v="65"/>
    <n v="99"/>
    <n v="8"/>
    <x v="0"/>
    <n v="723"/>
    <n v="2"/>
  </r>
  <r>
    <s v="E1706"/>
    <s v="Dr Ronald Jenkins"/>
    <n v="55"/>
    <x v="0"/>
    <x v="0"/>
    <x v="3"/>
    <s v="Analyst"/>
    <d v="2022-08-17T00:00:00"/>
    <s v="E1932"/>
    <s v="Edinburgh"/>
    <n v="64132"/>
    <x v="1"/>
    <m/>
    <n v="36"/>
    <n v="3"/>
    <x v="0"/>
    <m/>
    <m/>
    <n v="2"/>
    <x v="0"/>
    <n v="5"/>
    <s v="I feel undervalued and stressed by current expectations."/>
    <n v="5"/>
    <n v="58"/>
    <n v="52"/>
    <n v="84"/>
    <n v="1"/>
    <x v="1"/>
    <n v="737"/>
    <n v="2"/>
  </r>
  <r>
    <s v="E1707"/>
    <s v="Danielle Finch"/>
    <n v="35"/>
    <x v="1"/>
    <x v="1"/>
    <x v="4"/>
    <s v="Agent"/>
    <d v="2013-09-01T00:00:00"/>
    <s v="E1879"/>
    <s v="London"/>
    <n v="28626"/>
    <x v="1"/>
    <m/>
    <n v="144"/>
    <n v="12"/>
    <x v="2"/>
    <m/>
    <m/>
    <n v="4"/>
    <x v="2"/>
    <n v="2"/>
    <s v="I feel undervalued and stressed by current expectations."/>
    <n v="3"/>
    <n v="59"/>
    <n v="98"/>
    <n v="72"/>
    <n v="1"/>
    <x v="1"/>
    <n v="13879"/>
    <n v="0"/>
  </r>
  <r>
    <s v="E1708"/>
    <s v="Dorothy Khan"/>
    <n v="47"/>
    <x v="3"/>
    <x v="1"/>
    <x v="3"/>
    <s v="Agent"/>
    <d v="2023-10-26T00:00:00"/>
    <s v="E1462"/>
    <s v="Edinburgh"/>
    <n v="110936"/>
    <x v="1"/>
    <m/>
    <n v="22"/>
    <n v="1"/>
    <x v="0"/>
    <m/>
    <m/>
    <n v="5"/>
    <x v="2"/>
    <n v="4"/>
    <s v="I enjoy the work environment and feel motivated."/>
    <n v="5"/>
    <n v="85"/>
    <n v="35"/>
    <n v="91"/>
    <n v="9"/>
    <x v="0"/>
    <n v="1299"/>
    <n v="2"/>
  </r>
  <r>
    <s v="E1709"/>
    <s v="Lindsey Parkinson"/>
    <n v="48"/>
    <x v="3"/>
    <x v="0"/>
    <x v="1"/>
    <s v="Agent"/>
    <d v="2021-08-14T00:00:00"/>
    <s v="E1750"/>
    <s v="Dublin"/>
    <n v="106515"/>
    <x v="0"/>
    <d v="2025-08-07T00:00:00"/>
    <n v="47"/>
    <n v="3"/>
    <x v="0"/>
    <s v="Compensation"/>
    <n v="90"/>
    <n v="4"/>
    <x v="2"/>
    <n v="1"/>
    <s v="Salary and benefits were not competitive enough."/>
    <n v="4"/>
    <n v="52"/>
    <n v="16"/>
    <n v="82"/>
    <n v="8"/>
    <x v="0"/>
    <n v="19864"/>
    <n v="1"/>
  </r>
  <r>
    <s v="E1710"/>
    <s v="Stanley Williams"/>
    <n v="30"/>
    <x v="1"/>
    <x v="0"/>
    <x v="1"/>
    <s v="Agent"/>
    <d v="2024-05-08T00:00:00"/>
    <s v="E1835"/>
    <s v="Dublin"/>
    <n v="102065"/>
    <x v="1"/>
    <m/>
    <n v="16"/>
    <n v="1"/>
    <x v="0"/>
    <m/>
    <m/>
    <n v="1"/>
    <x v="0"/>
    <n v="1"/>
    <s v="I feel undervalued and stressed by current expectations."/>
    <n v="4"/>
    <n v="90"/>
    <n v="27"/>
    <n v="87"/>
    <n v="3"/>
    <x v="1"/>
    <n v="339"/>
    <n v="4"/>
  </r>
  <r>
    <s v="E1711"/>
    <s v="Olivia Cunningham"/>
    <n v="47"/>
    <x v="3"/>
    <x v="0"/>
    <x v="1"/>
    <s v="Manager"/>
    <d v="2020-12-29T00:00:00"/>
    <s v="E1807"/>
    <s v="London"/>
    <n v="80390"/>
    <x v="1"/>
    <m/>
    <n v="56"/>
    <n v="4"/>
    <x v="0"/>
    <m/>
    <m/>
    <n v="5"/>
    <x v="2"/>
    <n v="5"/>
    <s v="I enjoy the work environment and feel motivated."/>
    <n v="4"/>
    <n v="73"/>
    <n v="91"/>
    <n v="84"/>
    <n v="4"/>
    <x v="1"/>
    <n v="152"/>
    <n v="2"/>
  </r>
  <r>
    <s v="E1712"/>
    <s v="Miss Marie Fleming"/>
    <n v="43"/>
    <x v="3"/>
    <x v="0"/>
    <x v="3"/>
    <s v="Manager"/>
    <d v="2022-10-29T00:00:00"/>
    <s v="E1186"/>
    <s v="Birmingham"/>
    <n v="41645"/>
    <x v="1"/>
    <m/>
    <n v="34"/>
    <n v="2"/>
    <x v="0"/>
    <m/>
    <m/>
    <n v="3"/>
    <x v="1"/>
    <n v="5"/>
    <s v="Work is fine, but improvements could be made in support and recognition."/>
    <n v="5"/>
    <n v="71"/>
    <n v="21"/>
    <n v="100"/>
    <n v="8"/>
    <x v="0"/>
    <n v="9613"/>
    <n v="1"/>
  </r>
  <r>
    <s v="E1713"/>
    <s v="Abbie Clarke"/>
    <n v="51"/>
    <x v="0"/>
    <x v="0"/>
    <x v="1"/>
    <s v="Analyst"/>
    <d v="2022-07-30T00:00:00"/>
    <s v="E1719"/>
    <s v="Dublin"/>
    <n v="116960"/>
    <x v="1"/>
    <m/>
    <n v="37"/>
    <n v="3"/>
    <x v="0"/>
    <m/>
    <m/>
    <n v="5"/>
    <x v="2"/>
    <n v="2"/>
    <s v="I feel undervalued and stressed by current expectations."/>
    <n v="5"/>
    <n v="98"/>
    <n v="6"/>
    <n v="85"/>
    <n v="5"/>
    <x v="3"/>
    <n v="13755"/>
    <n v="0"/>
  </r>
  <r>
    <s v="E1714"/>
    <s v="Ms Bethany Cooper"/>
    <n v="38"/>
    <x v="1"/>
    <x v="1"/>
    <x v="5"/>
    <s v="Agent"/>
    <d v="2021-04-21T00:00:00"/>
    <s v="E1731"/>
    <s v="Manchester"/>
    <n v="79144"/>
    <x v="1"/>
    <m/>
    <n v="52"/>
    <n v="4"/>
    <x v="0"/>
    <m/>
    <m/>
    <n v="4"/>
    <x v="2"/>
    <n v="4"/>
    <s v="I enjoy the work environment and feel motivated."/>
    <n v="5"/>
    <n v="63"/>
    <n v="14"/>
    <n v="69"/>
    <n v="9"/>
    <x v="0"/>
    <n v="15982"/>
    <n v="0"/>
  </r>
  <r>
    <s v="E1715"/>
    <s v="Adrian Bennett"/>
    <n v="47"/>
    <x v="3"/>
    <x v="1"/>
    <x v="1"/>
    <s v="Agent"/>
    <d v="2016-03-27T00:00:00"/>
    <s v="E1911"/>
    <s v="London"/>
    <n v="38382"/>
    <x v="1"/>
    <m/>
    <n v="113"/>
    <n v="9"/>
    <x v="1"/>
    <m/>
    <m/>
    <n v="2"/>
    <x v="0"/>
    <n v="2"/>
    <s v="I feel undervalued and stressed by current expectations."/>
    <n v="1"/>
    <n v="91"/>
    <n v="95"/>
    <n v="52"/>
    <n v="8"/>
    <x v="0"/>
    <n v="19435"/>
    <n v="4"/>
  </r>
  <r>
    <s v="E1716"/>
    <s v="Joan Griffiths"/>
    <n v="57"/>
    <x v="0"/>
    <x v="1"/>
    <x v="0"/>
    <s v="Agent"/>
    <d v="2013-11-07T00:00:00"/>
    <s v="E1189"/>
    <s v="Edinburgh"/>
    <n v="29025"/>
    <x v="0"/>
    <d v="2015-06-29T00:00:00"/>
    <n v="19"/>
    <n v="1"/>
    <x v="0"/>
    <s v="Workload"/>
    <n v="30"/>
    <n v="3"/>
    <x v="1"/>
    <n v="4"/>
    <s v="The workload was overwhelming and hard to balance."/>
    <n v="5"/>
    <n v="94"/>
    <n v="10"/>
    <n v="57"/>
    <n v="8"/>
    <x v="0"/>
    <n v="426"/>
    <n v="4"/>
  </r>
  <r>
    <s v="E1717"/>
    <s v="Nicholas George"/>
    <n v="22"/>
    <x v="2"/>
    <x v="1"/>
    <x v="3"/>
    <s v="Agent"/>
    <d v="2018-03-18T00:00:00"/>
    <s v="E1387"/>
    <s v="Edinburgh"/>
    <n v="68226"/>
    <x v="0"/>
    <d v="2019-07-17T00:00:00"/>
    <n v="15"/>
    <n v="1"/>
    <x v="0"/>
    <s v="Compensation"/>
    <n v="90"/>
    <n v="4"/>
    <x v="2"/>
    <n v="1"/>
    <s v="Salary and benefits were not competitive enough."/>
    <n v="4"/>
    <n v="93"/>
    <n v="23"/>
    <n v="89"/>
    <n v="6"/>
    <x v="3"/>
    <n v="9327"/>
    <n v="1"/>
  </r>
  <r>
    <s v="E1718"/>
    <s v="Gareth Daniels"/>
    <n v="29"/>
    <x v="2"/>
    <x v="0"/>
    <x v="0"/>
    <s v="Senior Manager"/>
    <d v="2013-10-10T00:00:00"/>
    <s v="E1428"/>
    <s v="Manchester"/>
    <n v="104380"/>
    <x v="1"/>
    <m/>
    <n v="143"/>
    <n v="11"/>
    <x v="2"/>
    <m/>
    <m/>
    <n v="3"/>
    <x v="1"/>
    <n v="2"/>
    <s v="I feel undervalued and stressed by current expectations."/>
    <n v="2"/>
    <n v="76"/>
    <n v="66"/>
    <n v="81"/>
    <n v="9"/>
    <x v="0"/>
    <n v="18756"/>
    <n v="4"/>
  </r>
  <r>
    <s v="E1719"/>
    <s v="Rosemary Wade"/>
    <n v="56"/>
    <x v="0"/>
    <x v="0"/>
    <x v="1"/>
    <s v="Agent"/>
    <d v="2014-12-27T00:00:00"/>
    <s v="E1857"/>
    <s v="Dublin"/>
    <n v="94711"/>
    <x v="1"/>
    <m/>
    <n v="128"/>
    <n v="10"/>
    <x v="2"/>
    <m/>
    <m/>
    <n v="5"/>
    <x v="2"/>
    <n v="5"/>
    <s v="I enjoy the work environment and feel motivated."/>
    <n v="5"/>
    <n v="82"/>
    <n v="29"/>
    <n v="78"/>
    <n v="8"/>
    <x v="0"/>
    <n v="11521"/>
    <n v="4"/>
  </r>
  <r>
    <s v="E1720"/>
    <s v="Elliott Foster"/>
    <n v="36"/>
    <x v="1"/>
    <x v="0"/>
    <x v="5"/>
    <s v="Adjuster"/>
    <d v="2023-12-31T00:00:00"/>
    <s v="E1283"/>
    <s v="London"/>
    <n v="99710"/>
    <x v="0"/>
    <d v="2024-09-07T00:00:00"/>
    <n v="8"/>
    <n v="0"/>
    <x v="0"/>
    <s v="Retirement"/>
    <n v="90"/>
    <n v="1"/>
    <x v="0"/>
    <n v="2"/>
    <s v="I am retiring after my service here."/>
    <n v="2"/>
    <n v="71"/>
    <n v="69"/>
    <n v="56"/>
    <n v="4"/>
    <x v="1"/>
    <n v="17333"/>
    <n v="0"/>
  </r>
  <r>
    <s v="E1721"/>
    <s v="Mr Mitchell Morris"/>
    <n v="43"/>
    <x v="3"/>
    <x v="1"/>
    <x v="4"/>
    <s v="Agent"/>
    <d v="2014-12-10T00:00:00"/>
    <s v="E1863"/>
    <s v="Manchester"/>
    <n v="28443"/>
    <x v="1"/>
    <m/>
    <n v="129"/>
    <n v="10"/>
    <x v="2"/>
    <m/>
    <m/>
    <n v="4"/>
    <x v="2"/>
    <n v="2"/>
    <s v="I feel undervalued and stressed by current expectations."/>
    <n v="4"/>
    <n v="78"/>
    <n v="65"/>
    <n v="51"/>
    <n v="4"/>
    <x v="1"/>
    <n v="1373"/>
    <n v="1"/>
  </r>
  <r>
    <s v="E1722"/>
    <s v="Donald Andrews"/>
    <n v="35"/>
    <x v="1"/>
    <x v="1"/>
    <x v="2"/>
    <s v="Agent"/>
    <d v="2019-08-02T00:00:00"/>
    <s v="E1236"/>
    <s v="Dublin"/>
    <n v="46395"/>
    <x v="1"/>
    <m/>
    <n v="73"/>
    <n v="6"/>
    <x v="1"/>
    <m/>
    <m/>
    <n v="2"/>
    <x v="0"/>
    <n v="1"/>
    <s v="I feel undervalued and stressed by current expectations."/>
    <n v="5"/>
    <n v="68"/>
    <n v="60"/>
    <n v="70"/>
    <n v="7"/>
    <x v="3"/>
    <n v="7082"/>
    <n v="4"/>
  </r>
  <r>
    <s v="E1723"/>
    <s v="Samuel Graham"/>
    <n v="47"/>
    <x v="3"/>
    <x v="1"/>
    <x v="2"/>
    <s v="Analyst"/>
    <d v="2012-09-02T00:00:00"/>
    <s v="E1193"/>
    <s v="London"/>
    <n v="35725"/>
    <x v="1"/>
    <m/>
    <n v="156"/>
    <n v="13"/>
    <x v="2"/>
    <m/>
    <m/>
    <n v="5"/>
    <x v="2"/>
    <n v="5"/>
    <s v="I enjoy the work environment and feel motivated."/>
    <n v="1"/>
    <n v="68"/>
    <n v="77"/>
    <n v="55"/>
    <n v="9"/>
    <x v="0"/>
    <n v="9893"/>
    <n v="1"/>
  </r>
  <r>
    <s v="E1724"/>
    <s v="Jason Kelly"/>
    <n v="49"/>
    <x v="3"/>
    <x v="1"/>
    <x v="1"/>
    <s v="Analyst"/>
    <d v="2013-11-10T00:00:00"/>
    <s v="E1286"/>
    <s v="Edinburgh"/>
    <n v="58461"/>
    <x v="0"/>
    <d v="2025-05-27T00:00:00"/>
    <n v="138"/>
    <n v="11"/>
    <x v="2"/>
    <s v="Career Growth"/>
    <n v="30"/>
    <n v="4"/>
    <x v="2"/>
    <n v="5"/>
    <s v="I felt limited opportunities for advancement here."/>
    <n v="1"/>
    <n v="55"/>
    <n v="40"/>
    <n v="77"/>
    <n v="3"/>
    <x v="1"/>
    <n v="18866"/>
    <n v="2"/>
  </r>
  <r>
    <s v="E1725"/>
    <s v="Francis Oliver-Andrews"/>
    <n v="44"/>
    <x v="3"/>
    <x v="0"/>
    <x v="5"/>
    <s v="Agent"/>
    <d v="2020-09-07T00:00:00"/>
    <s v="E1770"/>
    <s v="London"/>
    <n v="66115"/>
    <x v="1"/>
    <m/>
    <n v="60"/>
    <n v="5"/>
    <x v="1"/>
    <m/>
    <m/>
    <n v="2"/>
    <x v="0"/>
    <n v="3"/>
    <s v="I feel undervalued and stressed by current expectations."/>
    <n v="2"/>
    <n v="94"/>
    <n v="81"/>
    <n v="97"/>
    <n v="8"/>
    <x v="0"/>
    <n v="7593"/>
    <n v="0"/>
  </r>
  <r>
    <s v="E1726"/>
    <s v="Sandra Webb"/>
    <n v="35"/>
    <x v="1"/>
    <x v="1"/>
    <x v="3"/>
    <s v="Agent"/>
    <d v="2016-04-26T00:00:00"/>
    <s v="E1757"/>
    <s v="Birmingham"/>
    <n v="108732"/>
    <x v="1"/>
    <m/>
    <n v="112"/>
    <n v="9"/>
    <x v="1"/>
    <m/>
    <m/>
    <n v="4"/>
    <x v="2"/>
    <n v="3"/>
    <s v="Work is fine, but improvements could be made in support and recognition."/>
    <n v="1"/>
    <n v="68"/>
    <n v="50"/>
    <n v="91"/>
    <n v="6"/>
    <x v="3"/>
    <n v="9495"/>
    <n v="0"/>
  </r>
  <r>
    <s v="E1727"/>
    <s v="Irene Chandler"/>
    <n v="45"/>
    <x v="3"/>
    <x v="0"/>
    <x v="0"/>
    <s v="Adjuster"/>
    <d v="2014-10-09T00:00:00"/>
    <s v="E1135"/>
    <s v="London"/>
    <n v="104790"/>
    <x v="0"/>
    <d v="2020-12-25T00:00:00"/>
    <n v="74"/>
    <n v="6"/>
    <x v="1"/>
    <s v="Compensation"/>
    <n v="90"/>
    <n v="5"/>
    <x v="2"/>
    <n v="3"/>
    <s v="Salary and benefits were not competitive enough."/>
    <n v="1"/>
    <n v="62"/>
    <n v="43"/>
    <n v="85"/>
    <n v="6"/>
    <x v="3"/>
    <n v="16754"/>
    <n v="0"/>
  </r>
  <r>
    <s v="E1728"/>
    <s v="Lorraine Evans"/>
    <n v="23"/>
    <x v="2"/>
    <x v="1"/>
    <x v="0"/>
    <s v="Agent"/>
    <d v="2012-11-02T00:00:00"/>
    <s v="E1791"/>
    <s v="Birmingham"/>
    <n v="104557"/>
    <x v="0"/>
    <d v="2013-09-08T00:00:00"/>
    <n v="10"/>
    <n v="0"/>
    <x v="0"/>
    <s v="Workload"/>
    <n v="30"/>
    <n v="4"/>
    <x v="2"/>
    <n v="1"/>
    <s v="The workload was overwhelming and hard to balance."/>
    <n v="1"/>
    <n v="75"/>
    <n v="94"/>
    <n v="81"/>
    <n v="2"/>
    <x v="1"/>
    <n v="7837"/>
    <n v="3"/>
  </r>
  <r>
    <s v="E1729"/>
    <s v="Mr Jonathan Hill"/>
    <n v="47"/>
    <x v="3"/>
    <x v="1"/>
    <x v="0"/>
    <s v="Agent"/>
    <d v="2021-10-26T00:00:00"/>
    <s v="E1782"/>
    <s v="London"/>
    <n v="96260"/>
    <x v="0"/>
    <d v="2024-03-06T00:00:00"/>
    <n v="28"/>
    <n v="2"/>
    <x v="0"/>
    <s v="Workload"/>
    <n v="30"/>
    <n v="3"/>
    <x v="1"/>
    <n v="2"/>
    <s v="The workload was overwhelming and hard to balance."/>
    <n v="4"/>
    <n v="71"/>
    <n v="12"/>
    <n v="94"/>
    <n v="3"/>
    <x v="1"/>
    <n v="11172"/>
    <n v="1"/>
  </r>
  <r>
    <s v="E1730"/>
    <s v="Ross Barber"/>
    <n v="35"/>
    <x v="1"/>
    <x v="1"/>
    <x v="3"/>
    <s v="Director"/>
    <d v="2022-12-02T00:00:00"/>
    <s v="E1170"/>
    <s v="Birmingham"/>
    <n v="53690"/>
    <x v="1"/>
    <m/>
    <n v="33"/>
    <n v="2"/>
    <x v="0"/>
    <m/>
    <m/>
    <n v="5"/>
    <x v="2"/>
    <n v="5"/>
    <s v="I enjoy the work environment and feel motivated."/>
    <n v="1"/>
    <n v="70"/>
    <n v="89"/>
    <n v="91"/>
    <n v="6"/>
    <x v="3"/>
    <n v="18680"/>
    <n v="2"/>
  </r>
  <r>
    <s v="E1731"/>
    <s v="Allan Jones"/>
    <n v="28"/>
    <x v="2"/>
    <x v="0"/>
    <x v="2"/>
    <s v="Analyst"/>
    <d v="2020-12-13T00:00:00"/>
    <s v="E1158"/>
    <s v="Edinburgh"/>
    <n v="26407"/>
    <x v="1"/>
    <m/>
    <n v="57"/>
    <n v="4"/>
    <x v="0"/>
    <m/>
    <m/>
    <n v="4"/>
    <x v="2"/>
    <n v="5"/>
    <s v="I enjoy the work environment and feel motivated."/>
    <n v="3"/>
    <n v="85"/>
    <n v="11"/>
    <n v="95"/>
    <n v="4"/>
    <x v="1"/>
    <n v="10317"/>
    <n v="4"/>
  </r>
  <r>
    <s v="E1732"/>
    <s v="Miss Beverley Thomas"/>
    <n v="24"/>
    <x v="2"/>
    <x v="0"/>
    <x v="5"/>
    <s v="Analyst"/>
    <d v="2020-06-16T00:00:00"/>
    <s v="E1200"/>
    <s v="Dublin"/>
    <n v="98568"/>
    <x v="1"/>
    <m/>
    <n v="63"/>
    <n v="5"/>
    <x v="1"/>
    <m/>
    <m/>
    <n v="1"/>
    <x v="0"/>
    <n v="2"/>
    <s v="I feel undervalued and stressed by current expectations."/>
    <n v="5"/>
    <n v="51"/>
    <n v="81"/>
    <n v="58"/>
    <n v="2"/>
    <x v="1"/>
    <n v="10934"/>
    <n v="2"/>
  </r>
  <r>
    <s v="E1733"/>
    <s v="Dr Tracy Wilson"/>
    <n v="44"/>
    <x v="3"/>
    <x v="1"/>
    <x v="3"/>
    <s v="Adjuster"/>
    <d v="2020-03-15T00:00:00"/>
    <s v="E1486"/>
    <s v="Birmingham"/>
    <n v="83560"/>
    <x v="0"/>
    <d v="2025-08-21T00:00:00"/>
    <n v="65"/>
    <n v="5"/>
    <x v="1"/>
    <s v="Career Growth"/>
    <n v="60"/>
    <n v="4"/>
    <x v="2"/>
    <n v="5"/>
    <s v="I felt limited opportunities for advancement here."/>
    <n v="1"/>
    <n v="96"/>
    <n v="8"/>
    <n v="60"/>
    <n v="0"/>
    <x v="2"/>
    <n v="18748"/>
    <n v="1"/>
  </r>
  <r>
    <s v="E1734"/>
    <s v="Miss Vanessa Ward"/>
    <n v="39"/>
    <x v="1"/>
    <x v="1"/>
    <x v="0"/>
    <s v="Adjuster"/>
    <d v="2011-02-18T00:00:00"/>
    <s v="E1556"/>
    <s v="Birmingham"/>
    <n v="72340"/>
    <x v="1"/>
    <m/>
    <n v="174"/>
    <n v="14"/>
    <x v="2"/>
    <m/>
    <m/>
    <n v="3"/>
    <x v="1"/>
    <n v="2"/>
    <s v="I feel undervalued and stressed by current expectations."/>
    <n v="1"/>
    <n v="93"/>
    <n v="84"/>
    <n v="72"/>
    <n v="6"/>
    <x v="3"/>
    <n v="5230"/>
    <n v="0"/>
  </r>
  <r>
    <s v="E1735"/>
    <s v="Roy Martin"/>
    <n v="59"/>
    <x v="0"/>
    <x v="0"/>
    <x v="1"/>
    <s v="Analyst"/>
    <d v="2011-07-23T00:00:00"/>
    <s v="E1961"/>
    <s v="Edinburgh"/>
    <n v="42794"/>
    <x v="1"/>
    <m/>
    <n v="169"/>
    <n v="14"/>
    <x v="2"/>
    <m/>
    <m/>
    <n v="2"/>
    <x v="0"/>
    <n v="1"/>
    <s v="I feel undervalued and stressed by current expectations."/>
    <n v="1"/>
    <n v="79"/>
    <n v="47"/>
    <n v="99"/>
    <n v="5"/>
    <x v="3"/>
    <n v="13645"/>
    <n v="3"/>
  </r>
  <r>
    <s v="E1736"/>
    <s v="Donna Adams-Watkins"/>
    <n v="56"/>
    <x v="0"/>
    <x v="1"/>
    <x v="4"/>
    <s v="Analyst"/>
    <d v="2023-06-27T00:00:00"/>
    <s v="E1775"/>
    <s v="Birmingham"/>
    <n v="44881"/>
    <x v="0"/>
    <d v="2025-03-08T00:00:00"/>
    <n v="20"/>
    <n v="1"/>
    <x v="0"/>
    <s v="Compensation"/>
    <n v="30"/>
    <n v="2"/>
    <x v="0"/>
    <n v="1"/>
    <s v="Salary and benefits were not competitive enough."/>
    <n v="3"/>
    <n v="76"/>
    <n v="48"/>
    <n v="60"/>
    <n v="9"/>
    <x v="0"/>
    <n v="8954"/>
    <n v="1"/>
  </r>
  <r>
    <s v="E1737"/>
    <s v="Ms Rachael Shepherd"/>
    <n v="36"/>
    <x v="1"/>
    <x v="1"/>
    <x v="3"/>
    <s v="Manager"/>
    <d v="2012-08-04T00:00:00"/>
    <s v="E1582"/>
    <s v="Manchester"/>
    <n v="111292"/>
    <x v="1"/>
    <m/>
    <n v="157"/>
    <n v="13"/>
    <x v="2"/>
    <m/>
    <m/>
    <n v="2"/>
    <x v="0"/>
    <n v="1"/>
    <s v="I feel undervalued and stressed by current expectations."/>
    <n v="1"/>
    <n v="56"/>
    <n v="52"/>
    <n v="98"/>
    <n v="6"/>
    <x v="3"/>
    <n v="12254"/>
    <n v="1"/>
  </r>
  <r>
    <s v="E1738"/>
    <s v="Dr Richard Hall"/>
    <n v="46"/>
    <x v="3"/>
    <x v="0"/>
    <x v="3"/>
    <s v="Agent"/>
    <d v="2010-10-10T00:00:00"/>
    <s v="E1503"/>
    <s v="Edinburgh"/>
    <n v="119952"/>
    <x v="1"/>
    <m/>
    <n v="179"/>
    <n v="14"/>
    <x v="2"/>
    <m/>
    <m/>
    <n v="1"/>
    <x v="0"/>
    <n v="2"/>
    <s v="I feel undervalued and stressed by current expectations."/>
    <n v="1"/>
    <n v="69"/>
    <n v="55"/>
    <n v="51"/>
    <n v="1"/>
    <x v="1"/>
    <n v="17388"/>
    <n v="4"/>
  </r>
  <r>
    <s v="E1739"/>
    <s v="Mohammed Marshall"/>
    <n v="58"/>
    <x v="0"/>
    <x v="0"/>
    <x v="5"/>
    <s v="Analyst"/>
    <d v="2016-06-19T00:00:00"/>
    <s v="E1875"/>
    <s v="Manchester"/>
    <n v="74703"/>
    <x v="1"/>
    <m/>
    <n v="110"/>
    <n v="9"/>
    <x v="1"/>
    <m/>
    <m/>
    <n v="3"/>
    <x v="1"/>
    <n v="2"/>
    <s v="I feel undervalued and stressed by current expectations."/>
    <n v="5"/>
    <n v="99"/>
    <n v="39"/>
    <n v="52"/>
    <n v="3"/>
    <x v="1"/>
    <n v="7057"/>
    <n v="2"/>
  </r>
  <r>
    <s v="E1740"/>
    <s v="Mr Vincent Lee"/>
    <n v="49"/>
    <x v="3"/>
    <x v="1"/>
    <x v="5"/>
    <s v="Adjuster"/>
    <d v="2017-01-21T00:00:00"/>
    <s v="E1370"/>
    <s v="Edinburgh"/>
    <n v="69354"/>
    <x v="1"/>
    <m/>
    <n v="103"/>
    <n v="8"/>
    <x v="1"/>
    <m/>
    <m/>
    <n v="5"/>
    <x v="2"/>
    <n v="4"/>
    <s v="I enjoy the work environment and feel motivated."/>
    <n v="3"/>
    <n v="80"/>
    <n v="23"/>
    <n v="60"/>
    <n v="1"/>
    <x v="1"/>
    <n v="3755"/>
    <n v="2"/>
  </r>
  <r>
    <s v="E1741"/>
    <s v="Ms Marian James"/>
    <n v="31"/>
    <x v="1"/>
    <x v="2"/>
    <x v="3"/>
    <s v="Senior Manager"/>
    <d v="2016-09-24T00:00:00"/>
    <s v="E1102"/>
    <s v="Birmingham"/>
    <n v="116288"/>
    <x v="1"/>
    <m/>
    <n v="107"/>
    <n v="8"/>
    <x v="1"/>
    <m/>
    <m/>
    <n v="2"/>
    <x v="0"/>
    <n v="5"/>
    <s v="I feel undervalued and stressed by current expectations."/>
    <n v="3"/>
    <n v="72"/>
    <n v="97"/>
    <n v="99"/>
    <n v="7"/>
    <x v="3"/>
    <n v="2846"/>
    <n v="4"/>
  </r>
  <r>
    <s v="E1742"/>
    <s v="Ms Kate Roberts"/>
    <n v="38"/>
    <x v="1"/>
    <x v="0"/>
    <x v="0"/>
    <s v="Analyst"/>
    <d v="2021-11-07T00:00:00"/>
    <s v="E1124"/>
    <s v="Manchester"/>
    <n v="103462"/>
    <x v="1"/>
    <m/>
    <n v="46"/>
    <n v="3"/>
    <x v="0"/>
    <m/>
    <m/>
    <n v="3"/>
    <x v="1"/>
    <n v="5"/>
    <s v="Work is fine, but improvements could be made in support and recognition."/>
    <n v="1"/>
    <n v="62"/>
    <n v="71"/>
    <n v="84"/>
    <n v="6"/>
    <x v="3"/>
    <n v="2964"/>
    <n v="3"/>
  </r>
  <r>
    <s v="E1743"/>
    <s v="Mitchell Lewis"/>
    <n v="43"/>
    <x v="3"/>
    <x v="1"/>
    <x v="4"/>
    <s v="Analyst"/>
    <d v="2013-04-04T00:00:00"/>
    <s v="E1312"/>
    <s v="Birmingham"/>
    <n v="39390"/>
    <x v="1"/>
    <m/>
    <n v="149"/>
    <n v="12"/>
    <x v="2"/>
    <m/>
    <m/>
    <n v="4"/>
    <x v="2"/>
    <n v="4"/>
    <s v="I enjoy the work environment and feel motivated."/>
    <n v="3"/>
    <n v="66"/>
    <n v="32"/>
    <n v="64"/>
    <n v="0"/>
    <x v="2"/>
    <n v="8878"/>
    <n v="0"/>
  </r>
  <r>
    <s v="E1744"/>
    <s v="Malcolm Perkins"/>
    <n v="47"/>
    <x v="3"/>
    <x v="0"/>
    <x v="5"/>
    <s v="Agent"/>
    <d v="2019-05-21T00:00:00"/>
    <s v="E1975"/>
    <s v="Edinburgh"/>
    <n v="112475"/>
    <x v="1"/>
    <m/>
    <n v="75"/>
    <n v="6"/>
    <x v="1"/>
    <m/>
    <m/>
    <n v="1"/>
    <x v="0"/>
    <n v="4"/>
    <s v="I feel undervalued and stressed by current expectations."/>
    <n v="2"/>
    <n v="53"/>
    <n v="22"/>
    <n v="92"/>
    <n v="1"/>
    <x v="1"/>
    <n v="12648"/>
    <n v="0"/>
  </r>
  <r>
    <s v="E1745"/>
    <s v="Ms Natasha Williams"/>
    <n v="46"/>
    <x v="3"/>
    <x v="0"/>
    <x v="0"/>
    <s v="Analyst"/>
    <d v="2015-03-18T00:00:00"/>
    <s v="E1994"/>
    <s v="Birmingham"/>
    <n v="52307"/>
    <x v="1"/>
    <m/>
    <n v="125"/>
    <n v="10"/>
    <x v="2"/>
    <m/>
    <m/>
    <n v="3"/>
    <x v="1"/>
    <n v="1"/>
    <s v="I feel undervalued and stressed by current expectations."/>
    <n v="3"/>
    <n v="63"/>
    <n v="76"/>
    <n v="60"/>
    <n v="1"/>
    <x v="1"/>
    <n v="2755"/>
    <n v="3"/>
  </r>
  <r>
    <s v="E1746"/>
    <s v="Dawn Knight"/>
    <n v="38"/>
    <x v="1"/>
    <x v="1"/>
    <x v="1"/>
    <s v="Agent"/>
    <d v="2017-02-04T00:00:00"/>
    <s v="E1797"/>
    <s v="Manchester"/>
    <n v="119049"/>
    <x v="1"/>
    <m/>
    <n v="103"/>
    <n v="8"/>
    <x v="1"/>
    <m/>
    <m/>
    <n v="3"/>
    <x v="1"/>
    <n v="4"/>
    <s v="Work is fine, but improvements could be made in support and recognition."/>
    <n v="3"/>
    <n v="69"/>
    <n v="53"/>
    <n v="80"/>
    <n v="3"/>
    <x v="1"/>
    <n v="19116"/>
    <n v="4"/>
  </r>
  <r>
    <s v="E1747"/>
    <s v="Dr Sarah Wilson"/>
    <n v="34"/>
    <x v="1"/>
    <x v="1"/>
    <x v="5"/>
    <s v="Adjuster"/>
    <d v="2016-07-28T00:00:00"/>
    <s v="E1457"/>
    <s v="Manchester"/>
    <n v="49502"/>
    <x v="0"/>
    <d v="2019-09-30T00:00:00"/>
    <n v="38"/>
    <n v="3"/>
    <x v="0"/>
    <s v="Compensation"/>
    <n v="60"/>
    <n v="5"/>
    <x v="2"/>
    <n v="2"/>
    <s v="Salary and benefits were not competitive enough."/>
    <n v="3"/>
    <n v="62"/>
    <n v="52"/>
    <n v="77"/>
    <n v="2"/>
    <x v="1"/>
    <n v="6473"/>
    <n v="1"/>
  </r>
  <r>
    <s v="E1748"/>
    <s v="Elliot Warren"/>
    <n v="41"/>
    <x v="3"/>
    <x v="1"/>
    <x v="0"/>
    <s v="Agent"/>
    <d v="2023-03-26T00:00:00"/>
    <s v="E1229"/>
    <s v="Birmingham"/>
    <n v="47486"/>
    <x v="1"/>
    <m/>
    <n v="29"/>
    <n v="2"/>
    <x v="0"/>
    <m/>
    <m/>
    <n v="3"/>
    <x v="1"/>
    <n v="3"/>
    <s v="Work is fine, but improvements could be made in support and recognition."/>
    <n v="4"/>
    <n v="52"/>
    <n v="48"/>
    <n v="77"/>
    <n v="0"/>
    <x v="2"/>
    <n v="14554"/>
    <n v="2"/>
  </r>
  <r>
    <s v="E1749"/>
    <s v="Cheryl Miah"/>
    <n v="46"/>
    <x v="3"/>
    <x v="0"/>
    <x v="0"/>
    <s v="Analyst"/>
    <d v="2011-06-05T00:00:00"/>
    <s v="E1657"/>
    <s v="London"/>
    <n v="63258"/>
    <x v="1"/>
    <m/>
    <n v="171"/>
    <n v="14"/>
    <x v="2"/>
    <m/>
    <m/>
    <n v="5"/>
    <x v="2"/>
    <n v="2"/>
    <s v="I feel undervalued and stressed by current expectations."/>
    <n v="4"/>
    <n v="75"/>
    <n v="77"/>
    <n v="81"/>
    <n v="1"/>
    <x v="1"/>
    <n v="1693"/>
    <n v="1"/>
  </r>
  <r>
    <s v="E1750"/>
    <s v="Craig Fletcher"/>
    <n v="25"/>
    <x v="2"/>
    <x v="1"/>
    <x v="4"/>
    <s v="Agent"/>
    <d v="2013-10-07T00:00:00"/>
    <s v="E1881"/>
    <s v="Edinburgh"/>
    <n v="82716"/>
    <x v="0"/>
    <d v="2015-02-07T00:00:00"/>
    <n v="16"/>
    <n v="1"/>
    <x v="0"/>
    <s v="Better Offer"/>
    <n v="90"/>
    <n v="1"/>
    <x v="0"/>
    <n v="4"/>
    <s v="I found a more attractive role outside the company."/>
    <n v="4"/>
    <n v="75"/>
    <n v="77"/>
    <n v="74"/>
    <n v="8"/>
    <x v="0"/>
    <n v="11084"/>
    <n v="2"/>
  </r>
  <r>
    <s v="E1751"/>
    <s v="Stuart Brown-Patel"/>
    <n v="31"/>
    <x v="1"/>
    <x v="0"/>
    <x v="4"/>
    <s v="Adjuster"/>
    <d v="2017-07-27T00:00:00"/>
    <s v="E1196"/>
    <s v="Edinburgh"/>
    <n v="106494"/>
    <x v="1"/>
    <m/>
    <n v="97"/>
    <n v="8"/>
    <x v="1"/>
    <m/>
    <m/>
    <n v="1"/>
    <x v="0"/>
    <n v="5"/>
    <s v="I feel undervalued and stressed by current expectations."/>
    <n v="3"/>
    <n v="67"/>
    <n v="79"/>
    <n v="69"/>
    <n v="0"/>
    <x v="2"/>
    <n v="12003"/>
    <n v="1"/>
  </r>
  <r>
    <s v="E1752"/>
    <s v="Mr Ricky Smith"/>
    <n v="24"/>
    <x v="2"/>
    <x v="0"/>
    <x v="1"/>
    <s v="Senior Manager"/>
    <d v="2011-01-19T00:00:00"/>
    <s v="E1884"/>
    <s v="Birmingham"/>
    <n v="107768"/>
    <x v="0"/>
    <d v="2017-12-08T00:00:00"/>
    <n v="82"/>
    <n v="6"/>
    <x v="1"/>
    <s v="Personal"/>
    <n v="60"/>
    <n v="4"/>
    <x v="2"/>
    <n v="2"/>
    <s v="Leaving due to personal circumstances."/>
    <n v="2"/>
    <n v="81"/>
    <n v="48"/>
    <n v="77"/>
    <n v="8"/>
    <x v="0"/>
    <n v="17068"/>
    <n v="4"/>
  </r>
  <r>
    <s v="E1753"/>
    <s v="Miss Jill Richardson"/>
    <n v="39"/>
    <x v="1"/>
    <x v="1"/>
    <x v="0"/>
    <s v="Agent"/>
    <d v="2013-09-24T00:00:00"/>
    <s v="E1732"/>
    <s v="London"/>
    <n v="35748"/>
    <x v="0"/>
    <d v="2015-05-15T00:00:00"/>
    <n v="19"/>
    <n v="1"/>
    <x v="0"/>
    <s v="Workload"/>
    <n v="90"/>
    <n v="5"/>
    <x v="2"/>
    <n v="5"/>
    <s v="The workload was overwhelming and hard to balance."/>
    <n v="3"/>
    <n v="63"/>
    <n v="59"/>
    <n v="74"/>
    <n v="6"/>
    <x v="3"/>
    <n v="2919"/>
    <n v="4"/>
  </r>
  <r>
    <s v="E1754"/>
    <s v="Julia Bell"/>
    <n v="57"/>
    <x v="0"/>
    <x v="0"/>
    <x v="2"/>
    <s v="Analyst"/>
    <d v="2018-08-12T00:00:00"/>
    <s v="E1422"/>
    <s v="Manchester"/>
    <n v="87785"/>
    <x v="1"/>
    <m/>
    <n v="85"/>
    <n v="7"/>
    <x v="1"/>
    <m/>
    <m/>
    <n v="5"/>
    <x v="2"/>
    <n v="2"/>
    <s v="I feel undervalued and stressed by current expectations."/>
    <n v="1"/>
    <n v="96"/>
    <n v="89"/>
    <n v="60"/>
    <n v="1"/>
    <x v="1"/>
    <n v="3756"/>
    <n v="3"/>
  </r>
  <r>
    <s v="E1755"/>
    <s v="Ian Thomas"/>
    <n v="43"/>
    <x v="3"/>
    <x v="1"/>
    <x v="0"/>
    <s v="Adjuster"/>
    <d v="2021-07-13T00:00:00"/>
    <s v="E1571"/>
    <s v="Dublin"/>
    <n v="101050"/>
    <x v="0"/>
    <d v="2022-10-26T00:00:00"/>
    <n v="15"/>
    <n v="1"/>
    <x v="0"/>
    <s v="Better Offer"/>
    <n v="30"/>
    <n v="2"/>
    <x v="0"/>
    <n v="5"/>
    <s v="I found a more attractive role outside the company."/>
    <n v="2"/>
    <n v="52"/>
    <n v="89"/>
    <n v="68"/>
    <n v="1"/>
    <x v="1"/>
    <n v="3283"/>
    <n v="1"/>
  </r>
  <r>
    <s v="E1756"/>
    <s v="Mr Mark Smith"/>
    <n v="55"/>
    <x v="0"/>
    <x v="0"/>
    <x v="4"/>
    <s v="Agent"/>
    <d v="2013-03-17T00:00:00"/>
    <s v="E1609"/>
    <s v="Dublin"/>
    <n v="47738"/>
    <x v="1"/>
    <m/>
    <n v="149"/>
    <n v="12"/>
    <x v="2"/>
    <m/>
    <m/>
    <n v="2"/>
    <x v="0"/>
    <n v="2"/>
    <s v="I feel undervalued and stressed by current expectations."/>
    <n v="4"/>
    <n v="50"/>
    <n v="64"/>
    <n v="77"/>
    <n v="4"/>
    <x v="1"/>
    <n v="4691"/>
    <n v="1"/>
  </r>
  <r>
    <s v="E1757"/>
    <s v="Ashleigh Turner"/>
    <n v="29"/>
    <x v="2"/>
    <x v="0"/>
    <x v="2"/>
    <s v="Manager"/>
    <d v="2022-08-24T00:00:00"/>
    <s v="E1170"/>
    <s v="Birmingham"/>
    <n v="99231"/>
    <x v="1"/>
    <m/>
    <n v="36"/>
    <n v="3"/>
    <x v="0"/>
    <m/>
    <m/>
    <n v="4"/>
    <x v="2"/>
    <n v="5"/>
    <s v="I enjoy the work environment and feel motivated."/>
    <n v="5"/>
    <n v="75"/>
    <n v="31"/>
    <n v="50"/>
    <n v="4"/>
    <x v="1"/>
    <n v="7350"/>
    <n v="3"/>
  </r>
  <r>
    <s v="E1758"/>
    <s v="Wendy O'Donnell"/>
    <n v="40"/>
    <x v="3"/>
    <x v="1"/>
    <x v="5"/>
    <s v="Agent"/>
    <d v="2019-11-28T00:00:00"/>
    <s v="E1381"/>
    <s v="London"/>
    <n v="98606"/>
    <x v="1"/>
    <m/>
    <n v="69"/>
    <n v="5"/>
    <x v="1"/>
    <m/>
    <m/>
    <n v="1"/>
    <x v="0"/>
    <n v="3"/>
    <s v="I feel undervalued and stressed by current expectations."/>
    <n v="2"/>
    <n v="73"/>
    <n v="78"/>
    <n v="54"/>
    <n v="3"/>
    <x v="1"/>
    <n v="17540"/>
    <n v="3"/>
  </r>
  <r>
    <s v="E1759"/>
    <s v="Jessica Brown"/>
    <n v="58"/>
    <x v="0"/>
    <x v="0"/>
    <x v="5"/>
    <s v="Analyst"/>
    <d v="2022-01-24T00:00:00"/>
    <s v="E1172"/>
    <s v="London"/>
    <n v="118301"/>
    <x v="1"/>
    <m/>
    <n v="43"/>
    <n v="3"/>
    <x v="0"/>
    <m/>
    <m/>
    <n v="2"/>
    <x v="0"/>
    <n v="1"/>
    <s v="I feel undervalued and stressed by current expectations."/>
    <n v="4"/>
    <n v="98"/>
    <n v="20"/>
    <n v="59"/>
    <n v="9"/>
    <x v="0"/>
    <n v="3061"/>
    <n v="4"/>
  </r>
  <r>
    <s v="E1760"/>
    <s v="Jasmine Barrett"/>
    <n v="27"/>
    <x v="2"/>
    <x v="1"/>
    <x v="3"/>
    <s v="Analyst"/>
    <d v="2022-11-24T00:00:00"/>
    <s v="E1662"/>
    <s v="Edinburgh"/>
    <n v="66662"/>
    <x v="0"/>
    <d v="2024-05-12T00:00:00"/>
    <n v="17"/>
    <n v="1"/>
    <x v="0"/>
    <s v="Workload"/>
    <n v="90"/>
    <n v="3"/>
    <x v="1"/>
    <n v="2"/>
    <s v="The workload was overwhelming and hard to balance."/>
    <n v="2"/>
    <n v="84"/>
    <n v="17"/>
    <n v="91"/>
    <n v="9"/>
    <x v="0"/>
    <n v="5919"/>
    <n v="4"/>
  </r>
  <r>
    <s v="E1761"/>
    <s v="Katy Chapman"/>
    <n v="47"/>
    <x v="3"/>
    <x v="1"/>
    <x v="4"/>
    <s v="Analyst"/>
    <d v="2021-11-12T00:00:00"/>
    <s v="E1452"/>
    <s v="Manchester"/>
    <n v="107234"/>
    <x v="1"/>
    <m/>
    <n v="46"/>
    <n v="3"/>
    <x v="0"/>
    <m/>
    <m/>
    <n v="1"/>
    <x v="0"/>
    <n v="3"/>
    <s v="I feel undervalued and stressed by current expectations."/>
    <n v="2"/>
    <n v="63"/>
    <n v="93"/>
    <n v="95"/>
    <n v="2"/>
    <x v="1"/>
    <n v="17676"/>
    <n v="1"/>
  </r>
  <r>
    <s v="E1762"/>
    <s v="Margaret Wilkins"/>
    <n v="55"/>
    <x v="0"/>
    <x v="1"/>
    <x v="3"/>
    <s v="Analyst"/>
    <d v="2021-05-17T00:00:00"/>
    <s v="E1349"/>
    <s v="London"/>
    <n v="40123"/>
    <x v="1"/>
    <m/>
    <n v="51"/>
    <n v="4"/>
    <x v="0"/>
    <m/>
    <m/>
    <n v="3"/>
    <x v="1"/>
    <n v="1"/>
    <s v="I feel undervalued and stressed by current expectations."/>
    <n v="3"/>
    <n v="52"/>
    <n v="59"/>
    <n v="83"/>
    <n v="3"/>
    <x v="1"/>
    <n v="10076"/>
    <n v="4"/>
  </r>
  <r>
    <s v="E1763"/>
    <s v="Aimee Martin"/>
    <n v="27"/>
    <x v="2"/>
    <x v="1"/>
    <x v="2"/>
    <s v="Adjuster"/>
    <d v="2017-04-03T00:00:00"/>
    <s v="E1901"/>
    <s v="Dublin"/>
    <n v="50616"/>
    <x v="1"/>
    <m/>
    <n v="101"/>
    <n v="8"/>
    <x v="1"/>
    <m/>
    <m/>
    <n v="5"/>
    <x v="2"/>
    <n v="2"/>
    <s v="I feel undervalued and stressed by current expectations."/>
    <n v="1"/>
    <n v="62"/>
    <n v="12"/>
    <n v="85"/>
    <n v="9"/>
    <x v="0"/>
    <n v="9752"/>
    <n v="4"/>
  </r>
  <r>
    <s v="E1764"/>
    <s v="Norman Bull"/>
    <n v="58"/>
    <x v="0"/>
    <x v="2"/>
    <x v="4"/>
    <s v="Agent"/>
    <d v="2023-01-02T00:00:00"/>
    <s v="E1951"/>
    <s v="Manchester"/>
    <n v="36182"/>
    <x v="1"/>
    <m/>
    <n v="32"/>
    <n v="2"/>
    <x v="0"/>
    <m/>
    <m/>
    <n v="1"/>
    <x v="0"/>
    <n v="3"/>
    <s v="I feel undervalued and stressed by current expectations."/>
    <n v="5"/>
    <n v="96"/>
    <n v="23"/>
    <n v="51"/>
    <n v="3"/>
    <x v="1"/>
    <n v="16012"/>
    <n v="1"/>
  </r>
  <r>
    <s v="E1765"/>
    <s v="Anthony Young"/>
    <n v="54"/>
    <x v="0"/>
    <x v="1"/>
    <x v="1"/>
    <s v="Manager"/>
    <d v="2018-06-20T00:00:00"/>
    <s v="E1633"/>
    <s v="Manchester"/>
    <n v="115369"/>
    <x v="1"/>
    <m/>
    <n v="86"/>
    <n v="7"/>
    <x v="1"/>
    <m/>
    <m/>
    <n v="4"/>
    <x v="2"/>
    <n v="3"/>
    <s v="Work is fine, but improvements could be made in support and recognition."/>
    <n v="4"/>
    <n v="99"/>
    <n v="29"/>
    <n v="67"/>
    <n v="1"/>
    <x v="1"/>
    <n v="9175"/>
    <n v="3"/>
  </r>
  <r>
    <s v="E1766"/>
    <s v="Mrs Holly Gardner"/>
    <n v="43"/>
    <x v="3"/>
    <x v="1"/>
    <x v="0"/>
    <s v="Analyst"/>
    <d v="2015-09-13T00:00:00"/>
    <s v="E1493"/>
    <s v="Birmingham"/>
    <n v="87013"/>
    <x v="1"/>
    <m/>
    <n v="120"/>
    <n v="10"/>
    <x v="2"/>
    <m/>
    <m/>
    <n v="5"/>
    <x v="2"/>
    <n v="3"/>
    <s v="Work is fine, but improvements could be made in support and recognition."/>
    <n v="2"/>
    <n v="63"/>
    <n v="1"/>
    <n v="62"/>
    <n v="4"/>
    <x v="1"/>
    <n v="7902"/>
    <n v="1"/>
  </r>
  <r>
    <s v="E1767"/>
    <s v="Ms Francesca Smith"/>
    <n v="42"/>
    <x v="3"/>
    <x v="0"/>
    <x v="1"/>
    <s v="Manager"/>
    <d v="2020-11-10T00:00:00"/>
    <s v="E1619"/>
    <s v="London"/>
    <n v="56331"/>
    <x v="0"/>
    <d v="2025-07-30T00:00:00"/>
    <n v="56"/>
    <n v="4"/>
    <x v="0"/>
    <s v="Better Offer"/>
    <n v="90"/>
    <n v="5"/>
    <x v="2"/>
    <n v="4"/>
    <s v="I found a more attractive role outside the company."/>
    <n v="5"/>
    <n v="70"/>
    <n v="82"/>
    <n v="100"/>
    <n v="4"/>
    <x v="1"/>
    <n v="2067"/>
    <n v="0"/>
  </r>
  <r>
    <s v="E1768"/>
    <s v="Jonathan Ward"/>
    <n v="27"/>
    <x v="2"/>
    <x v="1"/>
    <x v="2"/>
    <s v="Manager"/>
    <d v="2015-03-16T00:00:00"/>
    <s v="E1003"/>
    <s v="Birmingham"/>
    <n v="71098"/>
    <x v="1"/>
    <m/>
    <n v="126"/>
    <n v="10"/>
    <x v="2"/>
    <m/>
    <m/>
    <n v="3"/>
    <x v="1"/>
    <n v="5"/>
    <s v="Work is fine, but improvements could be made in support and recognition."/>
    <n v="2"/>
    <n v="75"/>
    <n v="24"/>
    <n v="54"/>
    <n v="4"/>
    <x v="1"/>
    <n v="1979"/>
    <n v="1"/>
  </r>
  <r>
    <s v="E1769"/>
    <s v="Marc Taylor"/>
    <n v="27"/>
    <x v="2"/>
    <x v="2"/>
    <x v="4"/>
    <s v="Manager"/>
    <d v="2022-10-16T00:00:00"/>
    <s v="E1092"/>
    <s v="London"/>
    <n v="51128"/>
    <x v="0"/>
    <d v="2025-05-05T00:00:00"/>
    <n v="30"/>
    <n v="2"/>
    <x v="0"/>
    <s v="Personal"/>
    <n v="30"/>
    <n v="5"/>
    <x v="2"/>
    <n v="1"/>
    <s v="Leaving due to personal circumstances."/>
    <n v="1"/>
    <n v="52"/>
    <n v="49"/>
    <n v="69"/>
    <n v="9"/>
    <x v="0"/>
    <n v="18120"/>
    <n v="0"/>
  </r>
  <r>
    <s v="E1770"/>
    <s v="Gavin Russell-Martin"/>
    <n v="25"/>
    <x v="2"/>
    <x v="0"/>
    <x v="2"/>
    <s v="Analyst"/>
    <d v="2021-06-30T00:00:00"/>
    <s v="E1918"/>
    <s v="Edinburgh"/>
    <n v="56556"/>
    <x v="1"/>
    <m/>
    <n v="50"/>
    <n v="4"/>
    <x v="0"/>
    <m/>
    <m/>
    <n v="2"/>
    <x v="0"/>
    <n v="5"/>
    <s v="I feel undervalued and stressed by current expectations."/>
    <n v="5"/>
    <n v="100"/>
    <n v="13"/>
    <n v="51"/>
    <n v="0"/>
    <x v="2"/>
    <n v="18302"/>
    <n v="1"/>
  </r>
  <r>
    <s v="E1771"/>
    <s v="Frances Collins"/>
    <n v="51"/>
    <x v="0"/>
    <x v="0"/>
    <x v="0"/>
    <s v="Adjuster"/>
    <d v="2012-10-12T00:00:00"/>
    <s v="E1005"/>
    <s v="Birmingham"/>
    <n v="112505"/>
    <x v="0"/>
    <d v="2019-08-28T00:00:00"/>
    <n v="82"/>
    <n v="6"/>
    <x v="1"/>
    <s v="Better Offer"/>
    <n v="90"/>
    <n v="1"/>
    <x v="0"/>
    <n v="5"/>
    <s v="I found a more attractive role outside the company."/>
    <n v="4"/>
    <n v="89"/>
    <n v="5"/>
    <n v="60"/>
    <n v="5"/>
    <x v="3"/>
    <n v="700"/>
    <n v="0"/>
  </r>
  <r>
    <s v="E1772"/>
    <s v="Kim Green-Williamson"/>
    <n v="32"/>
    <x v="1"/>
    <x v="1"/>
    <x v="5"/>
    <s v="Manager"/>
    <d v="2013-06-10T00:00:00"/>
    <s v="E1287"/>
    <s v="Birmingham"/>
    <n v="46876"/>
    <x v="1"/>
    <m/>
    <n v="147"/>
    <n v="12"/>
    <x v="2"/>
    <m/>
    <m/>
    <n v="2"/>
    <x v="0"/>
    <n v="5"/>
    <s v="I feel undervalued and stressed by current expectations."/>
    <n v="2"/>
    <n v="53"/>
    <n v="75"/>
    <n v="79"/>
    <n v="1"/>
    <x v="1"/>
    <n v="4046"/>
    <n v="0"/>
  </r>
  <r>
    <s v="E1773"/>
    <s v="Lydia Kaur"/>
    <n v="51"/>
    <x v="0"/>
    <x v="1"/>
    <x v="5"/>
    <s v="Analyst"/>
    <d v="2011-04-09T00:00:00"/>
    <s v="E1617"/>
    <s v="Dublin"/>
    <n v="33949"/>
    <x v="1"/>
    <m/>
    <n v="173"/>
    <n v="14"/>
    <x v="2"/>
    <m/>
    <m/>
    <n v="3"/>
    <x v="1"/>
    <n v="3"/>
    <s v="Work is fine, but improvements could be made in support and recognition."/>
    <n v="1"/>
    <n v="85"/>
    <n v="83"/>
    <n v="81"/>
    <n v="6"/>
    <x v="3"/>
    <n v="2073"/>
    <n v="1"/>
  </r>
  <r>
    <s v="E1774"/>
    <s v="Karl Bailey"/>
    <n v="52"/>
    <x v="0"/>
    <x v="1"/>
    <x v="2"/>
    <s v="Agent"/>
    <d v="2015-07-11T00:00:00"/>
    <s v="E1145"/>
    <s v="Birmingham"/>
    <n v="76962"/>
    <x v="1"/>
    <m/>
    <n v="122"/>
    <n v="10"/>
    <x v="2"/>
    <m/>
    <m/>
    <n v="3"/>
    <x v="1"/>
    <n v="5"/>
    <s v="Work is fine, but improvements could be made in support and recognition."/>
    <n v="5"/>
    <n v="100"/>
    <n v="86"/>
    <n v="81"/>
    <n v="3"/>
    <x v="1"/>
    <n v="11945"/>
    <n v="4"/>
  </r>
  <r>
    <s v="E1775"/>
    <s v="Roger Anderson-Crawford"/>
    <n v="45"/>
    <x v="3"/>
    <x v="0"/>
    <x v="3"/>
    <s v="Senior Manager"/>
    <d v="2016-01-22T00:00:00"/>
    <s v="E1782"/>
    <s v="London"/>
    <n v="115054"/>
    <x v="0"/>
    <d v="2024-06-10T00:00:00"/>
    <n v="100"/>
    <n v="8"/>
    <x v="1"/>
    <s v="Workload"/>
    <n v="30"/>
    <n v="1"/>
    <x v="0"/>
    <n v="4"/>
    <s v="The workload was overwhelming and hard to balance."/>
    <n v="2"/>
    <n v="92"/>
    <n v="29"/>
    <n v="99"/>
    <n v="4"/>
    <x v="1"/>
    <n v="16778"/>
    <n v="2"/>
  </r>
  <r>
    <s v="E1776"/>
    <s v="Ronald Long"/>
    <n v="30"/>
    <x v="1"/>
    <x v="1"/>
    <x v="4"/>
    <s v="Senior Manager"/>
    <d v="2023-02-21T00:00:00"/>
    <s v="E1423"/>
    <s v="Dublin"/>
    <n v="96206"/>
    <x v="1"/>
    <m/>
    <n v="30"/>
    <n v="2"/>
    <x v="0"/>
    <m/>
    <m/>
    <n v="5"/>
    <x v="2"/>
    <n v="2"/>
    <s v="I feel undervalued and stressed by current expectations."/>
    <n v="2"/>
    <n v="50"/>
    <n v="29"/>
    <n v="87"/>
    <n v="4"/>
    <x v="1"/>
    <n v="3048"/>
    <n v="4"/>
  </r>
  <r>
    <s v="E1777"/>
    <s v="Chelsea Mitchell"/>
    <n v="24"/>
    <x v="2"/>
    <x v="1"/>
    <x v="4"/>
    <s v="Analyst"/>
    <d v="2010-11-23T00:00:00"/>
    <s v="E1889"/>
    <s v="Birmingham"/>
    <n v="49099"/>
    <x v="0"/>
    <d v="2021-07-11T00:00:00"/>
    <n v="127"/>
    <n v="10"/>
    <x v="2"/>
    <s v="Compensation"/>
    <n v="60"/>
    <n v="4"/>
    <x v="2"/>
    <n v="3"/>
    <s v="Salary and benefits were not competitive enough."/>
    <n v="4"/>
    <n v="89"/>
    <n v="37"/>
    <n v="77"/>
    <n v="4"/>
    <x v="1"/>
    <n v="19836"/>
    <n v="0"/>
  </r>
  <r>
    <s v="E1778"/>
    <s v="Aimee Smith"/>
    <n v="52"/>
    <x v="0"/>
    <x v="2"/>
    <x v="5"/>
    <s v="Agent"/>
    <d v="2019-04-28T00:00:00"/>
    <s v="E1607"/>
    <s v="Birmingham"/>
    <n v="37716"/>
    <x v="1"/>
    <m/>
    <n v="76"/>
    <n v="6"/>
    <x v="1"/>
    <m/>
    <m/>
    <n v="3"/>
    <x v="1"/>
    <n v="1"/>
    <s v="I feel undervalued and stressed by current expectations."/>
    <n v="1"/>
    <n v="96"/>
    <n v="57"/>
    <n v="59"/>
    <n v="1"/>
    <x v="1"/>
    <n v="522"/>
    <n v="1"/>
  </r>
  <r>
    <s v="E1779"/>
    <s v="Patricia Buckley-Sullivan"/>
    <n v="58"/>
    <x v="0"/>
    <x v="0"/>
    <x v="1"/>
    <s v="Adjuster"/>
    <d v="2021-11-16T00:00:00"/>
    <s v="E1456"/>
    <s v="Edinburgh"/>
    <n v="77611"/>
    <x v="1"/>
    <m/>
    <n v="46"/>
    <n v="3"/>
    <x v="0"/>
    <m/>
    <m/>
    <n v="1"/>
    <x v="0"/>
    <n v="2"/>
    <s v="I feel undervalued and stressed by current expectations."/>
    <n v="3"/>
    <n v="82"/>
    <n v="93"/>
    <n v="71"/>
    <n v="4"/>
    <x v="1"/>
    <n v="11101"/>
    <n v="1"/>
  </r>
  <r>
    <s v="E1780"/>
    <s v="Irene George"/>
    <n v="57"/>
    <x v="0"/>
    <x v="1"/>
    <x v="0"/>
    <s v="Manager"/>
    <d v="2019-11-29T00:00:00"/>
    <s v="E1740"/>
    <s v="Birmingham"/>
    <n v="63885"/>
    <x v="1"/>
    <m/>
    <n v="69"/>
    <n v="5"/>
    <x v="1"/>
    <m/>
    <m/>
    <n v="4"/>
    <x v="2"/>
    <n v="2"/>
    <s v="I feel undervalued and stressed by current expectations."/>
    <n v="2"/>
    <n v="56"/>
    <n v="40"/>
    <n v="66"/>
    <n v="2"/>
    <x v="1"/>
    <n v="8741"/>
    <n v="1"/>
  </r>
  <r>
    <s v="E1781"/>
    <s v="Mr Mohamed Smith"/>
    <n v="45"/>
    <x v="3"/>
    <x v="1"/>
    <x v="1"/>
    <s v="Senior Manager"/>
    <d v="2024-07-23T00:00:00"/>
    <s v="E1201"/>
    <s v="Manchester"/>
    <n v="78144"/>
    <x v="0"/>
    <d v="2025-08-17T00:00:00"/>
    <n v="12"/>
    <n v="1"/>
    <x v="0"/>
    <s v="Workload"/>
    <n v="30"/>
    <n v="5"/>
    <x v="2"/>
    <n v="2"/>
    <s v="The workload was overwhelming and hard to balance."/>
    <n v="5"/>
    <n v="60"/>
    <n v="93"/>
    <n v="71"/>
    <n v="3"/>
    <x v="1"/>
    <n v="17852"/>
    <n v="1"/>
  </r>
  <r>
    <s v="E1782"/>
    <s v="Timothy Smith"/>
    <n v="52"/>
    <x v="0"/>
    <x v="2"/>
    <x v="1"/>
    <s v="Agent"/>
    <d v="2013-06-04T00:00:00"/>
    <s v="E1211"/>
    <s v="Dublin"/>
    <n v="90220"/>
    <x v="1"/>
    <m/>
    <n v="147"/>
    <n v="12"/>
    <x v="2"/>
    <m/>
    <m/>
    <n v="3"/>
    <x v="1"/>
    <n v="5"/>
    <s v="Work is fine, but improvements could be made in support and recognition."/>
    <n v="4"/>
    <n v="76"/>
    <n v="56"/>
    <n v="92"/>
    <n v="1"/>
    <x v="1"/>
    <n v="12674"/>
    <n v="2"/>
  </r>
  <r>
    <s v="E1783"/>
    <s v="Jenna Roberts"/>
    <n v="27"/>
    <x v="2"/>
    <x v="1"/>
    <x v="2"/>
    <s v="Agent"/>
    <d v="2023-06-21T00:00:00"/>
    <s v="E1005"/>
    <s v="Manchester"/>
    <n v="32837"/>
    <x v="0"/>
    <d v="2025-07-25T00:00:00"/>
    <n v="25"/>
    <n v="2"/>
    <x v="0"/>
    <s v="Retirement"/>
    <n v="30"/>
    <n v="1"/>
    <x v="0"/>
    <n v="5"/>
    <s v="I am retiring after my service here."/>
    <n v="4"/>
    <n v="63"/>
    <n v="35"/>
    <n v="68"/>
    <n v="3"/>
    <x v="1"/>
    <n v="17805"/>
    <n v="3"/>
  </r>
  <r>
    <s v="E1784"/>
    <s v="Lindsey Stephenson-Webster"/>
    <n v="23"/>
    <x v="2"/>
    <x v="0"/>
    <x v="5"/>
    <s v="Senior Manager"/>
    <d v="2015-10-04T00:00:00"/>
    <s v="E1623"/>
    <s v="Dublin"/>
    <n v="74355"/>
    <x v="0"/>
    <d v="2017-02-01T00:00:00"/>
    <n v="15"/>
    <n v="1"/>
    <x v="0"/>
    <s v="Career Growth"/>
    <n v="90"/>
    <n v="1"/>
    <x v="0"/>
    <n v="3"/>
    <s v="I felt limited opportunities for advancement here."/>
    <n v="2"/>
    <n v="71"/>
    <n v="63"/>
    <n v="66"/>
    <n v="8"/>
    <x v="0"/>
    <n v="285"/>
    <n v="0"/>
  </r>
  <r>
    <s v="E1785"/>
    <s v="Andrew Harris"/>
    <n v="41"/>
    <x v="3"/>
    <x v="0"/>
    <x v="5"/>
    <s v="Adjuster"/>
    <d v="2015-12-01T00:00:00"/>
    <s v="E1375"/>
    <s v="Edinburgh"/>
    <n v="72299"/>
    <x v="1"/>
    <m/>
    <n v="117"/>
    <n v="9"/>
    <x v="1"/>
    <m/>
    <m/>
    <n v="1"/>
    <x v="0"/>
    <n v="5"/>
    <s v="I feel undervalued and stressed by current expectations."/>
    <n v="2"/>
    <n v="65"/>
    <n v="97"/>
    <n v="73"/>
    <n v="7"/>
    <x v="3"/>
    <n v="19129"/>
    <n v="2"/>
  </r>
  <r>
    <s v="E1786"/>
    <s v="Ronald Taylor"/>
    <n v="49"/>
    <x v="3"/>
    <x v="1"/>
    <x v="5"/>
    <s v="Analyst"/>
    <d v="2011-08-15T00:00:00"/>
    <s v="E1890"/>
    <s v="Birmingham"/>
    <n v="44159"/>
    <x v="1"/>
    <m/>
    <n v="169"/>
    <n v="14"/>
    <x v="2"/>
    <m/>
    <m/>
    <n v="3"/>
    <x v="1"/>
    <n v="5"/>
    <s v="Work is fine, but improvements could be made in support and recognition."/>
    <n v="2"/>
    <n v="95"/>
    <n v="15"/>
    <n v="85"/>
    <n v="2"/>
    <x v="1"/>
    <n v="11957"/>
    <n v="4"/>
  </r>
  <r>
    <s v="E1787"/>
    <s v="Steven Robinson"/>
    <n v="32"/>
    <x v="1"/>
    <x v="0"/>
    <x v="2"/>
    <s v="Director"/>
    <d v="2021-12-21T00:00:00"/>
    <s v="E1446"/>
    <s v="Birmingham"/>
    <n v="76012"/>
    <x v="1"/>
    <m/>
    <n v="44"/>
    <n v="3"/>
    <x v="0"/>
    <m/>
    <m/>
    <n v="4"/>
    <x v="2"/>
    <n v="5"/>
    <s v="I enjoy the work environment and feel motivated."/>
    <n v="3"/>
    <n v="61"/>
    <n v="87"/>
    <n v="81"/>
    <n v="0"/>
    <x v="2"/>
    <n v="7108"/>
    <n v="3"/>
  </r>
  <r>
    <s v="E1788"/>
    <s v="Neil Phillips-Morris"/>
    <n v="25"/>
    <x v="2"/>
    <x v="1"/>
    <x v="3"/>
    <s v="Agent"/>
    <d v="2015-08-22T00:00:00"/>
    <s v="E1834"/>
    <s v="Birmingham"/>
    <n v="84305"/>
    <x v="1"/>
    <m/>
    <n v="120"/>
    <n v="10"/>
    <x v="2"/>
    <m/>
    <m/>
    <n v="1"/>
    <x v="0"/>
    <n v="3"/>
    <s v="I feel undervalued and stressed by current expectations."/>
    <n v="2"/>
    <n v="98"/>
    <n v="77"/>
    <n v="95"/>
    <n v="0"/>
    <x v="2"/>
    <n v="14990"/>
    <n v="3"/>
  </r>
  <r>
    <s v="E1789"/>
    <s v="Shirley Harrison"/>
    <n v="36"/>
    <x v="1"/>
    <x v="1"/>
    <x v="1"/>
    <s v="Analyst"/>
    <d v="2016-06-21T00:00:00"/>
    <s v="E1105"/>
    <s v="Dublin"/>
    <n v="112096"/>
    <x v="0"/>
    <d v="2017-08-28T00:00:00"/>
    <n v="14"/>
    <n v="1"/>
    <x v="0"/>
    <s v="Career Growth"/>
    <n v="60"/>
    <n v="5"/>
    <x v="2"/>
    <n v="3"/>
    <s v="I felt limited opportunities for advancement here."/>
    <n v="1"/>
    <n v="95"/>
    <n v="89"/>
    <n v="85"/>
    <n v="5"/>
    <x v="3"/>
    <n v="17829"/>
    <n v="1"/>
  </r>
  <r>
    <s v="E1790"/>
    <s v="Max Byrne"/>
    <n v="27"/>
    <x v="2"/>
    <x v="0"/>
    <x v="2"/>
    <s v="Agent"/>
    <d v="2017-11-13T00:00:00"/>
    <s v="E1650"/>
    <s v="Birmingham"/>
    <n v="42106"/>
    <x v="1"/>
    <m/>
    <n v="94"/>
    <n v="7"/>
    <x v="1"/>
    <m/>
    <m/>
    <n v="1"/>
    <x v="0"/>
    <n v="4"/>
    <s v="I feel undervalued and stressed by current expectations."/>
    <n v="5"/>
    <n v="59"/>
    <n v="71"/>
    <n v="77"/>
    <n v="2"/>
    <x v="1"/>
    <n v="5837"/>
    <n v="2"/>
  </r>
  <r>
    <s v="E1791"/>
    <s v="Lesley Williams"/>
    <n v="51"/>
    <x v="0"/>
    <x v="0"/>
    <x v="4"/>
    <s v="Adjuster"/>
    <d v="2011-10-23T00:00:00"/>
    <s v="E1810"/>
    <s v="Manchester"/>
    <n v="83123"/>
    <x v="1"/>
    <m/>
    <n v="166"/>
    <n v="13"/>
    <x v="2"/>
    <m/>
    <m/>
    <n v="4"/>
    <x v="2"/>
    <n v="4"/>
    <s v="I enjoy the work environment and feel motivated."/>
    <n v="2"/>
    <n v="73"/>
    <n v="13"/>
    <n v="63"/>
    <n v="3"/>
    <x v="1"/>
    <n v="15032"/>
    <n v="4"/>
  </r>
  <r>
    <s v="E1792"/>
    <s v="Mr Anthony Bruce"/>
    <n v="59"/>
    <x v="0"/>
    <x v="0"/>
    <x v="0"/>
    <s v="Manager"/>
    <d v="2022-11-08T00:00:00"/>
    <s v="E1400"/>
    <s v="Birmingham"/>
    <n v="33720"/>
    <x v="0"/>
    <d v="2024-12-19T00:00:00"/>
    <n v="25"/>
    <n v="2"/>
    <x v="0"/>
    <s v="Retirement"/>
    <n v="30"/>
    <n v="3"/>
    <x v="1"/>
    <n v="4"/>
    <s v="I am retiring after my service here."/>
    <n v="3"/>
    <n v="95"/>
    <n v="30"/>
    <n v="85"/>
    <n v="0"/>
    <x v="2"/>
    <n v="1466"/>
    <n v="1"/>
  </r>
  <r>
    <s v="E1793"/>
    <s v="Tina Khan"/>
    <n v="23"/>
    <x v="2"/>
    <x v="0"/>
    <x v="3"/>
    <s v="Adjuster"/>
    <d v="2020-02-02T00:00:00"/>
    <s v="E1095"/>
    <s v="Edinburgh"/>
    <n v="62661"/>
    <x v="1"/>
    <m/>
    <n v="67"/>
    <n v="5"/>
    <x v="1"/>
    <m/>
    <m/>
    <n v="1"/>
    <x v="0"/>
    <n v="4"/>
    <s v="I feel undervalued and stressed by current expectations."/>
    <n v="5"/>
    <n v="67"/>
    <n v="65"/>
    <n v="55"/>
    <n v="7"/>
    <x v="3"/>
    <n v="9106"/>
    <n v="1"/>
  </r>
  <r>
    <s v="E1794"/>
    <s v="Karen Davies"/>
    <n v="36"/>
    <x v="1"/>
    <x v="1"/>
    <x v="4"/>
    <s v="Director"/>
    <d v="2018-08-27T00:00:00"/>
    <s v="E1387"/>
    <s v="Manchester"/>
    <n v="118898"/>
    <x v="1"/>
    <m/>
    <n v="84"/>
    <n v="7"/>
    <x v="1"/>
    <m/>
    <m/>
    <n v="1"/>
    <x v="0"/>
    <n v="2"/>
    <s v="I feel undervalued and stressed by current expectations."/>
    <n v="4"/>
    <n v="71"/>
    <n v="67"/>
    <n v="58"/>
    <n v="0"/>
    <x v="2"/>
    <n v="8479"/>
    <n v="0"/>
  </r>
  <r>
    <s v="E1795"/>
    <s v="Duncan Butcher"/>
    <n v="32"/>
    <x v="1"/>
    <x v="1"/>
    <x v="1"/>
    <s v="Analyst"/>
    <d v="2018-01-14T00:00:00"/>
    <s v="E1958"/>
    <s v="Birmingham"/>
    <n v="118794"/>
    <x v="1"/>
    <m/>
    <n v="92"/>
    <n v="7"/>
    <x v="1"/>
    <m/>
    <m/>
    <n v="5"/>
    <x v="2"/>
    <n v="2"/>
    <s v="I feel undervalued and stressed by current expectations."/>
    <n v="2"/>
    <n v="58"/>
    <n v="64"/>
    <n v="70"/>
    <n v="4"/>
    <x v="1"/>
    <n v="10280"/>
    <n v="3"/>
  </r>
  <r>
    <s v="E1796"/>
    <s v="Dr Stacey Armstrong"/>
    <n v="29"/>
    <x v="2"/>
    <x v="1"/>
    <x v="5"/>
    <s v="Adjuster"/>
    <d v="2024-03-08T00:00:00"/>
    <s v="E1451"/>
    <s v="Birmingham"/>
    <n v="112318"/>
    <x v="1"/>
    <m/>
    <n v="18"/>
    <n v="1"/>
    <x v="0"/>
    <m/>
    <m/>
    <n v="5"/>
    <x v="2"/>
    <n v="4"/>
    <s v="I enjoy the work environment and feel motivated."/>
    <n v="5"/>
    <n v="66"/>
    <n v="54"/>
    <n v="61"/>
    <n v="5"/>
    <x v="3"/>
    <n v="5932"/>
    <n v="4"/>
  </r>
  <r>
    <s v="E1797"/>
    <s v="Keith Kirby"/>
    <n v="47"/>
    <x v="3"/>
    <x v="1"/>
    <x v="1"/>
    <s v="Agent"/>
    <d v="2017-10-01T00:00:00"/>
    <s v="E1848"/>
    <s v="London"/>
    <n v="46120"/>
    <x v="1"/>
    <m/>
    <n v="95"/>
    <n v="7"/>
    <x v="1"/>
    <m/>
    <m/>
    <n v="1"/>
    <x v="0"/>
    <n v="4"/>
    <s v="I feel undervalued and stressed by current expectations."/>
    <n v="4"/>
    <n v="87"/>
    <n v="83"/>
    <n v="79"/>
    <n v="1"/>
    <x v="1"/>
    <n v="9996"/>
    <n v="3"/>
  </r>
  <r>
    <s v="E1798"/>
    <s v="Lauren Hope-Steele"/>
    <n v="26"/>
    <x v="2"/>
    <x v="1"/>
    <x v="2"/>
    <s v="Adjuster"/>
    <d v="2019-11-09T00:00:00"/>
    <s v="E1808"/>
    <s v="Dublin"/>
    <n v="44790"/>
    <x v="0"/>
    <d v="2023-03-15T00:00:00"/>
    <n v="40"/>
    <n v="3"/>
    <x v="0"/>
    <s v="Career Growth"/>
    <n v="60"/>
    <n v="1"/>
    <x v="0"/>
    <n v="1"/>
    <s v="I felt limited opportunities for advancement here."/>
    <n v="3"/>
    <n v="89"/>
    <n v="77"/>
    <n v="80"/>
    <n v="6"/>
    <x v="3"/>
    <n v="1178"/>
    <n v="2"/>
  </r>
  <r>
    <s v="E1799"/>
    <s v="Dr Eleanor Hughes"/>
    <n v="27"/>
    <x v="2"/>
    <x v="1"/>
    <x v="0"/>
    <s v="Adjuster"/>
    <d v="2016-02-08T00:00:00"/>
    <s v="E1978"/>
    <s v="Manchester"/>
    <n v="83655"/>
    <x v="1"/>
    <m/>
    <n v="115"/>
    <n v="9"/>
    <x v="1"/>
    <m/>
    <m/>
    <n v="5"/>
    <x v="2"/>
    <n v="2"/>
    <s v="I feel undervalued and stressed by current expectations."/>
    <n v="1"/>
    <n v="62"/>
    <n v="39"/>
    <n v="89"/>
    <n v="6"/>
    <x v="3"/>
    <n v="2551"/>
    <n v="0"/>
  </r>
  <r>
    <s v="E1800"/>
    <s v="Mrs June Burns"/>
    <n v="47"/>
    <x v="3"/>
    <x v="1"/>
    <x v="2"/>
    <s v="Agent"/>
    <d v="2024-08-10T00:00:00"/>
    <s v="E1900"/>
    <s v="London"/>
    <n v="84643"/>
    <x v="1"/>
    <m/>
    <n v="13"/>
    <n v="1"/>
    <x v="0"/>
    <m/>
    <m/>
    <n v="4"/>
    <x v="2"/>
    <n v="1"/>
    <s v="I feel undervalued and stressed by current expectations."/>
    <n v="2"/>
    <n v="99"/>
    <n v="24"/>
    <n v="53"/>
    <n v="0"/>
    <x v="2"/>
    <n v="16025"/>
    <n v="1"/>
  </r>
  <r>
    <s v="E1801"/>
    <s v="Graham Perry"/>
    <n v="25"/>
    <x v="2"/>
    <x v="1"/>
    <x v="3"/>
    <s v="Adjuster"/>
    <d v="2022-03-11T00:00:00"/>
    <s v="E1415"/>
    <s v="Edinburgh"/>
    <n v="118448"/>
    <x v="1"/>
    <m/>
    <n v="42"/>
    <n v="3"/>
    <x v="0"/>
    <m/>
    <m/>
    <n v="2"/>
    <x v="0"/>
    <n v="1"/>
    <s v="I feel undervalued and stressed by current expectations."/>
    <n v="1"/>
    <n v="86"/>
    <n v="24"/>
    <n v="80"/>
    <n v="3"/>
    <x v="1"/>
    <n v="9780"/>
    <n v="0"/>
  </r>
  <r>
    <s v="E1802"/>
    <s v="Kevin Jones"/>
    <n v="40"/>
    <x v="3"/>
    <x v="0"/>
    <x v="3"/>
    <s v="Analyst"/>
    <d v="2019-10-27T00:00:00"/>
    <s v="E1725"/>
    <s v="Dublin"/>
    <n v="72374"/>
    <x v="1"/>
    <m/>
    <n v="70"/>
    <n v="5"/>
    <x v="1"/>
    <m/>
    <m/>
    <n v="2"/>
    <x v="0"/>
    <n v="5"/>
    <s v="I feel undervalued and stressed by current expectations."/>
    <n v="3"/>
    <n v="55"/>
    <n v="2"/>
    <n v="76"/>
    <n v="3"/>
    <x v="1"/>
    <n v="10148"/>
    <n v="1"/>
  </r>
  <r>
    <s v="E1803"/>
    <s v="Matthew Sanderson"/>
    <n v="41"/>
    <x v="3"/>
    <x v="0"/>
    <x v="0"/>
    <s v="Manager"/>
    <d v="2016-10-06T00:00:00"/>
    <s v="E1503"/>
    <s v="Manchester"/>
    <n v="67907"/>
    <x v="1"/>
    <m/>
    <n v="107"/>
    <n v="8"/>
    <x v="1"/>
    <m/>
    <m/>
    <n v="1"/>
    <x v="0"/>
    <n v="3"/>
    <s v="I feel undervalued and stressed by current expectations."/>
    <n v="5"/>
    <n v="70"/>
    <n v="68"/>
    <n v="74"/>
    <n v="4"/>
    <x v="1"/>
    <n v="9967"/>
    <n v="0"/>
  </r>
  <r>
    <s v="E1804"/>
    <s v="Francis Carr"/>
    <n v="54"/>
    <x v="0"/>
    <x v="1"/>
    <x v="4"/>
    <s v="Analyst"/>
    <d v="2020-12-07T00:00:00"/>
    <s v="E1453"/>
    <s v="Birmingham"/>
    <n v="75071"/>
    <x v="0"/>
    <d v="2025-01-18T00:00:00"/>
    <n v="49"/>
    <n v="4"/>
    <x v="0"/>
    <s v="Career Growth"/>
    <n v="60"/>
    <n v="5"/>
    <x v="2"/>
    <n v="2"/>
    <s v="I felt limited opportunities for advancement here."/>
    <n v="5"/>
    <n v="100"/>
    <n v="25"/>
    <n v="54"/>
    <n v="0"/>
    <x v="2"/>
    <n v="4862"/>
    <n v="1"/>
  </r>
  <r>
    <s v="E1805"/>
    <s v="Dennis Moss"/>
    <n v="41"/>
    <x v="3"/>
    <x v="2"/>
    <x v="4"/>
    <s v="Manager"/>
    <d v="2015-01-30T00:00:00"/>
    <s v="E1290"/>
    <s v="Manchester"/>
    <n v="59812"/>
    <x v="1"/>
    <m/>
    <n v="127"/>
    <n v="10"/>
    <x v="2"/>
    <m/>
    <m/>
    <n v="3"/>
    <x v="1"/>
    <n v="4"/>
    <s v="Work is fine, but improvements could be made in support and recognition."/>
    <n v="3"/>
    <n v="85"/>
    <n v="39"/>
    <n v="55"/>
    <n v="0"/>
    <x v="2"/>
    <n v="9179"/>
    <n v="3"/>
  </r>
  <r>
    <s v="E1806"/>
    <s v="Mr Guy Evans"/>
    <n v="33"/>
    <x v="1"/>
    <x v="0"/>
    <x v="3"/>
    <s v="Agent"/>
    <d v="2019-02-08T00:00:00"/>
    <s v="E1533"/>
    <s v="Birmingham"/>
    <n v="74570"/>
    <x v="1"/>
    <m/>
    <n v="79"/>
    <n v="6"/>
    <x v="1"/>
    <m/>
    <m/>
    <n v="3"/>
    <x v="1"/>
    <n v="4"/>
    <s v="Work is fine, but improvements could be made in support and recognition."/>
    <n v="3"/>
    <n v="56"/>
    <n v="37"/>
    <n v="54"/>
    <n v="6"/>
    <x v="3"/>
    <n v="5855"/>
    <n v="3"/>
  </r>
  <r>
    <s v="E1807"/>
    <s v="Nicholas Thompson"/>
    <n v="22"/>
    <x v="2"/>
    <x v="1"/>
    <x v="3"/>
    <s v="Agent"/>
    <d v="2024-05-09T00:00:00"/>
    <s v="E1192"/>
    <s v="Dublin"/>
    <n v="75901"/>
    <x v="1"/>
    <m/>
    <n v="16"/>
    <n v="1"/>
    <x v="0"/>
    <m/>
    <m/>
    <n v="2"/>
    <x v="0"/>
    <n v="3"/>
    <s v="I feel undervalued and stressed by current expectations."/>
    <n v="2"/>
    <n v="85"/>
    <n v="37"/>
    <n v="100"/>
    <n v="8"/>
    <x v="0"/>
    <n v="17587"/>
    <n v="3"/>
  </r>
  <r>
    <s v="E1808"/>
    <s v="Jean Brown-Smith"/>
    <n v="47"/>
    <x v="3"/>
    <x v="0"/>
    <x v="5"/>
    <s v="Analyst"/>
    <d v="2019-11-14T00:00:00"/>
    <s v="E1979"/>
    <s v="Birmingham"/>
    <n v="85186"/>
    <x v="1"/>
    <m/>
    <n v="70"/>
    <n v="5"/>
    <x v="1"/>
    <m/>
    <m/>
    <n v="4"/>
    <x v="2"/>
    <n v="2"/>
    <s v="I feel undervalued and stressed by current expectations."/>
    <n v="4"/>
    <n v="74"/>
    <n v="67"/>
    <n v="76"/>
    <n v="0"/>
    <x v="2"/>
    <n v="1119"/>
    <n v="3"/>
  </r>
  <r>
    <s v="E1809"/>
    <s v="Dr Liam Davies"/>
    <n v="35"/>
    <x v="1"/>
    <x v="0"/>
    <x v="4"/>
    <s v="Analyst"/>
    <d v="2018-01-04T00:00:00"/>
    <s v="E1149"/>
    <s v="Edinburgh"/>
    <n v="75251"/>
    <x v="1"/>
    <m/>
    <n v="92"/>
    <n v="7"/>
    <x v="1"/>
    <m/>
    <m/>
    <n v="2"/>
    <x v="0"/>
    <n v="4"/>
    <s v="I feel undervalued and stressed by current expectations."/>
    <n v="1"/>
    <n v="60"/>
    <n v="6"/>
    <n v="57"/>
    <n v="1"/>
    <x v="1"/>
    <n v="3975"/>
    <n v="0"/>
  </r>
  <r>
    <s v="E1810"/>
    <s v="Dr Wayne Holt"/>
    <n v="59"/>
    <x v="0"/>
    <x v="0"/>
    <x v="0"/>
    <s v="Agent"/>
    <d v="2015-11-06T00:00:00"/>
    <s v="E1879"/>
    <s v="Birmingham"/>
    <n v="90171"/>
    <x v="1"/>
    <m/>
    <n v="118"/>
    <n v="9"/>
    <x v="1"/>
    <m/>
    <m/>
    <n v="1"/>
    <x v="0"/>
    <n v="4"/>
    <s v="I feel undervalued and stressed by current expectations."/>
    <n v="1"/>
    <n v="93"/>
    <n v="93"/>
    <n v="58"/>
    <n v="5"/>
    <x v="3"/>
    <n v="12919"/>
    <n v="1"/>
  </r>
  <r>
    <s v="E1811"/>
    <s v="Ms Ellie Wilson"/>
    <n v="58"/>
    <x v="0"/>
    <x v="1"/>
    <x v="4"/>
    <s v="Manager"/>
    <d v="2015-04-13T00:00:00"/>
    <s v="E1758"/>
    <s v="Edinburgh"/>
    <n v="61160"/>
    <x v="1"/>
    <m/>
    <n v="125"/>
    <n v="10"/>
    <x v="2"/>
    <m/>
    <m/>
    <n v="4"/>
    <x v="2"/>
    <n v="5"/>
    <s v="I enjoy the work environment and feel motivated."/>
    <n v="5"/>
    <n v="63"/>
    <n v="29"/>
    <n v="64"/>
    <n v="5"/>
    <x v="3"/>
    <n v="9602"/>
    <n v="3"/>
  </r>
  <r>
    <s v="E1812"/>
    <s v="Tom Barnes"/>
    <n v="32"/>
    <x v="1"/>
    <x v="0"/>
    <x v="5"/>
    <s v="Manager"/>
    <d v="2017-04-27T00:00:00"/>
    <s v="E1778"/>
    <s v="Dublin"/>
    <n v="44156"/>
    <x v="1"/>
    <m/>
    <n v="100"/>
    <n v="8"/>
    <x v="1"/>
    <m/>
    <m/>
    <n v="3"/>
    <x v="1"/>
    <n v="1"/>
    <s v="I feel undervalued and stressed by current expectations."/>
    <n v="5"/>
    <n v="94"/>
    <n v="18"/>
    <n v="85"/>
    <n v="1"/>
    <x v="1"/>
    <n v="12695"/>
    <n v="0"/>
  </r>
  <r>
    <s v="E1813"/>
    <s v="Dr Edward Roberts"/>
    <n v="57"/>
    <x v="0"/>
    <x v="1"/>
    <x v="2"/>
    <s v="Analyst"/>
    <d v="2020-10-18T00:00:00"/>
    <s v="E1972"/>
    <s v="Dublin"/>
    <n v="101208"/>
    <x v="1"/>
    <m/>
    <n v="58"/>
    <n v="4"/>
    <x v="0"/>
    <m/>
    <m/>
    <n v="5"/>
    <x v="2"/>
    <n v="4"/>
    <s v="I enjoy the work environment and feel motivated."/>
    <n v="2"/>
    <n v="78"/>
    <n v="34"/>
    <n v="90"/>
    <n v="8"/>
    <x v="0"/>
    <n v="1292"/>
    <n v="1"/>
  </r>
  <r>
    <s v="E1814"/>
    <s v="Bruce Jones"/>
    <n v="34"/>
    <x v="1"/>
    <x v="0"/>
    <x v="3"/>
    <s v="Agent"/>
    <d v="2019-04-12T00:00:00"/>
    <s v="E1762"/>
    <s v="Manchester"/>
    <n v="104980"/>
    <x v="1"/>
    <m/>
    <n v="77"/>
    <n v="6"/>
    <x v="1"/>
    <m/>
    <m/>
    <n v="5"/>
    <x v="2"/>
    <n v="2"/>
    <s v="I feel undervalued and stressed by current expectations."/>
    <n v="3"/>
    <n v="59"/>
    <n v="32"/>
    <n v="56"/>
    <n v="3"/>
    <x v="1"/>
    <n v="9386"/>
    <n v="0"/>
  </r>
  <r>
    <s v="E1815"/>
    <s v="Jasmine Pearson-Edwards"/>
    <n v="24"/>
    <x v="2"/>
    <x v="0"/>
    <x v="3"/>
    <s v="Manager"/>
    <d v="2014-09-24T00:00:00"/>
    <s v="E1514"/>
    <s v="Edinburgh"/>
    <n v="97320"/>
    <x v="0"/>
    <d v="2025-01-14T00:00:00"/>
    <n v="123"/>
    <n v="10"/>
    <x v="2"/>
    <s v="Personal"/>
    <n v="90"/>
    <n v="1"/>
    <x v="0"/>
    <n v="3"/>
    <s v="Leaving due to personal circumstances."/>
    <n v="1"/>
    <n v="99"/>
    <n v="32"/>
    <n v="81"/>
    <n v="6"/>
    <x v="3"/>
    <n v="10140"/>
    <n v="3"/>
  </r>
  <r>
    <s v="E1816"/>
    <s v="Arthur Thompson-Palmer"/>
    <n v="54"/>
    <x v="0"/>
    <x v="0"/>
    <x v="5"/>
    <s v="Analyst"/>
    <d v="2019-12-10T00:00:00"/>
    <s v="E1392"/>
    <s v="Edinburgh"/>
    <n v="42929"/>
    <x v="1"/>
    <m/>
    <n v="69"/>
    <n v="5"/>
    <x v="1"/>
    <m/>
    <m/>
    <n v="2"/>
    <x v="0"/>
    <n v="5"/>
    <s v="I feel undervalued and stressed by current expectations."/>
    <n v="2"/>
    <n v="97"/>
    <n v="77"/>
    <n v="57"/>
    <n v="5"/>
    <x v="3"/>
    <n v="18601"/>
    <n v="2"/>
  </r>
  <r>
    <s v="E1817"/>
    <s v="Max Burrows"/>
    <n v="27"/>
    <x v="2"/>
    <x v="0"/>
    <x v="0"/>
    <s v="Manager"/>
    <d v="2012-02-27T00:00:00"/>
    <s v="E1315"/>
    <s v="London"/>
    <n v="91606"/>
    <x v="1"/>
    <m/>
    <n v="162"/>
    <n v="13"/>
    <x v="2"/>
    <m/>
    <m/>
    <n v="1"/>
    <x v="0"/>
    <n v="2"/>
    <s v="I feel undervalued and stressed by current expectations."/>
    <n v="5"/>
    <n v="54"/>
    <n v="37"/>
    <n v="96"/>
    <n v="2"/>
    <x v="1"/>
    <n v="11772"/>
    <n v="0"/>
  </r>
  <r>
    <s v="E1818"/>
    <s v="Miss Sharon Miller"/>
    <n v="31"/>
    <x v="1"/>
    <x v="0"/>
    <x v="3"/>
    <s v="Manager"/>
    <d v="2016-09-29T00:00:00"/>
    <s v="E1075"/>
    <s v="London"/>
    <n v="113442"/>
    <x v="1"/>
    <m/>
    <n v="107"/>
    <n v="8"/>
    <x v="1"/>
    <m/>
    <m/>
    <n v="5"/>
    <x v="2"/>
    <n v="5"/>
    <s v="I enjoy the work environment and feel motivated."/>
    <n v="5"/>
    <n v="57"/>
    <n v="9"/>
    <n v="100"/>
    <n v="7"/>
    <x v="3"/>
    <n v="6590"/>
    <n v="3"/>
  </r>
  <r>
    <s v="E1819"/>
    <s v="Luke Collins-Mason"/>
    <n v="26"/>
    <x v="2"/>
    <x v="1"/>
    <x v="1"/>
    <s v="Manager"/>
    <d v="2010-12-09T00:00:00"/>
    <s v="E1598"/>
    <s v="London"/>
    <n v="87559"/>
    <x v="1"/>
    <m/>
    <n v="177"/>
    <n v="14"/>
    <x v="2"/>
    <m/>
    <m/>
    <n v="3"/>
    <x v="1"/>
    <n v="1"/>
    <s v="I feel undervalued and stressed by current expectations."/>
    <n v="1"/>
    <n v="95"/>
    <n v="56"/>
    <n v="64"/>
    <n v="6"/>
    <x v="3"/>
    <n v="13977"/>
    <n v="4"/>
  </r>
  <r>
    <s v="E1820"/>
    <s v="Dr Alexander Cox"/>
    <n v="44"/>
    <x v="3"/>
    <x v="1"/>
    <x v="3"/>
    <s v="Analyst"/>
    <d v="2016-01-15T00:00:00"/>
    <s v="E1269"/>
    <s v="Birmingham"/>
    <n v="79205"/>
    <x v="1"/>
    <m/>
    <n v="116"/>
    <n v="9"/>
    <x v="1"/>
    <m/>
    <m/>
    <n v="5"/>
    <x v="2"/>
    <n v="4"/>
    <s v="I enjoy the work environment and feel motivated."/>
    <n v="5"/>
    <n v="54"/>
    <n v="27"/>
    <n v="86"/>
    <n v="8"/>
    <x v="0"/>
    <n v="17401"/>
    <n v="1"/>
  </r>
  <r>
    <s v="E1821"/>
    <s v="Hollie Barnett"/>
    <n v="31"/>
    <x v="1"/>
    <x v="0"/>
    <x v="1"/>
    <s v="Agent"/>
    <d v="2020-05-07T00:00:00"/>
    <s v="E1224"/>
    <s v="London"/>
    <n v="93475"/>
    <x v="1"/>
    <m/>
    <n v="64"/>
    <n v="5"/>
    <x v="1"/>
    <m/>
    <m/>
    <n v="4"/>
    <x v="2"/>
    <n v="2"/>
    <s v="I feel undervalued and stressed by current expectations."/>
    <n v="5"/>
    <n v="73"/>
    <n v="77"/>
    <n v="68"/>
    <n v="2"/>
    <x v="1"/>
    <n v="5176"/>
    <n v="3"/>
  </r>
  <r>
    <s v="E1822"/>
    <s v="Samantha Brown"/>
    <n v="23"/>
    <x v="2"/>
    <x v="1"/>
    <x v="5"/>
    <s v="Analyst"/>
    <d v="2011-02-22T00:00:00"/>
    <s v="E1529"/>
    <s v="Edinburgh"/>
    <n v="89341"/>
    <x v="1"/>
    <m/>
    <n v="174"/>
    <n v="14"/>
    <x v="2"/>
    <m/>
    <m/>
    <n v="5"/>
    <x v="2"/>
    <n v="3"/>
    <s v="Work is fine, but improvements could be made in support and recognition."/>
    <n v="4"/>
    <n v="89"/>
    <n v="99"/>
    <n v="88"/>
    <n v="0"/>
    <x v="2"/>
    <n v="19974"/>
    <n v="4"/>
  </r>
  <r>
    <s v="E1823"/>
    <s v="Kathleen Holmes"/>
    <n v="34"/>
    <x v="1"/>
    <x v="1"/>
    <x v="5"/>
    <s v="Analyst"/>
    <d v="2022-10-30T00:00:00"/>
    <s v="E1112"/>
    <s v="Birmingham"/>
    <n v="67863"/>
    <x v="1"/>
    <m/>
    <n v="34"/>
    <n v="2"/>
    <x v="0"/>
    <m/>
    <m/>
    <n v="5"/>
    <x v="2"/>
    <n v="1"/>
    <s v="I feel undervalued and stressed by current expectations."/>
    <n v="3"/>
    <n v="75"/>
    <n v="37"/>
    <n v="55"/>
    <n v="1"/>
    <x v="1"/>
    <n v="12399"/>
    <n v="0"/>
  </r>
  <r>
    <s v="E1824"/>
    <s v="Harriet Wood"/>
    <n v="23"/>
    <x v="2"/>
    <x v="1"/>
    <x v="3"/>
    <s v="Manager"/>
    <d v="2019-12-26T00:00:00"/>
    <s v="E1250"/>
    <s v="Dublin"/>
    <n v="106837"/>
    <x v="1"/>
    <m/>
    <n v="68"/>
    <n v="5"/>
    <x v="1"/>
    <m/>
    <m/>
    <n v="4"/>
    <x v="2"/>
    <n v="1"/>
    <s v="I feel undervalued and stressed by current expectations."/>
    <n v="5"/>
    <n v="55"/>
    <n v="15"/>
    <n v="68"/>
    <n v="0"/>
    <x v="2"/>
    <n v="6647"/>
    <n v="0"/>
  </r>
  <r>
    <s v="E1825"/>
    <s v="Josh Hussain"/>
    <n v="41"/>
    <x v="3"/>
    <x v="1"/>
    <x v="4"/>
    <s v="Agent"/>
    <d v="2022-08-25T00:00:00"/>
    <s v="E1232"/>
    <s v="Manchester"/>
    <n v="90439"/>
    <x v="1"/>
    <m/>
    <n v="36"/>
    <n v="3"/>
    <x v="0"/>
    <m/>
    <m/>
    <n v="2"/>
    <x v="0"/>
    <n v="5"/>
    <s v="I feel undervalued and stressed by current expectations."/>
    <n v="4"/>
    <n v="65"/>
    <n v="20"/>
    <n v="77"/>
    <n v="4"/>
    <x v="1"/>
    <n v="6015"/>
    <n v="4"/>
  </r>
  <r>
    <s v="E1826"/>
    <s v="Heather Mann"/>
    <n v="22"/>
    <x v="2"/>
    <x v="2"/>
    <x v="1"/>
    <s v="Agent"/>
    <d v="2010-09-16T00:00:00"/>
    <s v="E1840"/>
    <s v="London"/>
    <n v="32194"/>
    <x v="1"/>
    <m/>
    <n v="180"/>
    <n v="15"/>
    <x v="2"/>
    <m/>
    <m/>
    <n v="5"/>
    <x v="2"/>
    <n v="1"/>
    <s v="I feel undervalued and stressed by current expectations."/>
    <n v="2"/>
    <n v="85"/>
    <n v="91"/>
    <n v="66"/>
    <n v="9"/>
    <x v="0"/>
    <n v="15845"/>
    <n v="4"/>
  </r>
  <r>
    <s v="E1827"/>
    <s v="Dr Justin Hall"/>
    <n v="58"/>
    <x v="0"/>
    <x v="0"/>
    <x v="0"/>
    <s v="Senior Manager"/>
    <d v="2023-07-30T00:00:00"/>
    <s v="E1790"/>
    <s v="Dublin"/>
    <n v="96387"/>
    <x v="1"/>
    <m/>
    <n v="25"/>
    <n v="2"/>
    <x v="0"/>
    <m/>
    <m/>
    <n v="1"/>
    <x v="0"/>
    <n v="2"/>
    <s v="I feel undervalued and stressed by current expectations."/>
    <n v="5"/>
    <n v="61"/>
    <n v="96"/>
    <n v="91"/>
    <n v="1"/>
    <x v="1"/>
    <n v="18473"/>
    <n v="1"/>
  </r>
  <r>
    <s v="E1828"/>
    <s v="Dr Raymond Davies"/>
    <n v="30"/>
    <x v="1"/>
    <x v="2"/>
    <x v="3"/>
    <s v="Manager"/>
    <d v="2016-08-14T00:00:00"/>
    <s v="E1713"/>
    <s v="Edinburgh"/>
    <n v="106914"/>
    <x v="1"/>
    <m/>
    <n v="109"/>
    <n v="9"/>
    <x v="1"/>
    <m/>
    <m/>
    <n v="5"/>
    <x v="2"/>
    <n v="5"/>
    <s v="I enjoy the work environment and feel motivated."/>
    <n v="2"/>
    <n v="60"/>
    <n v="5"/>
    <n v="68"/>
    <n v="2"/>
    <x v="1"/>
    <n v="2056"/>
    <n v="0"/>
  </r>
  <r>
    <s v="E1829"/>
    <s v="Fiona Walker"/>
    <n v="38"/>
    <x v="1"/>
    <x v="0"/>
    <x v="0"/>
    <s v="Senior Manager"/>
    <d v="2018-11-21T00:00:00"/>
    <s v="E1082"/>
    <s v="Manchester"/>
    <n v="91214"/>
    <x v="1"/>
    <m/>
    <n v="81"/>
    <n v="6"/>
    <x v="1"/>
    <m/>
    <m/>
    <n v="1"/>
    <x v="0"/>
    <n v="1"/>
    <s v="I feel undervalued and stressed by current expectations."/>
    <n v="5"/>
    <n v="52"/>
    <n v="40"/>
    <n v="80"/>
    <n v="7"/>
    <x v="3"/>
    <n v="12176"/>
    <n v="4"/>
  </r>
  <r>
    <s v="E1830"/>
    <s v="Kathleen Clark"/>
    <n v="30"/>
    <x v="1"/>
    <x v="0"/>
    <x v="3"/>
    <s v="Manager"/>
    <d v="2013-08-11T00:00:00"/>
    <s v="E1124"/>
    <s v="Dublin"/>
    <n v="54777"/>
    <x v="1"/>
    <m/>
    <n v="145"/>
    <n v="12"/>
    <x v="2"/>
    <m/>
    <m/>
    <n v="4"/>
    <x v="2"/>
    <n v="3"/>
    <s v="Work is fine, but improvements could be made in support and recognition."/>
    <n v="1"/>
    <n v="93"/>
    <n v="14"/>
    <n v="60"/>
    <n v="9"/>
    <x v="0"/>
    <n v="10003"/>
    <n v="2"/>
  </r>
  <r>
    <s v="E1831"/>
    <s v="Mrs Paige Dawson"/>
    <n v="32"/>
    <x v="1"/>
    <x v="1"/>
    <x v="4"/>
    <s v="Analyst"/>
    <d v="2014-11-09T00:00:00"/>
    <s v="E1174"/>
    <s v="Manchester"/>
    <n v="51183"/>
    <x v="1"/>
    <m/>
    <n v="130"/>
    <n v="10"/>
    <x v="2"/>
    <m/>
    <m/>
    <n v="5"/>
    <x v="2"/>
    <n v="2"/>
    <s v="I feel undervalued and stressed by current expectations."/>
    <n v="4"/>
    <n v="86"/>
    <n v="2"/>
    <n v="64"/>
    <n v="4"/>
    <x v="1"/>
    <n v="13747"/>
    <n v="2"/>
  </r>
  <r>
    <s v="E1832"/>
    <s v="Wendy Jones"/>
    <n v="36"/>
    <x v="1"/>
    <x v="0"/>
    <x v="4"/>
    <s v="Analyst"/>
    <d v="2013-06-15T00:00:00"/>
    <s v="E1068"/>
    <s v="London"/>
    <n v="52445"/>
    <x v="0"/>
    <d v="2013-06-25T00:00:00"/>
    <n v="0"/>
    <n v="0"/>
    <x v="0"/>
    <s v="Compensation"/>
    <n v="30"/>
    <n v="4"/>
    <x v="2"/>
    <n v="3"/>
    <s v="Salary and benefits were not competitive enough."/>
    <n v="4"/>
    <n v="55"/>
    <n v="42"/>
    <n v="59"/>
    <n v="3"/>
    <x v="1"/>
    <n v="3114"/>
    <n v="4"/>
  </r>
  <r>
    <s v="E1833"/>
    <s v="Glen Gibbons"/>
    <n v="45"/>
    <x v="3"/>
    <x v="1"/>
    <x v="4"/>
    <s v="Senior Manager"/>
    <d v="2012-09-21T00:00:00"/>
    <s v="E1046"/>
    <s v="Edinburgh"/>
    <n v="92038"/>
    <x v="1"/>
    <m/>
    <n v="155"/>
    <n v="12"/>
    <x v="2"/>
    <m/>
    <m/>
    <n v="4"/>
    <x v="2"/>
    <n v="3"/>
    <s v="Work is fine, but improvements could be made in support and recognition."/>
    <n v="1"/>
    <n v="68"/>
    <n v="46"/>
    <n v="92"/>
    <n v="4"/>
    <x v="1"/>
    <n v="13442"/>
    <n v="1"/>
  </r>
  <r>
    <s v="E1834"/>
    <s v="Annette Gibson"/>
    <n v="59"/>
    <x v="0"/>
    <x v="0"/>
    <x v="2"/>
    <s v="Analyst"/>
    <d v="2022-02-05T00:00:00"/>
    <s v="E1883"/>
    <s v="Manchester"/>
    <n v="112201"/>
    <x v="1"/>
    <m/>
    <n v="43"/>
    <n v="3"/>
    <x v="0"/>
    <m/>
    <m/>
    <n v="2"/>
    <x v="0"/>
    <n v="5"/>
    <s v="I feel undervalued and stressed by current expectations."/>
    <n v="3"/>
    <n v="67"/>
    <n v="98"/>
    <n v="72"/>
    <n v="9"/>
    <x v="0"/>
    <n v="7383"/>
    <n v="0"/>
  </r>
  <r>
    <s v="E1835"/>
    <s v="Dr Joe Welch"/>
    <n v="56"/>
    <x v="0"/>
    <x v="0"/>
    <x v="4"/>
    <s v="Analyst"/>
    <d v="2012-06-10T00:00:00"/>
    <s v="E1255"/>
    <s v="Dublin"/>
    <n v="41198"/>
    <x v="1"/>
    <m/>
    <n v="159"/>
    <n v="13"/>
    <x v="2"/>
    <m/>
    <m/>
    <n v="5"/>
    <x v="2"/>
    <n v="4"/>
    <s v="I enjoy the work environment and feel motivated."/>
    <n v="4"/>
    <n v="65"/>
    <n v="13"/>
    <n v="52"/>
    <n v="5"/>
    <x v="3"/>
    <n v="1629"/>
    <n v="2"/>
  </r>
  <r>
    <s v="E1836"/>
    <s v="Guy Wall"/>
    <n v="51"/>
    <x v="0"/>
    <x v="1"/>
    <x v="5"/>
    <s v="Agent"/>
    <d v="2014-02-08T00:00:00"/>
    <s v="E1726"/>
    <s v="London"/>
    <n v="46411"/>
    <x v="0"/>
    <d v="2015-11-26T00:00:00"/>
    <n v="21"/>
    <n v="1"/>
    <x v="0"/>
    <s v="Compensation"/>
    <n v="90"/>
    <n v="1"/>
    <x v="0"/>
    <n v="5"/>
    <s v="Salary and benefits were not competitive enough."/>
    <n v="2"/>
    <n v="72"/>
    <n v="65"/>
    <n v="52"/>
    <n v="6"/>
    <x v="3"/>
    <n v="17927"/>
    <n v="4"/>
  </r>
  <r>
    <s v="E1837"/>
    <s v="Yvonne Barlow-Campbell"/>
    <n v="52"/>
    <x v="0"/>
    <x v="2"/>
    <x v="5"/>
    <s v="Analyst"/>
    <d v="2018-06-14T00:00:00"/>
    <s v="E1029"/>
    <s v="London"/>
    <n v="75577"/>
    <x v="1"/>
    <m/>
    <n v="87"/>
    <n v="7"/>
    <x v="1"/>
    <m/>
    <m/>
    <n v="1"/>
    <x v="0"/>
    <n v="2"/>
    <s v="I feel undervalued and stressed by current expectations."/>
    <n v="4"/>
    <n v="92"/>
    <n v="28"/>
    <n v="67"/>
    <n v="8"/>
    <x v="0"/>
    <n v="18288"/>
    <n v="4"/>
  </r>
  <r>
    <s v="E1838"/>
    <s v="Bethan Morgan"/>
    <n v="26"/>
    <x v="2"/>
    <x v="0"/>
    <x v="2"/>
    <s v="Manager"/>
    <d v="2012-08-28T00:00:00"/>
    <s v="E1280"/>
    <s v="Dublin"/>
    <n v="40867"/>
    <x v="1"/>
    <m/>
    <n v="156"/>
    <n v="13"/>
    <x v="2"/>
    <m/>
    <m/>
    <n v="5"/>
    <x v="2"/>
    <n v="2"/>
    <s v="I feel undervalued and stressed by current expectations."/>
    <n v="3"/>
    <n v="86"/>
    <n v="3"/>
    <n v="74"/>
    <n v="0"/>
    <x v="2"/>
    <n v="17820"/>
    <n v="3"/>
  </r>
  <r>
    <s v="E1839"/>
    <s v="Melissa Simpson"/>
    <n v="35"/>
    <x v="1"/>
    <x v="0"/>
    <x v="1"/>
    <s v="Adjuster"/>
    <d v="2013-11-23T00:00:00"/>
    <s v="E1923"/>
    <s v="Dublin"/>
    <n v="87501"/>
    <x v="1"/>
    <m/>
    <n v="141"/>
    <n v="11"/>
    <x v="2"/>
    <m/>
    <m/>
    <n v="2"/>
    <x v="0"/>
    <n v="5"/>
    <s v="I feel undervalued and stressed by current expectations."/>
    <n v="2"/>
    <n v="58"/>
    <n v="25"/>
    <n v="92"/>
    <n v="3"/>
    <x v="1"/>
    <n v="3317"/>
    <n v="4"/>
  </r>
  <r>
    <s v="E1840"/>
    <s v="Lynn Davies"/>
    <n v="32"/>
    <x v="1"/>
    <x v="1"/>
    <x v="0"/>
    <s v="Agent"/>
    <d v="2014-12-06T00:00:00"/>
    <s v="E1993"/>
    <s v="Manchester"/>
    <n v="39266"/>
    <x v="1"/>
    <m/>
    <n v="129"/>
    <n v="10"/>
    <x v="2"/>
    <m/>
    <m/>
    <n v="2"/>
    <x v="0"/>
    <n v="4"/>
    <s v="I feel undervalued and stressed by current expectations."/>
    <n v="2"/>
    <n v="52"/>
    <n v="11"/>
    <n v="69"/>
    <n v="8"/>
    <x v="0"/>
    <n v="11251"/>
    <n v="1"/>
  </r>
  <r>
    <s v="E1841"/>
    <s v="Mary Richardson"/>
    <n v="30"/>
    <x v="1"/>
    <x v="0"/>
    <x v="3"/>
    <s v="Adjuster"/>
    <d v="2020-12-18T00:00:00"/>
    <s v="E1236"/>
    <s v="Birmingham"/>
    <n v="64422"/>
    <x v="1"/>
    <m/>
    <n v="56"/>
    <n v="4"/>
    <x v="0"/>
    <m/>
    <m/>
    <n v="2"/>
    <x v="0"/>
    <n v="5"/>
    <s v="I feel undervalued and stressed by current expectations."/>
    <n v="1"/>
    <n v="57"/>
    <n v="1"/>
    <n v="78"/>
    <n v="4"/>
    <x v="1"/>
    <n v="4116"/>
    <n v="2"/>
  </r>
  <r>
    <s v="E1842"/>
    <s v="Jayne Tyler"/>
    <n v="55"/>
    <x v="0"/>
    <x v="0"/>
    <x v="3"/>
    <s v="Agent"/>
    <d v="2022-01-30T00:00:00"/>
    <s v="E1247"/>
    <s v="London"/>
    <n v="60208"/>
    <x v="1"/>
    <m/>
    <n v="43"/>
    <n v="3"/>
    <x v="0"/>
    <m/>
    <m/>
    <n v="1"/>
    <x v="0"/>
    <n v="2"/>
    <s v="I feel undervalued and stressed by current expectations."/>
    <n v="5"/>
    <n v="87"/>
    <n v="16"/>
    <n v="71"/>
    <n v="7"/>
    <x v="3"/>
    <n v="9623"/>
    <n v="3"/>
  </r>
  <r>
    <s v="E1843"/>
    <s v="Mrs Jennifer Cooper"/>
    <n v="33"/>
    <x v="1"/>
    <x v="1"/>
    <x v="2"/>
    <s v="Agent"/>
    <d v="2019-12-07T00:00:00"/>
    <s v="E1367"/>
    <s v="Manchester"/>
    <n v="56213"/>
    <x v="0"/>
    <d v="2021-02-17T00:00:00"/>
    <n v="14"/>
    <n v="1"/>
    <x v="0"/>
    <s v="Workload"/>
    <n v="30"/>
    <n v="4"/>
    <x v="2"/>
    <n v="4"/>
    <s v="The workload was overwhelming and hard to balance."/>
    <n v="1"/>
    <n v="53"/>
    <n v="34"/>
    <n v="99"/>
    <n v="0"/>
    <x v="2"/>
    <n v="6123"/>
    <n v="2"/>
  </r>
  <r>
    <s v="E1844"/>
    <s v="Conor Evans"/>
    <n v="56"/>
    <x v="0"/>
    <x v="1"/>
    <x v="5"/>
    <s v="Adjuster"/>
    <d v="2014-12-21T00:00:00"/>
    <s v="E1494"/>
    <s v="Dublin"/>
    <n v="32367"/>
    <x v="0"/>
    <d v="2020-08-20T00:00:00"/>
    <n v="67"/>
    <n v="5"/>
    <x v="1"/>
    <s v="Retirement"/>
    <n v="60"/>
    <n v="2"/>
    <x v="0"/>
    <n v="2"/>
    <s v="I am retiring after my service here."/>
    <n v="5"/>
    <n v="61"/>
    <n v="9"/>
    <n v="64"/>
    <n v="3"/>
    <x v="1"/>
    <n v="3061"/>
    <n v="2"/>
  </r>
  <r>
    <s v="E1845"/>
    <s v="Valerie White-Reid"/>
    <n v="56"/>
    <x v="0"/>
    <x v="0"/>
    <x v="3"/>
    <s v="Senior Manager"/>
    <d v="2016-12-04T00:00:00"/>
    <s v="E1024"/>
    <s v="Manchester"/>
    <n v="104026"/>
    <x v="1"/>
    <m/>
    <n v="105"/>
    <n v="8"/>
    <x v="1"/>
    <m/>
    <m/>
    <n v="1"/>
    <x v="0"/>
    <n v="4"/>
    <s v="I feel undervalued and stressed by current expectations."/>
    <n v="1"/>
    <n v="93"/>
    <n v="85"/>
    <n v="88"/>
    <n v="8"/>
    <x v="0"/>
    <n v="8089"/>
    <n v="1"/>
  </r>
  <r>
    <s v="E1846"/>
    <s v="Charles Mitchell"/>
    <n v="22"/>
    <x v="2"/>
    <x v="1"/>
    <x v="5"/>
    <s v="Analyst"/>
    <d v="2015-12-18T00:00:00"/>
    <s v="E1585"/>
    <s v="Dublin"/>
    <n v="60362"/>
    <x v="1"/>
    <m/>
    <n v="116"/>
    <n v="9"/>
    <x v="1"/>
    <m/>
    <m/>
    <n v="1"/>
    <x v="0"/>
    <n v="4"/>
    <s v="I feel undervalued and stressed by current expectations."/>
    <n v="5"/>
    <n v="80"/>
    <n v="42"/>
    <n v="59"/>
    <n v="0"/>
    <x v="2"/>
    <n v="3731"/>
    <n v="4"/>
  </r>
  <r>
    <s v="E1847"/>
    <s v="Connor Hall"/>
    <n v="43"/>
    <x v="3"/>
    <x v="0"/>
    <x v="1"/>
    <s v="Agent"/>
    <d v="2021-02-13T00:00:00"/>
    <s v="E1717"/>
    <s v="Edinburgh"/>
    <n v="76588"/>
    <x v="0"/>
    <d v="2024-07-28T00:00:00"/>
    <n v="41"/>
    <n v="3"/>
    <x v="0"/>
    <s v="Better Offer"/>
    <n v="30"/>
    <n v="4"/>
    <x v="2"/>
    <n v="5"/>
    <s v="I found a more attractive role outside the company."/>
    <n v="4"/>
    <n v="74"/>
    <n v="20"/>
    <n v="70"/>
    <n v="0"/>
    <x v="2"/>
    <n v="6327"/>
    <n v="1"/>
  </r>
  <r>
    <s v="E1848"/>
    <s v="Kelly Parry"/>
    <n v="50"/>
    <x v="0"/>
    <x v="2"/>
    <x v="0"/>
    <s v="Agent"/>
    <d v="2013-08-23T00:00:00"/>
    <s v="E1489"/>
    <s v="Dublin"/>
    <n v="63285"/>
    <x v="1"/>
    <m/>
    <n v="144"/>
    <n v="12"/>
    <x v="2"/>
    <m/>
    <m/>
    <n v="5"/>
    <x v="2"/>
    <n v="5"/>
    <s v="I enjoy the work environment and feel motivated."/>
    <n v="2"/>
    <n v="65"/>
    <n v="14"/>
    <n v="78"/>
    <n v="3"/>
    <x v="1"/>
    <n v="16361"/>
    <n v="4"/>
  </r>
  <r>
    <s v="E1849"/>
    <s v="Mr Conor Jones"/>
    <n v="29"/>
    <x v="2"/>
    <x v="0"/>
    <x v="1"/>
    <s v="Analyst"/>
    <d v="2014-05-02T00:00:00"/>
    <s v="E1493"/>
    <s v="Dublin"/>
    <n v="99755"/>
    <x v="1"/>
    <m/>
    <n v="136"/>
    <n v="11"/>
    <x v="2"/>
    <m/>
    <m/>
    <n v="5"/>
    <x v="2"/>
    <n v="5"/>
    <s v="I enjoy the work environment and feel motivated."/>
    <n v="5"/>
    <n v="91"/>
    <n v="34"/>
    <n v="81"/>
    <n v="2"/>
    <x v="1"/>
    <n v="15907"/>
    <n v="3"/>
  </r>
  <r>
    <s v="E1850"/>
    <s v="Kimberley Moore-Jackson"/>
    <n v="32"/>
    <x v="1"/>
    <x v="1"/>
    <x v="2"/>
    <s v="Adjuster"/>
    <d v="2021-12-14T00:00:00"/>
    <s v="E1313"/>
    <s v="Dublin"/>
    <n v="96846"/>
    <x v="1"/>
    <m/>
    <n v="45"/>
    <n v="3"/>
    <x v="0"/>
    <m/>
    <m/>
    <n v="2"/>
    <x v="0"/>
    <n v="4"/>
    <s v="I feel undervalued and stressed by current expectations."/>
    <n v="4"/>
    <n v="63"/>
    <n v="84"/>
    <n v="59"/>
    <n v="6"/>
    <x v="3"/>
    <n v="19701"/>
    <n v="1"/>
  </r>
  <r>
    <s v="E1851"/>
    <s v="Ann Morton"/>
    <n v="58"/>
    <x v="0"/>
    <x v="0"/>
    <x v="4"/>
    <s v="Manager"/>
    <d v="2020-09-11T00:00:00"/>
    <s v="E1605"/>
    <s v="Birmingham"/>
    <n v="61307"/>
    <x v="1"/>
    <m/>
    <n v="60"/>
    <n v="5"/>
    <x v="1"/>
    <m/>
    <m/>
    <n v="2"/>
    <x v="0"/>
    <n v="4"/>
    <s v="I feel undervalued and stressed by current expectations."/>
    <n v="3"/>
    <n v="62"/>
    <n v="84"/>
    <n v="62"/>
    <n v="2"/>
    <x v="1"/>
    <n v="2046"/>
    <n v="1"/>
  </r>
  <r>
    <s v="E1852"/>
    <s v="Leanne Carter"/>
    <n v="35"/>
    <x v="1"/>
    <x v="1"/>
    <x v="4"/>
    <s v="Analyst"/>
    <d v="2019-11-30T00:00:00"/>
    <s v="E1374"/>
    <s v="Dublin"/>
    <n v="105280"/>
    <x v="1"/>
    <m/>
    <n v="69"/>
    <n v="5"/>
    <x v="1"/>
    <m/>
    <m/>
    <n v="4"/>
    <x v="2"/>
    <n v="2"/>
    <s v="I feel undervalued and stressed by current expectations."/>
    <n v="1"/>
    <n v="90"/>
    <n v="84"/>
    <n v="96"/>
    <n v="0"/>
    <x v="2"/>
    <n v="19528"/>
    <n v="0"/>
  </r>
  <r>
    <s v="E1853"/>
    <s v="Trevor Hewitt"/>
    <n v="51"/>
    <x v="0"/>
    <x v="1"/>
    <x v="4"/>
    <s v="Manager"/>
    <d v="2013-08-28T00:00:00"/>
    <s v="E1638"/>
    <s v="London"/>
    <n v="44867"/>
    <x v="1"/>
    <m/>
    <n v="144"/>
    <n v="12"/>
    <x v="2"/>
    <m/>
    <m/>
    <n v="2"/>
    <x v="0"/>
    <n v="3"/>
    <s v="I feel undervalued and stressed by current expectations."/>
    <n v="3"/>
    <n v="56"/>
    <n v="59"/>
    <n v="72"/>
    <n v="9"/>
    <x v="0"/>
    <n v="19605"/>
    <n v="1"/>
  </r>
  <r>
    <s v="E1854"/>
    <s v="Sally Robinson"/>
    <n v="56"/>
    <x v="0"/>
    <x v="0"/>
    <x v="1"/>
    <s v="Adjuster"/>
    <d v="2013-05-01T00:00:00"/>
    <s v="E1936"/>
    <s v="London"/>
    <n v="81523"/>
    <x v="1"/>
    <m/>
    <n v="148"/>
    <n v="12"/>
    <x v="2"/>
    <m/>
    <m/>
    <n v="4"/>
    <x v="2"/>
    <n v="5"/>
    <s v="I enjoy the work environment and feel motivated."/>
    <n v="4"/>
    <n v="61"/>
    <n v="43"/>
    <n v="99"/>
    <n v="1"/>
    <x v="1"/>
    <n v="11332"/>
    <n v="0"/>
  </r>
  <r>
    <s v="E1855"/>
    <s v="Glen Jenkins"/>
    <n v="42"/>
    <x v="3"/>
    <x v="1"/>
    <x v="3"/>
    <s v="Analyst"/>
    <d v="2019-10-17T00:00:00"/>
    <s v="E1024"/>
    <s v="Manchester"/>
    <n v="109161"/>
    <x v="1"/>
    <m/>
    <n v="70"/>
    <n v="5"/>
    <x v="1"/>
    <m/>
    <m/>
    <n v="1"/>
    <x v="0"/>
    <n v="2"/>
    <s v="I feel undervalued and stressed by current expectations."/>
    <n v="3"/>
    <n v="86"/>
    <n v="95"/>
    <n v="72"/>
    <n v="9"/>
    <x v="0"/>
    <n v="5064"/>
    <n v="4"/>
  </r>
  <r>
    <s v="E1856"/>
    <s v="Joyce Jackson-Fuller"/>
    <n v="58"/>
    <x v="0"/>
    <x v="1"/>
    <x v="0"/>
    <s v="Adjuster"/>
    <d v="2014-09-17T00:00:00"/>
    <s v="E1333"/>
    <s v="Birmingham"/>
    <n v="31378"/>
    <x v="1"/>
    <m/>
    <n v="131"/>
    <n v="10"/>
    <x v="2"/>
    <m/>
    <m/>
    <n v="2"/>
    <x v="0"/>
    <n v="2"/>
    <s v="I feel undervalued and stressed by current expectations."/>
    <n v="3"/>
    <n v="99"/>
    <n v="4"/>
    <n v="80"/>
    <n v="3"/>
    <x v="1"/>
    <n v="9445"/>
    <n v="4"/>
  </r>
  <r>
    <s v="E1857"/>
    <s v="Dr Henry Dixon"/>
    <n v="26"/>
    <x v="2"/>
    <x v="0"/>
    <x v="4"/>
    <s v="Senior Manager"/>
    <d v="2020-07-29T00:00:00"/>
    <s v="E1354"/>
    <s v="Manchester"/>
    <n v="109685"/>
    <x v="1"/>
    <m/>
    <n v="61"/>
    <n v="5"/>
    <x v="1"/>
    <m/>
    <m/>
    <n v="1"/>
    <x v="0"/>
    <n v="1"/>
    <s v="I feel undervalued and stressed by current expectations."/>
    <n v="4"/>
    <n v="53"/>
    <n v="72"/>
    <n v="53"/>
    <n v="0"/>
    <x v="2"/>
    <n v="722"/>
    <n v="4"/>
  </r>
  <r>
    <s v="E1858"/>
    <s v="Mr Charles Ryan"/>
    <n v="40"/>
    <x v="3"/>
    <x v="1"/>
    <x v="2"/>
    <s v="Analyst"/>
    <d v="2018-06-21T00:00:00"/>
    <s v="E1115"/>
    <s v="London"/>
    <n v="101958"/>
    <x v="0"/>
    <d v="2020-04-28T00:00:00"/>
    <n v="22"/>
    <n v="1"/>
    <x v="0"/>
    <s v="Workload"/>
    <n v="30"/>
    <n v="3"/>
    <x v="1"/>
    <n v="5"/>
    <s v="The workload was overwhelming and hard to balance."/>
    <n v="2"/>
    <n v="51"/>
    <n v="17"/>
    <n v="98"/>
    <n v="0"/>
    <x v="2"/>
    <n v="13289"/>
    <n v="0"/>
  </r>
  <r>
    <s v="E1859"/>
    <s v="Mr Andrew Davies"/>
    <n v="35"/>
    <x v="1"/>
    <x v="1"/>
    <x v="2"/>
    <s v="Adjuster"/>
    <d v="2016-10-08T00:00:00"/>
    <s v="E1047"/>
    <s v="London"/>
    <n v="52926"/>
    <x v="1"/>
    <m/>
    <n v="107"/>
    <n v="8"/>
    <x v="1"/>
    <m/>
    <m/>
    <n v="4"/>
    <x v="2"/>
    <n v="2"/>
    <s v="I feel undervalued and stressed by current expectations."/>
    <n v="5"/>
    <n v="84"/>
    <n v="20"/>
    <n v="52"/>
    <n v="7"/>
    <x v="3"/>
    <n v="15210"/>
    <n v="4"/>
  </r>
  <r>
    <s v="E1860"/>
    <s v="Julia Smith"/>
    <n v="47"/>
    <x v="3"/>
    <x v="0"/>
    <x v="4"/>
    <s v="Adjuster"/>
    <d v="2013-08-11T00:00:00"/>
    <s v="E1737"/>
    <s v="Edinburgh"/>
    <n v="38180"/>
    <x v="1"/>
    <m/>
    <n v="145"/>
    <n v="12"/>
    <x v="2"/>
    <m/>
    <m/>
    <n v="3"/>
    <x v="1"/>
    <n v="1"/>
    <s v="I feel undervalued and stressed by current expectations."/>
    <n v="1"/>
    <n v="93"/>
    <n v="71"/>
    <n v="70"/>
    <n v="6"/>
    <x v="3"/>
    <n v="7564"/>
    <n v="2"/>
  </r>
  <r>
    <s v="E1861"/>
    <s v="Mr Kevin Mitchell"/>
    <n v="25"/>
    <x v="2"/>
    <x v="0"/>
    <x v="4"/>
    <s v="Agent"/>
    <d v="2019-12-20T00:00:00"/>
    <s v="E1777"/>
    <s v="Dublin"/>
    <n v="117837"/>
    <x v="0"/>
    <d v="2023-03-14T00:00:00"/>
    <n v="38"/>
    <n v="3"/>
    <x v="0"/>
    <s v="Workload"/>
    <n v="60"/>
    <n v="2"/>
    <x v="0"/>
    <n v="5"/>
    <s v="The workload was overwhelming and hard to balance."/>
    <n v="5"/>
    <n v="52"/>
    <n v="97"/>
    <n v="51"/>
    <n v="7"/>
    <x v="3"/>
    <n v="8275"/>
    <n v="1"/>
  </r>
  <r>
    <s v="E1862"/>
    <s v="Jade Thornton"/>
    <n v="46"/>
    <x v="3"/>
    <x v="0"/>
    <x v="0"/>
    <s v="Analyst"/>
    <d v="2019-04-21T00:00:00"/>
    <s v="E1098"/>
    <s v="London"/>
    <n v="61931"/>
    <x v="0"/>
    <d v="2021-03-14T00:00:00"/>
    <n v="22"/>
    <n v="1"/>
    <x v="0"/>
    <s v="Workload"/>
    <n v="60"/>
    <n v="1"/>
    <x v="0"/>
    <n v="4"/>
    <s v="The workload was overwhelming and hard to balance."/>
    <n v="1"/>
    <n v="53"/>
    <n v="73"/>
    <n v="53"/>
    <n v="3"/>
    <x v="1"/>
    <n v="3819"/>
    <n v="0"/>
  </r>
  <r>
    <s v="E1863"/>
    <s v="Stacey Mitchell-Ball"/>
    <n v="46"/>
    <x v="3"/>
    <x v="1"/>
    <x v="4"/>
    <s v="Agent"/>
    <d v="2012-03-09T00:00:00"/>
    <s v="E1458"/>
    <s v="Manchester"/>
    <n v="49014"/>
    <x v="1"/>
    <m/>
    <n v="162"/>
    <n v="13"/>
    <x v="2"/>
    <m/>
    <m/>
    <n v="2"/>
    <x v="0"/>
    <n v="1"/>
    <s v="I feel undervalued and stressed by current expectations."/>
    <n v="5"/>
    <n v="87"/>
    <n v="50"/>
    <n v="50"/>
    <n v="5"/>
    <x v="3"/>
    <n v="3364"/>
    <n v="4"/>
  </r>
  <r>
    <s v="E1864"/>
    <s v="Aimee Roberts-Scott"/>
    <n v="39"/>
    <x v="1"/>
    <x v="1"/>
    <x v="0"/>
    <s v="Analyst"/>
    <d v="2014-06-03T00:00:00"/>
    <s v="E1522"/>
    <s v="Manchester"/>
    <n v="104872"/>
    <x v="1"/>
    <m/>
    <n v="135"/>
    <n v="11"/>
    <x v="2"/>
    <m/>
    <m/>
    <n v="3"/>
    <x v="1"/>
    <n v="4"/>
    <s v="Work is fine, but improvements could be made in support and recognition."/>
    <n v="3"/>
    <n v="61"/>
    <n v="40"/>
    <n v="64"/>
    <n v="2"/>
    <x v="1"/>
    <n v="4318"/>
    <n v="2"/>
  </r>
  <r>
    <s v="E1865"/>
    <s v="Miss Joanne Ross"/>
    <n v="29"/>
    <x v="2"/>
    <x v="1"/>
    <x v="2"/>
    <s v="Adjuster"/>
    <d v="2018-04-16T00:00:00"/>
    <s v="E1596"/>
    <s v="Dublin"/>
    <n v="83502"/>
    <x v="1"/>
    <m/>
    <n v="89"/>
    <n v="7"/>
    <x v="1"/>
    <m/>
    <m/>
    <n v="2"/>
    <x v="0"/>
    <n v="3"/>
    <s v="I feel undervalued and stressed by current expectations."/>
    <n v="2"/>
    <n v="68"/>
    <n v="23"/>
    <n v="82"/>
    <n v="7"/>
    <x v="3"/>
    <n v="19164"/>
    <n v="1"/>
  </r>
  <r>
    <s v="E1866"/>
    <s v="Mrs Donna Hill"/>
    <n v="35"/>
    <x v="1"/>
    <x v="1"/>
    <x v="4"/>
    <s v="Analyst"/>
    <d v="2010-09-12T00:00:00"/>
    <s v="E1404"/>
    <s v="Dublin"/>
    <n v="112736"/>
    <x v="0"/>
    <d v="2019-02-10T00:00:00"/>
    <n v="100"/>
    <n v="8"/>
    <x v="1"/>
    <s v="Workload"/>
    <n v="30"/>
    <n v="5"/>
    <x v="2"/>
    <n v="3"/>
    <s v="The workload was overwhelming and hard to balance."/>
    <n v="3"/>
    <n v="59"/>
    <n v="23"/>
    <n v="55"/>
    <n v="3"/>
    <x v="1"/>
    <n v="11479"/>
    <n v="1"/>
  </r>
  <r>
    <s v="E1867"/>
    <s v="Marc Farrell"/>
    <n v="53"/>
    <x v="0"/>
    <x v="0"/>
    <x v="1"/>
    <s v="Manager"/>
    <d v="2020-01-25T00:00:00"/>
    <s v="E1213"/>
    <s v="Edinburgh"/>
    <n v="30470"/>
    <x v="0"/>
    <d v="2023-02-07T00:00:00"/>
    <n v="36"/>
    <n v="3"/>
    <x v="0"/>
    <s v="Compensation"/>
    <n v="90"/>
    <n v="3"/>
    <x v="1"/>
    <n v="3"/>
    <s v="Salary and benefits were not competitive enough."/>
    <n v="2"/>
    <n v="50"/>
    <n v="95"/>
    <n v="56"/>
    <n v="2"/>
    <x v="1"/>
    <n v="7398"/>
    <n v="4"/>
  </r>
  <r>
    <s v="E1868"/>
    <s v="Lisa Richards"/>
    <n v="59"/>
    <x v="0"/>
    <x v="1"/>
    <x v="1"/>
    <s v="Manager"/>
    <d v="2015-05-18T00:00:00"/>
    <s v="E1684"/>
    <s v="Birmingham"/>
    <n v="39953"/>
    <x v="0"/>
    <d v="2019-10-23T00:00:00"/>
    <n v="53"/>
    <n v="4"/>
    <x v="0"/>
    <s v="Better Offer"/>
    <n v="30"/>
    <n v="2"/>
    <x v="0"/>
    <n v="3"/>
    <s v="I found a more attractive role outside the company."/>
    <n v="4"/>
    <n v="66"/>
    <n v="96"/>
    <n v="68"/>
    <n v="3"/>
    <x v="1"/>
    <n v="2452"/>
    <n v="2"/>
  </r>
  <r>
    <s v="E1869"/>
    <s v="Eileen Poole-Harris"/>
    <n v="54"/>
    <x v="0"/>
    <x v="1"/>
    <x v="2"/>
    <s v="Manager"/>
    <d v="2024-03-10T00:00:00"/>
    <s v="E1902"/>
    <s v="Manchester"/>
    <n v="63507"/>
    <x v="1"/>
    <m/>
    <n v="18"/>
    <n v="1"/>
    <x v="0"/>
    <m/>
    <m/>
    <n v="1"/>
    <x v="0"/>
    <n v="2"/>
    <s v="I feel undervalued and stressed by current expectations."/>
    <n v="1"/>
    <n v="65"/>
    <n v="37"/>
    <n v="93"/>
    <n v="5"/>
    <x v="3"/>
    <n v="425"/>
    <n v="0"/>
  </r>
  <r>
    <s v="E1870"/>
    <s v="Bruce Atkins"/>
    <n v="44"/>
    <x v="3"/>
    <x v="0"/>
    <x v="0"/>
    <s v="Agent"/>
    <d v="2024-06-06T00:00:00"/>
    <s v="E1502"/>
    <s v="Dublin"/>
    <n v="117969"/>
    <x v="1"/>
    <m/>
    <n v="15"/>
    <n v="1"/>
    <x v="0"/>
    <m/>
    <m/>
    <n v="2"/>
    <x v="0"/>
    <n v="3"/>
    <s v="I feel undervalued and stressed by current expectations."/>
    <n v="1"/>
    <n v="58"/>
    <n v="43"/>
    <n v="50"/>
    <n v="6"/>
    <x v="3"/>
    <n v="13865"/>
    <n v="4"/>
  </r>
  <r>
    <s v="E1871"/>
    <s v="Joanna Alexander-Kennedy"/>
    <n v="36"/>
    <x v="1"/>
    <x v="0"/>
    <x v="1"/>
    <s v="Agent"/>
    <d v="2014-05-05T00:00:00"/>
    <s v="E1720"/>
    <s v="Manchester"/>
    <n v="116493"/>
    <x v="1"/>
    <m/>
    <n v="136"/>
    <n v="11"/>
    <x v="2"/>
    <m/>
    <m/>
    <n v="1"/>
    <x v="0"/>
    <n v="2"/>
    <s v="I feel undervalued and stressed by current expectations."/>
    <n v="4"/>
    <n v="58"/>
    <n v="56"/>
    <n v="88"/>
    <n v="6"/>
    <x v="3"/>
    <n v="13507"/>
    <n v="1"/>
  </r>
  <r>
    <s v="E1872"/>
    <s v="Tom Ali-Potter"/>
    <n v="54"/>
    <x v="0"/>
    <x v="0"/>
    <x v="0"/>
    <s v="Analyst"/>
    <d v="2023-05-13T00:00:00"/>
    <s v="E1447"/>
    <s v="Dublin"/>
    <n v="31523"/>
    <x v="1"/>
    <m/>
    <n v="28"/>
    <n v="2"/>
    <x v="0"/>
    <m/>
    <m/>
    <n v="5"/>
    <x v="2"/>
    <n v="2"/>
    <s v="I feel undervalued and stressed by current expectations."/>
    <n v="5"/>
    <n v="58"/>
    <n v="58"/>
    <n v="68"/>
    <n v="3"/>
    <x v="1"/>
    <n v="8799"/>
    <n v="1"/>
  </r>
  <r>
    <s v="E1873"/>
    <s v="Leigh Pugh"/>
    <n v="46"/>
    <x v="3"/>
    <x v="1"/>
    <x v="1"/>
    <s v="Adjuster"/>
    <d v="2015-10-09T00:00:00"/>
    <s v="E1893"/>
    <s v="London"/>
    <n v="111923"/>
    <x v="1"/>
    <m/>
    <n v="119"/>
    <n v="9"/>
    <x v="1"/>
    <m/>
    <m/>
    <n v="2"/>
    <x v="0"/>
    <n v="5"/>
    <s v="I feel undervalued and stressed by current expectations."/>
    <n v="4"/>
    <n v="61"/>
    <n v="33"/>
    <n v="94"/>
    <n v="7"/>
    <x v="3"/>
    <n v="2124"/>
    <n v="1"/>
  </r>
  <r>
    <s v="E1874"/>
    <s v="Nathan Jones"/>
    <n v="38"/>
    <x v="1"/>
    <x v="1"/>
    <x v="1"/>
    <s v="Adjuster"/>
    <d v="2010-09-12T00:00:00"/>
    <s v="E1575"/>
    <s v="Manchester"/>
    <n v="82190"/>
    <x v="1"/>
    <m/>
    <n v="180"/>
    <n v="15"/>
    <x v="2"/>
    <m/>
    <m/>
    <n v="5"/>
    <x v="2"/>
    <n v="2"/>
    <s v="I feel undervalued and stressed by current expectations."/>
    <n v="4"/>
    <n v="90"/>
    <n v="74"/>
    <n v="75"/>
    <n v="6"/>
    <x v="3"/>
    <n v="17684"/>
    <n v="4"/>
  </r>
  <r>
    <s v="E1875"/>
    <s v="Craig Roberts"/>
    <n v="54"/>
    <x v="0"/>
    <x v="1"/>
    <x v="0"/>
    <s v="Agent"/>
    <d v="2023-08-19T00:00:00"/>
    <s v="E1257"/>
    <s v="London"/>
    <n v="72761"/>
    <x v="1"/>
    <m/>
    <n v="24"/>
    <n v="2"/>
    <x v="0"/>
    <m/>
    <m/>
    <n v="3"/>
    <x v="1"/>
    <n v="2"/>
    <s v="I feel undervalued and stressed by current expectations."/>
    <n v="2"/>
    <n v="64"/>
    <n v="94"/>
    <n v="93"/>
    <n v="1"/>
    <x v="1"/>
    <n v="5015"/>
    <n v="3"/>
  </r>
  <r>
    <s v="E1876"/>
    <s v="Lucy Roberts"/>
    <n v="23"/>
    <x v="2"/>
    <x v="1"/>
    <x v="3"/>
    <s v="Adjuster"/>
    <d v="2017-08-05T00:00:00"/>
    <s v="E1843"/>
    <s v="Manchester"/>
    <n v="56169"/>
    <x v="1"/>
    <m/>
    <n v="97"/>
    <n v="8"/>
    <x v="1"/>
    <m/>
    <m/>
    <n v="1"/>
    <x v="0"/>
    <n v="3"/>
    <s v="I feel undervalued and stressed by current expectations."/>
    <n v="4"/>
    <n v="51"/>
    <n v="81"/>
    <n v="61"/>
    <n v="7"/>
    <x v="3"/>
    <n v="8657"/>
    <n v="3"/>
  </r>
  <r>
    <s v="E1877"/>
    <s v="Rhys Franklin"/>
    <n v="35"/>
    <x v="1"/>
    <x v="0"/>
    <x v="1"/>
    <s v="Agent"/>
    <d v="2012-01-08T00:00:00"/>
    <s v="E1120"/>
    <s v="Birmingham"/>
    <n v="70641"/>
    <x v="1"/>
    <m/>
    <n v="164"/>
    <n v="13"/>
    <x v="2"/>
    <m/>
    <m/>
    <n v="3"/>
    <x v="1"/>
    <n v="2"/>
    <s v="I feel undervalued and stressed by current expectations."/>
    <n v="1"/>
    <n v="60"/>
    <n v="22"/>
    <n v="71"/>
    <n v="8"/>
    <x v="0"/>
    <n v="18348"/>
    <n v="3"/>
  </r>
  <r>
    <s v="E1878"/>
    <s v="Mary Owen"/>
    <n v="27"/>
    <x v="2"/>
    <x v="0"/>
    <x v="4"/>
    <s v="Senior Manager"/>
    <d v="2013-07-26T00:00:00"/>
    <s v="E1809"/>
    <s v="Edinburgh"/>
    <n v="47990"/>
    <x v="1"/>
    <m/>
    <n v="145"/>
    <n v="12"/>
    <x v="2"/>
    <m/>
    <m/>
    <n v="1"/>
    <x v="0"/>
    <n v="4"/>
    <s v="I feel undervalued and stressed by current expectations."/>
    <n v="3"/>
    <n v="60"/>
    <n v="85"/>
    <n v="62"/>
    <n v="4"/>
    <x v="1"/>
    <n v="10731"/>
    <n v="2"/>
  </r>
  <r>
    <s v="E1879"/>
    <s v="Stuart Smith"/>
    <n v="27"/>
    <x v="2"/>
    <x v="0"/>
    <x v="2"/>
    <s v="Agent"/>
    <d v="2014-01-28T00:00:00"/>
    <s v="E1977"/>
    <s v="London"/>
    <n v="54661"/>
    <x v="1"/>
    <m/>
    <n v="139"/>
    <n v="11"/>
    <x v="2"/>
    <m/>
    <m/>
    <n v="5"/>
    <x v="2"/>
    <n v="3"/>
    <s v="Work is fine, but improvements could be made in support and recognition."/>
    <n v="2"/>
    <n v="57"/>
    <n v="42"/>
    <n v="77"/>
    <n v="3"/>
    <x v="1"/>
    <n v="18744"/>
    <n v="4"/>
  </r>
  <r>
    <s v="E1880"/>
    <s v="Dr Ian Hughes"/>
    <n v="24"/>
    <x v="2"/>
    <x v="0"/>
    <x v="3"/>
    <s v="Analyst"/>
    <d v="2018-03-26T00:00:00"/>
    <s v="E1053"/>
    <s v="Dublin"/>
    <n v="38419"/>
    <x v="1"/>
    <m/>
    <n v="89"/>
    <n v="7"/>
    <x v="1"/>
    <m/>
    <m/>
    <n v="4"/>
    <x v="2"/>
    <n v="1"/>
    <s v="I feel undervalued and stressed by current expectations."/>
    <n v="2"/>
    <n v="81"/>
    <n v="81"/>
    <n v="63"/>
    <n v="3"/>
    <x v="1"/>
    <n v="18423"/>
    <n v="1"/>
  </r>
  <r>
    <s v="E1881"/>
    <s v="Ms Amy Hall"/>
    <n v="28"/>
    <x v="2"/>
    <x v="1"/>
    <x v="0"/>
    <s v="Agent"/>
    <d v="2017-11-29T00:00:00"/>
    <s v="E1330"/>
    <s v="Birmingham"/>
    <n v="39457"/>
    <x v="0"/>
    <d v="2024-01-12T00:00:00"/>
    <n v="73"/>
    <n v="6"/>
    <x v="1"/>
    <s v="Workload"/>
    <n v="60"/>
    <n v="2"/>
    <x v="0"/>
    <n v="3"/>
    <s v="The workload was overwhelming and hard to balance."/>
    <n v="5"/>
    <n v="55"/>
    <n v="39"/>
    <n v="71"/>
    <n v="3"/>
    <x v="1"/>
    <n v="16308"/>
    <n v="2"/>
  </r>
  <r>
    <s v="E1882"/>
    <s v="Connor Mann"/>
    <n v="29"/>
    <x v="2"/>
    <x v="0"/>
    <x v="3"/>
    <s v="Analyst"/>
    <d v="2023-06-10T00:00:00"/>
    <s v="E1783"/>
    <s v="Manchester"/>
    <n v="92600"/>
    <x v="1"/>
    <m/>
    <n v="27"/>
    <n v="2"/>
    <x v="0"/>
    <m/>
    <m/>
    <n v="5"/>
    <x v="2"/>
    <n v="2"/>
    <s v="I feel undervalued and stressed by current expectations."/>
    <n v="3"/>
    <n v="69"/>
    <n v="46"/>
    <n v="79"/>
    <n v="5"/>
    <x v="3"/>
    <n v="17568"/>
    <n v="3"/>
  </r>
  <r>
    <s v="E1883"/>
    <s v="Dr Adrian Kaur"/>
    <n v="36"/>
    <x v="1"/>
    <x v="1"/>
    <x v="5"/>
    <s v="Adjuster"/>
    <d v="2013-01-02T00:00:00"/>
    <s v="E1240"/>
    <s v="London"/>
    <n v="101102"/>
    <x v="0"/>
    <d v="2021-06-05T00:00:00"/>
    <n v="101"/>
    <n v="8"/>
    <x v="1"/>
    <s v="Compensation"/>
    <n v="90"/>
    <n v="1"/>
    <x v="0"/>
    <n v="4"/>
    <s v="Salary and benefits were not competitive enough."/>
    <n v="2"/>
    <n v="88"/>
    <n v="40"/>
    <n v="93"/>
    <n v="3"/>
    <x v="1"/>
    <n v="14643"/>
    <n v="0"/>
  </r>
  <r>
    <s v="E1884"/>
    <s v="Charlotte Ingram"/>
    <n v="50"/>
    <x v="0"/>
    <x v="0"/>
    <x v="5"/>
    <s v="Senior Manager"/>
    <d v="2018-11-28T00:00:00"/>
    <s v="E1754"/>
    <s v="Manchester"/>
    <n v="58085"/>
    <x v="1"/>
    <m/>
    <n v="81"/>
    <n v="6"/>
    <x v="1"/>
    <m/>
    <m/>
    <n v="1"/>
    <x v="0"/>
    <n v="3"/>
    <s v="I feel undervalued and stressed by current expectations."/>
    <n v="4"/>
    <n v="84"/>
    <n v="46"/>
    <n v="69"/>
    <n v="6"/>
    <x v="3"/>
    <n v="3934"/>
    <n v="2"/>
  </r>
  <r>
    <s v="E1885"/>
    <s v="Karl Watkins"/>
    <n v="54"/>
    <x v="0"/>
    <x v="0"/>
    <x v="1"/>
    <s v="Senior Manager"/>
    <d v="2017-11-29T00:00:00"/>
    <s v="E1529"/>
    <s v="Manchester"/>
    <n v="75654"/>
    <x v="1"/>
    <m/>
    <n v="93"/>
    <n v="7"/>
    <x v="1"/>
    <m/>
    <m/>
    <n v="1"/>
    <x v="0"/>
    <n v="4"/>
    <s v="I feel undervalued and stressed by current expectations."/>
    <n v="2"/>
    <n v="57"/>
    <n v="19"/>
    <n v="93"/>
    <n v="6"/>
    <x v="3"/>
    <n v="11409"/>
    <n v="2"/>
  </r>
  <r>
    <s v="E1886"/>
    <s v="Amanda White"/>
    <n v="51"/>
    <x v="0"/>
    <x v="1"/>
    <x v="1"/>
    <s v="Adjuster"/>
    <d v="2024-03-11T00:00:00"/>
    <s v="E1482"/>
    <s v="Manchester"/>
    <n v="31130"/>
    <x v="1"/>
    <m/>
    <n v="18"/>
    <n v="1"/>
    <x v="0"/>
    <m/>
    <m/>
    <n v="1"/>
    <x v="0"/>
    <n v="1"/>
    <s v="I feel undervalued and stressed by current expectations."/>
    <n v="2"/>
    <n v="99"/>
    <n v="76"/>
    <n v="76"/>
    <n v="4"/>
    <x v="1"/>
    <n v="8172"/>
    <n v="4"/>
  </r>
  <r>
    <s v="E1887"/>
    <s v="Eleanor Thomas-Lucas"/>
    <n v="48"/>
    <x v="3"/>
    <x v="1"/>
    <x v="4"/>
    <s v="Senior Manager"/>
    <d v="2014-06-27T00:00:00"/>
    <s v="E1186"/>
    <s v="Edinburgh"/>
    <n v="27042"/>
    <x v="1"/>
    <m/>
    <n v="134"/>
    <n v="11"/>
    <x v="2"/>
    <m/>
    <m/>
    <n v="2"/>
    <x v="0"/>
    <n v="1"/>
    <s v="I feel undervalued and stressed by current expectations."/>
    <n v="2"/>
    <n v="98"/>
    <n v="64"/>
    <n v="87"/>
    <n v="4"/>
    <x v="1"/>
    <n v="777"/>
    <n v="2"/>
  </r>
  <r>
    <s v="E1888"/>
    <s v="Kyle Brown"/>
    <n v="57"/>
    <x v="0"/>
    <x v="2"/>
    <x v="2"/>
    <s v="Director"/>
    <d v="2017-02-18T00:00:00"/>
    <s v="E1857"/>
    <s v="Edinburgh"/>
    <n v="95134"/>
    <x v="0"/>
    <d v="2023-12-12T00:00:00"/>
    <n v="81"/>
    <n v="6"/>
    <x v="1"/>
    <s v="Workload"/>
    <n v="60"/>
    <n v="3"/>
    <x v="1"/>
    <n v="5"/>
    <s v="The workload was overwhelming and hard to balance."/>
    <n v="5"/>
    <n v="92"/>
    <n v="67"/>
    <n v="91"/>
    <n v="9"/>
    <x v="0"/>
    <n v="19763"/>
    <n v="4"/>
  </r>
  <r>
    <s v="E1889"/>
    <s v="Margaret Price"/>
    <n v="50"/>
    <x v="0"/>
    <x v="1"/>
    <x v="3"/>
    <s v="Manager"/>
    <d v="2018-10-29T00:00:00"/>
    <s v="E1655"/>
    <s v="Dublin"/>
    <n v="67982"/>
    <x v="1"/>
    <m/>
    <n v="82"/>
    <n v="6"/>
    <x v="1"/>
    <m/>
    <m/>
    <n v="4"/>
    <x v="2"/>
    <n v="5"/>
    <s v="I enjoy the work environment and feel motivated."/>
    <n v="2"/>
    <n v="83"/>
    <n v="23"/>
    <n v="90"/>
    <n v="7"/>
    <x v="3"/>
    <n v="15905"/>
    <n v="0"/>
  </r>
  <r>
    <s v="E1890"/>
    <s v="Clare Ryan"/>
    <n v="59"/>
    <x v="0"/>
    <x v="1"/>
    <x v="5"/>
    <s v="Manager"/>
    <d v="2015-10-21T00:00:00"/>
    <s v="E1261"/>
    <s v="London"/>
    <n v="90185"/>
    <x v="0"/>
    <d v="2018-07-16T00:00:00"/>
    <n v="32"/>
    <n v="2"/>
    <x v="0"/>
    <s v="Career Growth"/>
    <n v="60"/>
    <n v="2"/>
    <x v="0"/>
    <n v="3"/>
    <s v="I felt limited opportunities for advancement here."/>
    <n v="2"/>
    <n v="68"/>
    <n v="99"/>
    <n v="83"/>
    <n v="6"/>
    <x v="3"/>
    <n v="2418"/>
    <n v="1"/>
  </r>
  <r>
    <s v="E1891"/>
    <s v="Cheryl Williamson"/>
    <n v="54"/>
    <x v="0"/>
    <x v="1"/>
    <x v="1"/>
    <s v="Agent"/>
    <d v="2022-12-16T00:00:00"/>
    <s v="E1952"/>
    <s v="Birmingham"/>
    <n v="58477"/>
    <x v="1"/>
    <m/>
    <n v="33"/>
    <n v="2"/>
    <x v="0"/>
    <m/>
    <m/>
    <n v="1"/>
    <x v="0"/>
    <n v="5"/>
    <s v="I feel undervalued and stressed by current expectations."/>
    <n v="5"/>
    <n v="56"/>
    <n v="35"/>
    <n v="88"/>
    <n v="6"/>
    <x v="3"/>
    <n v="12454"/>
    <n v="1"/>
  </r>
  <r>
    <s v="E1892"/>
    <s v="Mr Carl Thomas"/>
    <n v="58"/>
    <x v="0"/>
    <x v="0"/>
    <x v="2"/>
    <s v="Analyst"/>
    <d v="2010-08-30T00:00:00"/>
    <s v="E1363"/>
    <s v="Birmingham"/>
    <n v="77709"/>
    <x v="0"/>
    <d v="2017-04-05T00:00:00"/>
    <n v="79"/>
    <n v="6"/>
    <x v="1"/>
    <s v="Workload"/>
    <n v="90"/>
    <n v="2"/>
    <x v="0"/>
    <n v="4"/>
    <s v="The workload was overwhelming and hard to balance."/>
    <n v="3"/>
    <n v="80"/>
    <n v="44"/>
    <n v="90"/>
    <n v="5"/>
    <x v="3"/>
    <n v="2439"/>
    <n v="3"/>
  </r>
  <r>
    <s v="E1893"/>
    <s v="James Gardner-Watson"/>
    <n v="48"/>
    <x v="3"/>
    <x v="0"/>
    <x v="3"/>
    <s v="Agent"/>
    <d v="2015-07-14T00:00:00"/>
    <s v="E1490"/>
    <s v="Birmingham"/>
    <n v="53716"/>
    <x v="1"/>
    <m/>
    <n v="122"/>
    <n v="10"/>
    <x v="2"/>
    <m/>
    <m/>
    <n v="5"/>
    <x v="2"/>
    <n v="5"/>
    <s v="I enjoy the work environment and feel motivated."/>
    <n v="1"/>
    <n v="67"/>
    <n v="1"/>
    <n v="93"/>
    <n v="6"/>
    <x v="3"/>
    <n v="7804"/>
    <n v="3"/>
  </r>
  <r>
    <s v="E1894"/>
    <s v="Kim Frost"/>
    <n v="54"/>
    <x v="0"/>
    <x v="0"/>
    <x v="1"/>
    <s v="Agent"/>
    <d v="2011-06-08T00:00:00"/>
    <s v="E1430"/>
    <s v="Manchester"/>
    <n v="103137"/>
    <x v="0"/>
    <d v="2020-11-26T00:00:00"/>
    <n v="113"/>
    <n v="9"/>
    <x v="1"/>
    <s v="Retirement"/>
    <n v="60"/>
    <n v="1"/>
    <x v="0"/>
    <n v="4"/>
    <s v="I am retiring after my service here."/>
    <n v="5"/>
    <n v="89"/>
    <n v="27"/>
    <n v="86"/>
    <n v="6"/>
    <x v="3"/>
    <n v="13023"/>
    <n v="0"/>
  </r>
  <r>
    <s v="E1895"/>
    <s v="Lorraine Jenkins"/>
    <n v="25"/>
    <x v="2"/>
    <x v="1"/>
    <x v="1"/>
    <s v="Director"/>
    <d v="2023-03-02T00:00:00"/>
    <s v="E1238"/>
    <s v="Edinburgh"/>
    <n v="61018"/>
    <x v="1"/>
    <m/>
    <n v="30"/>
    <n v="2"/>
    <x v="0"/>
    <m/>
    <m/>
    <n v="4"/>
    <x v="2"/>
    <n v="5"/>
    <s v="I enjoy the work environment and feel motivated."/>
    <n v="5"/>
    <n v="63"/>
    <n v="25"/>
    <n v="50"/>
    <n v="9"/>
    <x v="0"/>
    <n v="14826"/>
    <n v="1"/>
  </r>
  <r>
    <s v="E1896"/>
    <s v="Roger Lee"/>
    <n v="43"/>
    <x v="3"/>
    <x v="0"/>
    <x v="5"/>
    <s v="Adjuster"/>
    <d v="2013-10-05T00:00:00"/>
    <s v="E1303"/>
    <s v="London"/>
    <n v="33061"/>
    <x v="1"/>
    <m/>
    <n v="143"/>
    <n v="11"/>
    <x v="2"/>
    <m/>
    <m/>
    <n v="1"/>
    <x v="0"/>
    <n v="5"/>
    <s v="I feel undervalued and stressed by current expectations."/>
    <n v="2"/>
    <n v="88"/>
    <n v="22"/>
    <n v="64"/>
    <n v="1"/>
    <x v="1"/>
    <n v="13212"/>
    <n v="3"/>
  </r>
  <r>
    <s v="E1897"/>
    <s v="Dr Owen Sinclair"/>
    <n v="23"/>
    <x v="2"/>
    <x v="1"/>
    <x v="5"/>
    <s v="Manager"/>
    <d v="2022-09-12T00:00:00"/>
    <s v="E1297"/>
    <s v="Manchester"/>
    <n v="33609"/>
    <x v="1"/>
    <m/>
    <n v="36"/>
    <n v="3"/>
    <x v="0"/>
    <m/>
    <m/>
    <n v="4"/>
    <x v="2"/>
    <n v="5"/>
    <s v="I enjoy the work environment and feel motivated."/>
    <n v="2"/>
    <n v="85"/>
    <n v="78"/>
    <n v="81"/>
    <n v="9"/>
    <x v="0"/>
    <n v="1989"/>
    <n v="2"/>
  </r>
  <r>
    <s v="E1898"/>
    <s v="Olivia Booth"/>
    <n v="31"/>
    <x v="1"/>
    <x v="0"/>
    <x v="1"/>
    <s v="Manager"/>
    <d v="2023-10-30T00:00:00"/>
    <s v="E1075"/>
    <s v="Edinburgh"/>
    <n v="60371"/>
    <x v="0"/>
    <d v="2024-08-06T00:00:00"/>
    <n v="9"/>
    <n v="0"/>
    <x v="0"/>
    <s v="Retirement"/>
    <n v="60"/>
    <n v="4"/>
    <x v="2"/>
    <n v="2"/>
    <s v="I am retiring after my service here."/>
    <n v="1"/>
    <n v="66"/>
    <n v="35"/>
    <n v="57"/>
    <n v="1"/>
    <x v="1"/>
    <n v="7868"/>
    <n v="4"/>
  </r>
  <r>
    <s v="E1899"/>
    <s v="Mrs Lauren Barnes"/>
    <n v="26"/>
    <x v="2"/>
    <x v="0"/>
    <x v="0"/>
    <s v="Senior Manager"/>
    <d v="2020-02-09T00:00:00"/>
    <s v="E1699"/>
    <s v="Edinburgh"/>
    <n v="108021"/>
    <x v="1"/>
    <m/>
    <n v="67"/>
    <n v="5"/>
    <x v="1"/>
    <m/>
    <m/>
    <n v="3"/>
    <x v="1"/>
    <n v="2"/>
    <s v="I feel undervalued and stressed by current expectations."/>
    <n v="2"/>
    <n v="86"/>
    <n v="90"/>
    <n v="82"/>
    <n v="9"/>
    <x v="0"/>
    <n v="9258"/>
    <n v="3"/>
  </r>
  <r>
    <s v="E1900"/>
    <s v="Dr Michael Marshall"/>
    <n v="31"/>
    <x v="1"/>
    <x v="1"/>
    <x v="1"/>
    <s v="Director"/>
    <d v="2024-02-20T00:00:00"/>
    <s v="E1332"/>
    <s v="London"/>
    <n v="45805"/>
    <x v="1"/>
    <m/>
    <n v="18"/>
    <n v="1"/>
    <x v="0"/>
    <m/>
    <m/>
    <n v="3"/>
    <x v="1"/>
    <n v="5"/>
    <s v="Work is fine, but improvements could be made in support and recognition."/>
    <n v="4"/>
    <n v="93"/>
    <n v="5"/>
    <n v="67"/>
    <n v="6"/>
    <x v="3"/>
    <n v="944"/>
    <n v="0"/>
  </r>
  <r>
    <s v="E1901"/>
    <s v="Anthony Wilson"/>
    <n v="54"/>
    <x v="0"/>
    <x v="1"/>
    <x v="2"/>
    <s v="Agent"/>
    <d v="2012-12-19T00:00:00"/>
    <s v="E1899"/>
    <s v="London"/>
    <n v="32857"/>
    <x v="0"/>
    <d v="2016-04-30T00:00:00"/>
    <n v="40"/>
    <n v="3"/>
    <x v="0"/>
    <s v="Workload"/>
    <n v="60"/>
    <n v="2"/>
    <x v="0"/>
    <n v="4"/>
    <s v="The workload was overwhelming and hard to balance."/>
    <n v="2"/>
    <n v="58"/>
    <n v="34"/>
    <n v="94"/>
    <n v="9"/>
    <x v="0"/>
    <n v="18281"/>
    <n v="1"/>
  </r>
  <r>
    <s v="E1902"/>
    <s v="Mr Stanley Marsh"/>
    <n v="59"/>
    <x v="0"/>
    <x v="1"/>
    <x v="1"/>
    <s v="Agent"/>
    <d v="2018-08-24T00:00:00"/>
    <s v="E1998"/>
    <s v="London"/>
    <n v="36620"/>
    <x v="1"/>
    <m/>
    <n v="84"/>
    <n v="7"/>
    <x v="1"/>
    <m/>
    <m/>
    <n v="2"/>
    <x v="0"/>
    <n v="3"/>
    <s v="I feel undervalued and stressed by current expectations."/>
    <n v="2"/>
    <n v="69"/>
    <n v="37"/>
    <n v="78"/>
    <n v="6"/>
    <x v="3"/>
    <n v="5150"/>
    <n v="0"/>
  </r>
  <r>
    <s v="E1903"/>
    <s v="Dr Josephine Hussain"/>
    <n v="34"/>
    <x v="1"/>
    <x v="1"/>
    <x v="4"/>
    <s v="Adjuster"/>
    <d v="2011-07-12T00:00:00"/>
    <s v="E1757"/>
    <s v="Manchester"/>
    <n v="33177"/>
    <x v="1"/>
    <m/>
    <n v="170"/>
    <n v="14"/>
    <x v="2"/>
    <m/>
    <m/>
    <n v="4"/>
    <x v="2"/>
    <n v="1"/>
    <s v="I feel undervalued and stressed by current expectations."/>
    <n v="4"/>
    <n v="94"/>
    <n v="34"/>
    <n v="81"/>
    <n v="6"/>
    <x v="3"/>
    <n v="18081"/>
    <n v="4"/>
  </r>
  <r>
    <s v="E1904"/>
    <s v="Colin Ward"/>
    <n v="52"/>
    <x v="0"/>
    <x v="1"/>
    <x v="4"/>
    <s v="Agent"/>
    <d v="2024-06-24T00:00:00"/>
    <s v="E1641"/>
    <s v="Dublin"/>
    <n v="55111"/>
    <x v="1"/>
    <m/>
    <n v="14"/>
    <n v="1"/>
    <x v="0"/>
    <m/>
    <m/>
    <n v="1"/>
    <x v="0"/>
    <n v="2"/>
    <s v="I feel undervalued and stressed by current expectations."/>
    <n v="1"/>
    <n v="77"/>
    <n v="99"/>
    <n v="82"/>
    <n v="4"/>
    <x v="1"/>
    <n v="11006"/>
    <n v="4"/>
  </r>
  <r>
    <s v="E1905"/>
    <s v="Dr Reece Jones"/>
    <n v="57"/>
    <x v="0"/>
    <x v="0"/>
    <x v="4"/>
    <s v="Agent"/>
    <d v="2020-06-12T00:00:00"/>
    <s v="E1473"/>
    <s v="London"/>
    <n v="113578"/>
    <x v="1"/>
    <m/>
    <n v="63"/>
    <n v="5"/>
    <x v="1"/>
    <m/>
    <m/>
    <n v="5"/>
    <x v="2"/>
    <n v="5"/>
    <s v="I enjoy the work environment and feel motivated."/>
    <n v="4"/>
    <n v="99"/>
    <n v="73"/>
    <n v="54"/>
    <n v="0"/>
    <x v="2"/>
    <n v="10680"/>
    <n v="0"/>
  </r>
  <r>
    <s v="E1906"/>
    <s v="Dr Abbie Bell"/>
    <n v="45"/>
    <x v="3"/>
    <x v="0"/>
    <x v="0"/>
    <s v="Adjuster"/>
    <d v="2019-12-29T00:00:00"/>
    <s v="E1826"/>
    <s v="Dublin"/>
    <n v="109181"/>
    <x v="0"/>
    <d v="2022-10-11T00:00:00"/>
    <n v="33"/>
    <n v="2"/>
    <x v="0"/>
    <s v="Personal"/>
    <n v="60"/>
    <n v="5"/>
    <x v="2"/>
    <n v="1"/>
    <s v="Leaving due to personal circumstances."/>
    <n v="5"/>
    <n v="69"/>
    <n v="93"/>
    <n v="67"/>
    <n v="1"/>
    <x v="1"/>
    <n v="15204"/>
    <n v="3"/>
  </r>
  <r>
    <s v="E1907"/>
    <s v="Jane Berry"/>
    <n v="36"/>
    <x v="1"/>
    <x v="1"/>
    <x v="0"/>
    <s v="Manager"/>
    <d v="2015-11-28T00:00:00"/>
    <s v="E1922"/>
    <s v="Manchester"/>
    <n v="114941"/>
    <x v="0"/>
    <d v="2024-05-18T00:00:00"/>
    <n v="101"/>
    <n v="8"/>
    <x v="1"/>
    <s v="Career Growth"/>
    <n v="60"/>
    <n v="1"/>
    <x v="0"/>
    <n v="2"/>
    <s v="I felt limited opportunities for advancement here."/>
    <n v="4"/>
    <n v="90"/>
    <n v="52"/>
    <n v="97"/>
    <n v="8"/>
    <x v="0"/>
    <n v="1665"/>
    <n v="3"/>
  </r>
  <r>
    <s v="E1908"/>
    <s v="Miss Elizabeth Shaw"/>
    <n v="50"/>
    <x v="0"/>
    <x v="1"/>
    <x v="1"/>
    <s v="Analyst"/>
    <d v="2015-04-09T00:00:00"/>
    <s v="E1282"/>
    <s v="Dublin"/>
    <n v="36826"/>
    <x v="1"/>
    <m/>
    <n v="125"/>
    <n v="10"/>
    <x v="2"/>
    <m/>
    <m/>
    <n v="1"/>
    <x v="0"/>
    <n v="3"/>
    <s v="I feel undervalued and stressed by current expectations."/>
    <n v="3"/>
    <n v="85"/>
    <n v="37"/>
    <n v="59"/>
    <n v="7"/>
    <x v="3"/>
    <n v="12811"/>
    <n v="1"/>
  </r>
  <r>
    <s v="E1909"/>
    <s v="Norman King"/>
    <n v="29"/>
    <x v="2"/>
    <x v="1"/>
    <x v="4"/>
    <s v="Adjuster"/>
    <d v="2018-06-26T00:00:00"/>
    <s v="E1590"/>
    <s v="Birmingham"/>
    <n v="38890"/>
    <x v="0"/>
    <d v="2018-09-22T00:00:00"/>
    <n v="2"/>
    <n v="0"/>
    <x v="0"/>
    <s v="Better Offer"/>
    <n v="60"/>
    <n v="3"/>
    <x v="1"/>
    <n v="4"/>
    <s v="I found a more attractive role outside the company."/>
    <n v="5"/>
    <n v="76"/>
    <n v="92"/>
    <n v="85"/>
    <n v="7"/>
    <x v="3"/>
    <n v="8951"/>
    <n v="1"/>
  </r>
  <r>
    <s v="E1910"/>
    <s v="Vanessa Shah-Holloway"/>
    <n v="26"/>
    <x v="2"/>
    <x v="0"/>
    <x v="0"/>
    <s v="Analyst"/>
    <d v="2014-11-04T00:00:00"/>
    <s v="E1071"/>
    <s v="Dublin"/>
    <n v="107428"/>
    <x v="1"/>
    <m/>
    <n v="130"/>
    <n v="10"/>
    <x v="2"/>
    <m/>
    <m/>
    <n v="5"/>
    <x v="2"/>
    <n v="5"/>
    <s v="I enjoy the work environment and feel motivated."/>
    <n v="2"/>
    <n v="57"/>
    <n v="58"/>
    <n v="82"/>
    <n v="9"/>
    <x v="0"/>
    <n v="10349"/>
    <n v="2"/>
  </r>
  <r>
    <s v="E1911"/>
    <s v="Mrs Tracey Williams"/>
    <n v="50"/>
    <x v="0"/>
    <x v="1"/>
    <x v="5"/>
    <s v="Agent"/>
    <d v="2011-09-02T00:00:00"/>
    <s v="E1262"/>
    <s v="London"/>
    <n v="83031"/>
    <x v="1"/>
    <m/>
    <n v="168"/>
    <n v="14"/>
    <x v="2"/>
    <m/>
    <m/>
    <n v="4"/>
    <x v="2"/>
    <n v="3"/>
    <s v="Work is fine, but improvements could be made in support and recognition."/>
    <n v="5"/>
    <n v="81"/>
    <n v="42"/>
    <n v="72"/>
    <n v="0"/>
    <x v="2"/>
    <n v="9543"/>
    <n v="2"/>
  </r>
  <r>
    <s v="E1912"/>
    <s v="Jill Jones-Barber"/>
    <n v="25"/>
    <x v="2"/>
    <x v="0"/>
    <x v="1"/>
    <s v="Agent"/>
    <d v="2013-09-24T00:00:00"/>
    <s v="E1702"/>
    <s v="Manchester"/>
    <n v="100020"/>
    <x v="1"/>
    <m/>
    <n v="143"/>
    <n v="11"/>
    <x v="2"/>
    <m/>
    <m/>
    <n v="2"/>
    <x v="0"/>
    <n v="2"/>
    <s v="I feel undervalued and stressed by current expectations."/>
    <n v="1"/>
    <n v="50"/>
    <n v="3"/>
    <n v="89"/>
    <n v="5"/>
    <x v="3"/>
    <n v="9460"/>
    <n v="1"/>
  </r>
  <r>
    <s v="E1913"/>
    <s v="Jennifer Hopkins"/>
    <n v="33"/>
    <x v="1"/>
    <x v="0"/>
    <x v="2"/>
    <s v="Manager"/>
    <d v="2012-08-29T00:00:00"/>
    <s v="E1878"/>
    <s v="London"/>
    <n v="30495"/>
    <x v="1"/>
    <m/>
    <n v="156"/>
    <n v="13"/>
    <x v="2"/>
    <m/>
    <m/>
    <n v="3"/>
    <x v="1"/>
    <n v="5"/>
    <s v="Work is fine, but improvements could be made in support and recognition."/>
    <n v="1"/>
    <n v="66"/>
    <n v="4"/>
    <n v="54"/>
    <n v="8"/>
    <x v="0"/>
    <n v="1785"/>
    <n v="2"/>
  </r>
  <r>
    <s v="E1914"/>
    <s v="Elizabeth Gilbert"/>
    <n v="23"/>
    <x v="2"/>
    <x v="0"/>
    <x v="3"/>
    <s v="Analyst"/>
    <d v="2012-07-03T00:00:00"/>
    <s v="E1886"/>
    <s v="Birmingham"/>
    <n v="53481"/>
    <x v="1"/>
    <m/>
    <n v="158"/>
    <n v="13"/>
    <x v="2"/>
    <m/>
    <m/>
    <n v="5"/>
    <x v="2"/>
    <n v="1"/>
    <s v="I feel undervalued and stressed by current expectations."/>
    <n v="4"/>
    <n v="58"/>
    <n v="67"/>
    <n v="83"/>
    <n v="7"/>
    <x v="3"/>
    <n v="5948"/>
    <n v="0"/>
  </r>
  <r>
    <s v="E1915"/>
    <s v="Mrs Naomi Carr"/>
    <n v="48"/>
    <x v="3"/>
    <x v="0"/>
    <x v="1"/>
    <s v="Manager"/>
    <d v="2021-11-19T00:00:00"/>
    <s v="E1941"/>
    <s v="London"/>
    <n v="36267"/>
    <x v="0"/>
    <d v="2024-02-01T00:00:00"/>
    <n v="26"/>
    <n v="2"/>
    <x v="0"/>
    <s v="Workload"/>
    <n v="60"/>
    <n v="1"/>
    <x v="0"/>
    <n v="4"/>
    <s v="The workload was overwhelming and hard to balance."/>
    <n v="5"/>
    <n v="69"/>
    <n v="99"/>
    <n v="73"/>
    <n v="2"/>
    <x v="1"/>
    <n v="14498"/>
    <n v="3"/>
  </r>
  <r>
    <s v="E1916"/>
    <s v="Brenda Parry"/>
    <n v="52"/>
    <x v="0"/>
    <x v="1"/>
    <x v="3"/>
    <s v="Agent"/>
    <d v="2019-05-23T00:00:00"/>
    <s v="E1574"/>
    <s v="London"/>
    <n v="31743"/>
    <x v="0"/>
    <d v="2021-12-04T00:00:00"/>
    <n v="30"/>
    <n v="2"/>
    <x v="0"/>
    <s v="Better Offer"/>
    <n v="60"/>
    <n v="5"/>
    <x v="2"/>
    <n v="2"/>
    <s v="I found a more attractive role outside the company."/>
    <n v="2"/>
    <n v="94"/>
    <n v="44"/>
    <n v="66"/>
    <n v="3"/>
    <x v="1"/>
    <n v="18991"/>
    <n v="2"/>
  </r>
  <r>
    <s v="E1917"/>
    <s v="Ms Jodie Quinn"/>
    <n v="57"/>
    <x v="0"/>
    <x v="2"/>
    <x v="4"/>
    <s v="Manager"/>
    <d v="2012-02-18T00:00:00"/>
    <s v="E1999"/>
    <s v="London"/>
    <n v="79800"/>
    <x v="1"/>
    <m/>
    <n v="162"/>
    <n v="13"/>
    <x v="2"/>
    <m/>
    <m/>
    <n v="4"/>
    <x v="2"/>
    <n v="4"/>
    <s v="I enjoy the work environment and feel motivated."/>
    <n v="1"/>
    <n v="81"/>
    <n v="79"/>
    <n v="80"/>
    <n v="2"/>
    <x v="1"/>
    <n v="2630"/>
    <n v="2"/>
  </r>
  <r>
    <s v="E1918"/>
    <s v="Declan Moore"/>
    <n v="57"/>
    <x v="0"/>
    <x v="1"/>
    <x v="3"/>
    <s v="Analyst"/>
    <d v="2015-07-27T00:00:00"/>
    <s v="E1891"/>
    <s v="Edinburgh"/>
    <n v="73773"/>
    <x v="1"/>
    <m/>
    <n v="121"/>
    <n v="10"/>
    <x v="2"/>
    <m/>
    <m/>
    <n v="3"/>
    <x v="1"/>
    <n v="5"/>
    <s v="Work is fine, but improvements could be made in support and recognition."/>
    <n v="2"/>
    <n v="51"/>
    <n v="24"/>
    <n v="56"/>
    <n v="5"/>
    <x v="3"/>
    <n v="7660"/>
    <n v="0"/>
  </r>
  <r>
    <s v="E1919"/>
    <s v="Dr George Chamberlain"/>
    <n v="47"/>
    <x v="3"/>
    <x v="1"/>
    <x v="4"/>
    <s v="Analyst"/>
    <d v="2022-12-31T00:00:00"/>
    <s v="E1011"/>
    <s v="Birmingham"/>
    <n v="82042"/>
    <x v="1"/>
    <m/>
    <n v="32"/>
    <n v="2"/>
    <x v="0"/>
    <m/>
    <m/>
    <n v="1"/>
    <x v="0"/>
    <n v="3"/>
    <s v="I feel undervalued and stressed by current expectations."/>
    <n v="3"/>
    <n v="81"/>
    <n v="77"/>
    <n v="66"/>
    <n v="8"/>
    <x v="0"/>
    <n v="238"/>
    <n v="4"/>
  </r>
  <r>
    <s v="E1920"/>
    <s v="Dr Louis Rogers"/>
    <n v="48"/>
    <x v="3"/>
    <x v="0"/>
    <x v="5"/>
    <s v="Analyst"/>
    <d v="2022-12-31T00:00:00"/>
    <s v="E1140"/>
    <s v="London"/>
    <n v="74476"/>
    <x v="0"/>
    <d v="2025-04-27T00:00:00"/>
    <n v="27"/>
    <n v="2"/>
    <x v="0"/>
    <s v="Career Growth"/>
    <n v="60"/>
    <n v="4"/>
    <x v="2"/>
    <n v="4"/>
    <s v="I felt limited opportunities for advancement here."/>
    <n v="1"/>
    <n v="94"/>
    <n v="10"/>
    <n v="77"/>
    <n v="7"/>
    <x v="3"/>
    <n v="19920"/>
    <n v="1"/>
  </r>
  <r>
    <s v="E1921"/>
    <s v="Miss Melissa Carter"/>
    <n v="26"/>
    <x v="2"/>
    <x v="2"/>
    <x v="3"/>
    <s v="Senior Manager"/>
    <d v="2015-12-13T00:00:00"/>
    <s v="E1765"/>
    <s v="London"/>
    <n v="117105"/>
    <x v="0"/>
    <d v="2016-09-03T00:00:00"/>
    <n v="8"/>
    <n v="0"/>
    <x v="0"/>
    <s v="Workload"/>
    <n v="30"/>
    <n v="2"/>
    <x v="0"/>
    <n v="1"/>
    <s v="The workload was overwhelming and hard to balance."/>
    <n v="4"/>
    <n v="58"/>
    <n v="28"/>
    <n v="87"/>
    <n v="9"/>
    <x v="0"/>
    <n v="13891"/>
    <n v="0"/>
  </r>
  <r>
    <s v="E1922"/>
    <s v="Gordon Jones"/>
    <n v="41"/>
    <x v="3"/>
    <x v="0"/>
    <x v="1"/>
    <s v="Analyst"/>
    <d v="2015-03-05T00:00:00"/>
    <s v="E1554"/>
    <s v="London"/>
    <n v="53552"/>
    <x v="1"/>
    <m/>
    <n v="126"/>
    <n v="10"/>
    <x v="2"/>
    <m/>
    <m/>
    <n v="3"/>
    <x v="1"/>
    <n v="2"/>
    <s v="I feel undervalued and stressed by current expectations."/>
    <n v="3"/>
    <n v="79"/>
    <n v="33"/>
    <n v="71"/>
    <n v="3"/>
    <x v="1"/>
    <n v="9338"/>
    <n v="4"/>
  </r>
  <r>
    <s v="E1923"/>
    <s v="Dr Samuel Byrne"/>
    <n v="32"/>
    <x v="1"/>
    <x v="1"/>
    <x v="4"/>
    <s v="Analyst"/>
    <d v="2017-05-18T00:00:00"/>
    <s v="E1016"/>
    <s v="Manchester"/>
    <n v="90242"/>
    <x v="0"/>
    <d v="2024-01-17T00:00:00"/>
    <n v="79"/>
    <n v="6"/>
    <x v="1"/>
    <s v="Personal"/>
    <n v="30"/>
    <n v="4"/>
    <x v="2"/>
    <n v="1"/>
    <s v="Leaving due to personal circumstances."/>
    <n v="5"/>
    <n v="69"/>
    <n v="85"/>
    <n v="64"/>
    <n v="1"/>
    <x v="1"/>
    <n v="9749"/>
    <n v="0"/>
  </r>
  <r>
    <s v="E1924"/>
    <s v="Mrs Molly Hanson"/>
    <n v="31"/>
    <x v="1"/>
    <x v="1"/>
    <x v="1"/>
    <s v="Director"/>
    <d v="2019-01-15T00:00:00"/>
    <s v="E1062"/>
    <s v="Edinburgh"/>
    <n v="70772"/>
    <x v="1"/>
    <m/>
    <n v="80"/>
    <n v="6"/>
    <x v="1"/>
    <m/>
    <m/>
    <n v="4"/>
    <x v="2"/>
    <n v="4"/>
    <s v="I enjoy the work environment and feel motivated."/>
    <n v="2"/>
    <n v="87"/>
    <n v="13"/>
    <n v="86"/>
    <n v="7"/>
    <x v="3"/>
    <n v="10349"/>
    <n v="3"/>
  </r>
  <r>
    <s v="E1925"/>
    <s v="Emma White-Wright"/>
    <n v="59"/>
    <x v="0"/>
    <x v="2"/>
    <x v="0"/>
    <s v="Manager"/>
    <d v="2016-04-12T00:00:00"/>
    <s v="E1252"/>
    <s v="Manchester"/>
    <n v="68730"/>
    <x v="1"/>
    <m/>
    <n v="113"/>
    <n v="9"/>
    <x v="1"/>
    <m/>
    <m/>
    <n v="1"/>
    <x v="0"/>
    <n v="3"/>
    <s v="I feel undervalued and stressed by current expectations."/>
    <n v="1"/>
    <n v="50"/>
    <n v="23"/>
    <n v="64"/>
    <n v="7"/>
    <x v="3"/>
    <n v="13582"/>
    <n v="0"/>
  </r>
  <r>
    <s v="E1926"/>
    <s v="Brian Williams-Fleming"/>
    <n v="27"/>
    <x v="2"/>
    <x v="1"/>
    <x v="4"/>
    <s v="Adjuster"/>
    <d v="2019-03-16T00:00:00"/>
    <s v="E1464"/>
    <s v="Edinburgh"/>
    <n v="53948"/>
    <x v="1"/>
    <m/>
    <n v="78"/>
    <n v="6"/>
    <x v="1"/>
    <m/>
    <m/>
    <n v="2"/>
    <x v="0"/>
    <n v="3"/>
    <s v="I feel undervalued and stressed by current expectations."/>
    <n v="3"/>
    <n v="54"/>
    <n v="58"/>
    <n v="99"/>
    <n v="5"/>
    <x v="3"/>
    <n v="11643"/>
    <n v="0"/>
  </r>
  <r>
    <s v="E1927"/>
    <s v="Janice Johnson-Gould"/>
    <n v="29"/>
    <x v="2"/>
    <x v="0"/>
    <x v="3"/>
    <s v="Manager"/>
    <d v="2018-08-05T00:00:00"/>
    <s v="E1375"/>
    <s v="London"/>
    <n v="101311"/>
    <x v="1"/>
    <m/>
    <n v="85"/>
    <n v="7"/>
    <x v="1"/>
    <m/>
    <m/>
    <n v="4"/>
    <x v="2"/>
    <n v="1"/>
    <s v="I feel undervalued and stressed by current expectations."/>
    <n v="3"/>
    <n v="84"/>
    <n v="38"/>
    <n v="99"/>
    <n v="7"/>
    <x v="3"/>
    <n v="12245"/>
    <n v="3"/>
  </r>
  <r>
    <s v="E1928"/>
    <s v="Dr Glenn Hussain"/>
    <n v="44"/>
    <x v="3"/>
    <x v="0"/>
    <x v="4"/>
    <s v="Adjuster"/>
    <d v="2024-08-11T00:00:00"/>
    <s v="E1803"/>
    <s v="Birmingham"/>
    <n v="94093"/>
    <x v="1"/>
    <m/>
    <n v="13"/>
    <n v="1"/>
    <x v="0"/>
    <m/>
    <m/>
    <n v="3"/>
    <x v="1"/>
    <n v="5"/>
    <s v="Work is fine, but improvements could be made in support and recognition."/>
    <n v="1"/>
    <n v="85"/>
    <n v="25"/>
    <n v="74"/>
    <n v="8"/>
    <x v="0"/>
    <n v="7899"/>
    <n v="1"/>
  </r>
  <r>
    <s v="E1929"/>
    <s v="Josh Hall"/>
    <n v="47"/>
    <x v="3"/>
    <x v="0"/>
    <x v="1"/>
    <s v="Agent"/>
    <d v="2014-07-11T00:00:00"/>
    <s v="E1980"/>
    <s v="Dublin"/>
    <n v="94123"/>
    <x v="1"/>
    <m/>
    <n v="134"/>
    <n v="11"/>
    <x v="2"/>
    <m/>
    <m/>
    <n v="4"/>
    <x v="2"/>
    <n v="5"/>
    <s v="I enjoy the work environment and feel motivated."/>
    <n v="5"/>
    <n v="50"/>
    <n v="42"/>
    <n v="70"/>
    <n v="0"/>
    <x v="2"/>
    <n v="7145"/>
    <n v="4"/>
  </r>
  <r>
    <s v="E1930"/>
    <s v="Robert Wyatt"/>
    <n v="33"/>
    <x v="1"/>
    <x v="1"/>
    <x v="5"/>
    <s v="Analyst"/>
    <d v="2010-12-10T00:00:00"/>
    <s v="E1519"/>
    <s v="Dublin"/>
    <n v="41535"/>
    <x v="1"/>
    <m/>
    <n v="177"/>
    <n v="14"/>
    <x v="2"/>
    <m/>
    <m/>
    <n v="5"/>
    <x v="2"/>
    <n v="3"/>
    <s v="Work is fine, but improvements could be made in support and recognition."/>
    <n v="5"/>
    <n v="63"/>
    <n v="35"/>
    <n v="87"/>
    <n v="8"/>
    <x v="0"/>
    <n v="5861"/>
    <n v="2"/>
  </r>
  <r>
    <s v="E1931"/>
    <s v="Miss Frances Thorpe"/>
    <n v="47"/>
    <x v="3"/>
    <x v="0"/>
    <x v="4"/>
    <s v="Senior Manager"/>
    <d v="2017-11-19T00:00:00"/>
    <s v="E1836"/>
    <s v="London"/>
    <n v="91490"/>
    <x v="1"/>
    <m/>
    <n v="93"/>
    <n v="7"/>
    <x v="1"/>
    <m/>
    <m/>
    <n v="3"/>
    <x v="1"/>
    <n v="1"/>
    <s v="I feel undervalued and stressed by current expectations."/>
    <n v="4"/>
    <n v="58"/>
    <n v="38"/>
    <n v="51"/>
    <n v="1"/>
    <x v="1"/>
    <n v="13051"/>
    <n v="1"/>
  </r>
  <r>
    <s v="E1932"/>
    <s v="Sylvia Jones"/>
    <n v="34"/>
    <x v="1"/>
    <x v="1"/>
    <x v="3"/>
    <s v="Senior Manager"/>
    <d v="2017-09-12T00:00:00"/>
    <s v="E1089"/>
    <s v="Manchester"/>
    <n v="71562"/>
    <x v="1"/>
    <m/>
    <n v="96"/>
    <n v="8"/>
    <x v="1"/>
    <m/>
    <m/>
    <n v="3"/>
    <x v="1"/>
    <n v="1"/>
    <s v="I feel undervalued and stressed by current expectations."/>
    <n v="5"/>
    <n v="79"/>
    <n v="60"/>
    <n v="76"/>
    <n v="0"/>
    <x v="2"/>
    <n v="16632"/>
    <n v="0"/>
  </r>
  <r>
    <s v="E1933"/>
    <s v="Reece Wood"/>
    <n v="39"/>
    <x v="1"/>
    <x v="0"/>
    <x v="0"/>
    <s v="Adjuster"/>
    <d v="2021-01-05T00:00:00"/>
    <s v="E1719"/>
    <s v="Birmingham"/>
    <n v="114080"/>
    <x v="1"/>
    <m/>
    <n v="56"/>
    <n v="4"/>
    <x v="0"/>
    <m/>
    <m/>
    <n v="4"/>
    <x v="2"/>
    <n v="1"/>
    <s v="I feel undervalued and stressed by current expectations."/>
    <n v="4"/>
    <n v="73"/>
    <n v="15"/>
    <n v="98"/>
    <n v="7"/>
    <x v="3"/>
    <n v="12321"/>
    <n v="2"/>
  </r>
  <r>
    <s v="E1934"/>
    <s v="Megan Burke"/>
    <n v="46"/>
    <x v="3"/>
    <x v="0"/>
    <x v="2"/>
    <s v="Analyst"/>
    <d v="2016-08-02T00:00:00"/>
    <s v="E1803"/>
    <s v="Edinburgh"/>
    <n v="83535"/>
    <x v="1"/>
    <m/>
    <n v="109"/>
    <n v="9"/>
    <x v="1"/>
    <m/>
    <m/>
    <n v="1"/>
    <x v="0"/>
    <n v="4"/>
    <s v="I feel undervalued and stressed by current expectations."/>
    <n v="3"/>
    <n v="53"/>
    <n v="58"/>
    <n v="81"/>
    <n v="7"/>
    <x v="3"/>
    <n v="4323"/>
    <n v="3"/>
  </r>
  <r>
    <s v="E1935"/>
    <s v="Miss Julia Shaw"/>
    <n v="54"/>
    <x v="0"/>
    <x v="0"/>
    <x v="5"/>
    <s v="Agent"/>
    <d v="2020-03-04T00:00:00"/>
    <s v="E1795"/>
    <s v="London"/>
    <n v="66269"/>
    <x v="0"/>
    <d v="2020-03-24T00:00:00"/>
    <n v="0"/>
    <n v="0"/>
    <x v="0"/>
    <s v="Compensation"/>
    <n v="60"/>
    <n v="3"/>
    <x v="1"/>
    <n v="5"/>
    <s v="Salary and benefits were not competitive enough."/>
    <n v="1"/>
    <n v="99"/>
    <n v="95"/>
    <n v="70"/>
    <n v="3"/>
    <x v="1"/>
    <n v="2860"/>
    <n v="1"/>
  </r>
  <r>
    <s v="E1936"/>
    <s v="Daniel Khan"/>
    <n v="33"/>
    <x v="1"/>
    <x v="1"/>
    <x v="0"/>
    <s v="Director"/>
    <d v="2024-04-13T00:00:00"/>
    <s v="E1629"/>
    <s v="Birmingham"/>
    <n v="105674"/>
    <x v="1"/>
    <m/>
    <n v="17"/>
    <n v="1"/>
    <x v="0"/>
    <m/>
    <m/>
    <n v="5"/>
    <x v="2"/>
    <n v="5"/>
    <s v="I enjoy the work environment and feel motivated."/>
    <n v="5"/>
    <n v="63"/>
    <n v="5"/>
    <n v="53"/>
    <n v="7"/>
    <x v="3"/>
    <n v="17107"/>
    <n v="4"/>
  </r>
  <r>
    <s v="E1937"/>
    <s v="Beth Kirk"/>
    <n v="57"/>
    <x v="0"/>
    <x v="2"/>
    <x v="4"/>
    <s v="Director"/>
    <d v="2024-06-16T00:00:00"/>
    <s v="E1860"/>
    <s v="Birmingham"/>
    <n v="67462"/>
    <x v="1"/>
    <m/>
    <n v="15"/>
    <n v="1"/>
    <x v="0"/>
    <m/>
    <m/>
    <n v="1"/>
    <x v="0"/>
    <n v="4"/>
    <s v="I feel undervalued and stressed by current expectations."/>
    <n v="4"/>
    <n v="74"/>
    <n v="97"/>
    <n v="93"/>
    <n v="6"/>
    <x v="3"/>
    <n v="14919"/>
    <n v="1"/>
  </r>
  <r>
    <s v="E1938"/>
    <s v="Mrs Katie Edwards"/>
    <n v="25"/>
    <x v="2"/>
    <x v="1"/>
    <x v="1"/>
    <s v="Analyst"/>
    <d v="2022-10-15T00:00:00"/>
    <s v="E1174"/>
    <s v="Edinburgh"/>
    <n v="28127"/>
    <x v="1"/>
    <m/>
    <n v="35"/>
    <n v="2"/>
    <x v="0"/>
    <m/>
    <m/>
    <n v="1"/>
    <x v="0"/>
    <n v="2"/>
    <s v="I feel undervalued and stressed by current expectations."/>
    <n v="3"/>
    <n v="53"/>
    <n v="55"/>
    <n v="68"/>
    <n v="1"/>
    <x v="1"/>
    <n v="569"/>
    <n v="1"/>
  </r>
  <r>
    <s v="E1939"/>
    <s v="Natasha Chamberlain"/>
    <n v="26"/>
    <x v="2"/>
    <x v="1"/>
    <x v="1"/>
    <s v="Manager"/>
    <d v="2023-07-15T00:00:00"/>
    <s v="E1075"/>
    <s v="Birmingham"/>
    <n v="48147"/>
    <x v="0"/>
    <d v="2024-07-22T00:00:00"/>
    <n v="12"/>
    <n v="1"/>
    <x v="0"/>
    <s v="Personal"/>
    <n v="30"/>
    <n v="1"/>
    <x v="0"/>
    <n v="4"/>
    <s v="Leaving due to personal circumstances."/>
    <n v="5"/>
    <n v="74"/>
    <n v="7"/>
    <n v="51"/>
    <n v="4"/>
    <x v="1"/>
    <n v="8411"/>
    <n v="2"/>
  </r>
  <r>
    <s v="E1940"/>
    <s v="Abdul Evans"/>
    <n v="58"/>
    <x v="0"/>
    <x v="1"/>
    <x v="3"/>
    <s v="Manager"/>
    <d v="2022-03-31T00:00:00"/>
    <s v="E1612"/>
    <s v="Manchester"/>
    <n v="70528"/>
    <x v="0"/>
    <d v="2024-10-12T00:00:00"/>
    <n v="30"/>
    <n v="2"/>
    <x v="0"/>
    <s v="Personal"/>
    <n v="90"/>
    <n v="3"/>
    <x v="1"/>
    <n v="1"/>
    <s v="Leaving due to personal circumstances."/>
    <n v="2"/>
    <n v="59"/>
    <n v="93"/>
    <n v="75"/>
    <n v="9"/>
    <x v="0"/>
    <n v="9586"/>
    <n v="3"/>
  </r>
  <r>
    <s v="E1941"/>
    <s v="Carly Blake"/>
    <n v="29"/>
    <x v="2"/>
    <x v="0"/>
    <x v="1"/>
    <s v="Analyst"/>
    <d v="2024-08-16T00:00:00"/>
    <s v="E1925"/>
    <s v="Manchester"/>
    <n v="102095"/>
    <x v="1"/>
    <m/>
    <n v="13"/>
    <n v="1"/>
    <x v="0"/>
    <m/>
    <m/>
    <n v="1"/>
    <x v="0"/>
    <n v="4"/>
    <s v="I feel undervalued and stressed by current expectations."/>
    <n v="3"/>
    <n v="84"/>
    <n v="26"/>
    <n v="83"/>
    <n v="3"/>
    <x v="1"/>
    <n v="19218"/>
    <n v="3"/>
  </r>
  <r>
    <s v="E1942"/>
    <s v="Francesca Griffiths"/>
    <n v="49"/>
    <x v="3"/>
    <x v="0"/>
    <x v="5"/>
    <s v="Agent"/>
    <d v="2023-01-31T00:00:00"/>
    <s v="E1662"/>
    <s v="Manchester"/>
    <n v="93931"/>
    <x v="1"/>
    <m/>
    <n v="31"/>
    <n v="2"/>
    <x v="0"/>
    <m/>
    <m/>
    <n v="4"/>
    <x v="2"/>
    <n v="1"/>
    <s v="I feel undervalued and stressed by current expectations."/>
    <n v="5"/>
    <n v="56"/>
    <n v="70"/>
    <n v="63"/>
    <n v="2"/>
    <x v="1"/>
    <n v="2122"/>
    <n v="1"/>
  </r>
  <r>
    <s v="E1943"/>
    <s v="Miss Caroline Howells"/>
    <n v="52"/>
    <x v="0"/>
    <x v="0"/>
    <x v="1"/>
    <s v="Analyst"/>
    <d v="2015-09-11T00:00:00"/>
    <s v="E1399"/>
    <s v="Birmingham"/>
    <n v="115925"/>
    <x v="0"/>
    <d v="2016-05-31T00:00:00"/>
    <n v="8"/>
    <n v="0"/>
    <x v="0"/>
    <s v="Compensation"/>
    <n v="30"/>
    <n v="1"/>
    <x v="0"/>
    <n v="3"/>
    <s v="Salary and benefits were not competitive enough."/>
    <n v="3"/>
    <n v="91"/>
    <n v="26"/>
    <n v="64"/>
    <n v="0"/>
    <x v="2"/>
    <n v="14409"/>
    <n v="3"/>
  </r>
  <r>
    <s v="E1944"/>
    <s v="Tom Palmer-Ali"/>
    <n v="30"/>
    <x v="1"/>
    <x v="1"/>
    <x v="3"/>
    <s v="Analyst"/>
    <d v="2012-10-13T00:00:00"/>
    <s v="E1781"/>
    <s v="Manchester"/>
    <n v="91381"/>
    <x v="1"/>
    <m/>
    <n v="155"/>
    <n v="12"/>
    <x v="2"/>
    <m/>
    <m/>
    <n v="5"/>
    <x v="2"/>
    <n v="1"/>
    <s v="I feel undervalued and stressed by current expectations."/>
    <n v="1"/>
    <n v="62"/>
    <n v="88"/>
    <n v="69"/>
    <n v="4"/>
    <x v="1"/>
    <n v="3089"/>
    <n v="2"/>
  </r>
  <r>
    <s v="E1945"/>
    <s v="Philip Green"/>
    <n v="50"/>
    <x v="0"/>
    <x v="1"/>
    <x v="2"/>
    <s v="Analyst"/>
    <d v="2013-05-08T00:00:00"/>
    <s v="E1969"/>
    <s v="Edinburgh"/>
    <n v="88749"/>
    <x v="1"/>
    <m/>
    <n v="148"/>
    <n v="12"/>
    <x v="2"/>
    <m/>
    <m/>
    <n v="2"/>
    <x v="0"/>
    <n v="5"/>
    <s v="I feel undervalued and stressed by current expectations."/>
    <n v="1"/>
    <n v="53"/>
    <n v="45"/>
    <n v="83"/>
    <n v="9"/>
    <x v="0"/>
    <n v="14242"/>
    <n v="2"/>
  </r>
  <r>
    <s v="E1946"/>
    <s v="Danielle Smith-Ryan"/>
    <n v="35"/>
    <x v="1"/>
    <x v="0"/>
    <x v="4"/>
    <s v="Adjuster"/>
    <d v="2015-11-19T00:00:00"/>
    <s v="E1070"/>
    <s v="Birmingham"/>
    <n v="63672"/>
    <x v="1"/>
    <m/>
    <n v="117"/>
    <n v="9"/>
    <x v="1"/>
    <m/>
    <m/>
    <n v="5"/>
    <x v="2"/>
    <n v="4"/>
    <s v="I enjoy the work environment and feel motivated."/>
    <n v="1"/>
    <n v="99"/>
    <n v="40"/>
    <n v="85"/>
    <n v="7"/>
    <x v="3"/>
    <n v="7210"/>
    <n v="4"/>
  </r>
  <r>
    <s v="E1947"/>
    <s v="Dr Claire Price"/>
    <n v="43"/>
    <x v="3"/>
    <x v="1"/>
    <x v="4"/>
    <s v="Senior Manager"/>
    <d v="2021-11-29T00:00:00"/>
    <s v="E1179"/>
    <s v="Dublin"/>
    <n v="38731"/>
    <x v="1"/>
    <m/>
    <n v="45"/>
    <n v="3"/>
    <x v="0"/>
    <m/>
    <m/>
    <n v="3"/>
    <x v="1"/>
    <n v="1"/>
    <s v="I feel undervalued and stressed by current expectations."/>
    <n v="2"/>
    <n v="92"/>
    <n v="78"/>
    <n v="68"/>
    <n v="8"/>
    <x v="0"/>
    <n v="16433"/>
    <n v="3"/>
  </r>
  <r>
    <s v="E1948"/>
    <s v="Mohammad Griffiths-Bradley"/>
    <n v="32"/>
    <x v="1"/>
    <x v="0"/>
    <x v="1"/>
    <s v="Agent"/>
    <d v="2021-11-22T00:00:00"/>
    <s v="E1123"/>
    <s v="Birmingham"/>
    <n v="79512"/>
    <x v="1"/>
    <m/>
    <n v="45"/>
    <n v="3"/>
    <x v="0"/>
    <m/>
    <m/>
    <n v="1"/>
    <x v="0"/>
    <n v="2"/>
    <s v="I feel undervalued and stressed by current expectations."/>
    <n v="1"/>
    <n v="85"/>
    <n v="24"/>
    <n v="58"/>
    <n v="6"/>
    <x v="3"/>
    <n v="514"/>
    <n v="4"/>
  </r>
  <r>
    <s v="E1949"/>
    <s v="Keith Hilton"/>
    <n v="44"/>
    <x v="3"/>
    <x v="2"/>
    <x v="0"/>
    <s v="Analyst"/>
    <d v="2023-02-12T00:00:00"/>
    <s v="E1380"/>
    <s v="Edinburgh"/>
    <n v="76024"/>
    <x v="1"/>
    <m/>
    <n v="31"/>
    <n v="2"/>
    <x v="0"/>
    <m/>
    <m/>
    <n v="1"/>
    <x v="0"/>
    <n v="3"/>
    <s v="I feel undervalued and stressed by current expectations."/>
    <n v="2"/>
    <n v="63"/>
    <n v="85"/>
    <n v="56"/>
    <n v="0"/>
    <x v="2"/>
    <n v="10983"/>
    <n v="0"/>
  </r>
  <r>
    <s v="E1950"/>
    <s v="Dr Carly Hill"/>
    <n v="22"/>
    <x v="2"/>
    <x v="2"/>
    <x v="4"/>
    <s v="Analyst"/>
    <d v="2022-07-17T00:00:00"/>
    <s v="E1292"/>
    <s v="Dublin"/>
    <n v="28832"/>
    <x v="1"/>
    <m/>
    <n v="37"/>
    <n v="3"/>
    <x v="0"/>
    <m/>
    <m/>
    <n v="4"/>
    <x v="2"/>
    <n v="2"/>
    <s v="I feel undervalued and stressed by current expectations."/>
    <n v="1"/>
    <n v="67"/>
    <n v="17"/>
    <n v="79"/>
    <n v="0"/>
    <x v="2"/>
    <n v="10970"/>
    <n v="2"/>
  </r>
  <r>
    <s v="E1951"/>
    <s v="Jeffrey Atkinson"/>
    <n v="58"/>
    <x v="0"/>
    <x v="2"/>
    <x v="2"/>
    <s v="Analyst"/>
    <d v="2014-02-01T00:00:00"/>
    <s v="E1796"/>
    <s v="Birmingham"/>
    <n v="57332"/>
    <x v="0"/>
    <d v="2023-01-18T00:00:00"/>
    <n v="107"/>
    <n v="8"/>
    <x v="1"/>
    <s v="Compensation"/>
    <n v="60"/>
    <n v="1"/>
    <x v="0"/>
    <n v="2"/>
    <s v="Salary and benefits were not competitive enough."/>
    <n v="3"/>
    <n v="57"/>
    <n v="11"/>
    <n v="62"/>
    <n v="0"/>
    <x v="2"/>
    <n v="10810"/>
    <n v="1"/>
  </r>
  <r>
    <s v="E1952"/>
    <s v="Gillian Fowler"/>
    <n v="42"/>
    <x v="3"/>
    <x v="0"/>
    <x v="1"/>
    <s v="Analyst"/>
    <d v="2018-07-24T00:00:00"/>
    <s v="E1194"/>
    <s v="Manchester"/>
    <n v="37467"/>
    <x v="1"/>
    <m/>
    <n v="85"/>
    <n v="7"/>
    <x v="1"/>
    <m/>
    <m/>
    <n v="5"/>
    <x v="2"/>
    <n v="2"/>
    <s v="I feel undervalued and stressed by current expectations."/>
    <n v="5"/>
    <n v="81"/>
    <n v="86"/>
    <n v="76"/>
    <n v="1"/>
    <x v="1"/>
    <n v="10029"/>
    <n v="2"/>
  </r>
  <r>
    <s v="E1953"/>
    <s v="Billy Anderson"/>
    <n v="47"/>
    <x v="3"/>
    <x v="1"/>
    <x v="3"/>
    <s v="Adjuster"/>
    <d v="2022-10-18T00:00:00"/>
    <s v="E1910"/>
    <s v="London"/>
    <n v="66025"/>
    <x v="0"/>
    <d v="2024-01-23T00:00:00"/>
    <n v="15"/>
    <n v="1"/>
    <x v="0"/>
    <s v="Retirement"/>
    <n v="60"/>
    <n v="3"/>
    <x v="1"/>
    <n v="3"/>
    <s v="I am retiring after my service here."/>
    <n v="5"/>
    <n v="76"/>
    <n v="50"/>
    <n v="93"/>
    <n v="0"/>
    <x v="2"/>
    <n v="4671"/>
    <n v="0"/>
  </r>
  <r>
    <s v="E1954"/>
    <s v="Mary Hodgson"/>
    <n v="57"/>
    <x v="0"/>
    <x v="1"/>
    <x v="2"/>
    <s v="Agent"/>
    <d v="2011-09-28T00:00:00"/>
    <s v="E1227"/>
    <s v="London"/>
    <n v="38107"/>
    <x v="1"/>
    <m/>
    <n v="167"/>
    <n v="13"/>
    <x v="2"/>
    <m/>
    <m/>
    <n v="2"/>
    <x v="0"/>
    <n v="3"/>
    <s v="I feel undervalued and stressed by current expectations."/>
    <n v="1"/>
    <n v="91"/>
    <n v="38"/>
    <n v="84"/>
    <n v="3"/>
    <x v="1"/>
    <n v="17549"/>
    <n v="1"/>
  </r>
  <r>
    <s v="E1955"/>
    <s v="Mr Carl Goddard"/>
    <n v="44"/>
    <x v="3"/>
    <x v="0"/>
    <x v="1"/>
    <s v="Analyst"/>
    <d v="2020-06-07T00:00:00"/>
    <s v="E1430"/>
    <s v="Manchester"/>
    <n v="102994"/>
    <x v="1"/>
    <m/>
    <n v="63"/>
    <n v="5"/>
    <x v="1"/>
    <m/>
    <m/>
    <n v="1"/>
    <x v="0"/>
    <n v="3"/>
    <s v="I feel undervalued and stressed by current expectations."/>
    <n v="5"/>
    <n v="86"/>
    <n v="88"/>
    <n v="62"/>
    <n v="9"/>
    <x v="0"/>
    <n v="10441"/>
    <n v="3"/>
  </r>
  <r>
    <s v="E1956"/>
    <s v="Ms Lydia Owen"/>
    <n v="22"/>
    <x v="2"/>
    <x v="0"/>
    <x v="2"/>
    <s v="Analyst"/>
    <d v="2022-03-08T00:00:00"/>
    <s v="E1941"/>
    <s v="London"/>
    <n v="119202"/>
    <x v="1"/>
    <m/>
    <n v="42"/>
    <n v="3"/>
    <x v="0"/>
    <m/>
    <m/>
    <n v="2"/>
    <x v="0"/>
    <n v="3"/>
    <s v="I feel undervalued and stressed by current expectations."/>
    <n v="1"/>
    <n v="72"/>
    <n v="9"/>
    <n v="64"/>
    <n v="8"/>
    <x v="0"/>
    <n v="414"/>
    <n v="3"/>
  </r>
  <r>
    <s v="E1957"/>
    <s v="Miss Patricia Poole"/>
    <n v="36"/>
    <x v="1"/>
    <x v="1"/>
    <x v="4"/>
    <s v="Agent"/>
    <d v="2011-12-25T00:00:00"/>
    <s v="E1435"/>
    <s v="London"/>
    <n v="68481"/>
    <x v="0"/>
    <d v="2013-09-16T00:00:00"/>
    <n v="20"/>
    <n v="1"/>
    <x v="0"/>
    <s v="Compensation"/>
    <n v="30"/>
    <n v="1"/>
    <x v="0"/>
    <n v="2"/>
    <s v="Salary and benefits were not competitive enough."/>
    <n v="1"/>
    <n v="56"/>
    <n v="93"/>
    <n v="95"/>
    <n v="3"/>
    <x v="1"/>
    <n v="15093"/>
    <n v="2"/>
  </r>
  <r>
    <s v="E1958"/>
    <s v="Leah Hall-Foster"/>
    <n v="42"/>
    <x v="3"/>
    <x v="1"/>
    <x v="3"/>
    <s v="Manager"/>
    <d v="2017-06-12T00:00:00"/>
    <s v="E1786"/>
    <s v="Manchester"/>
    <n v="27581"/>
    <x v="0"/>
    <d v="2017-10-23T00:00:00"/>
    <n v="4"/>
    <n v="0"/>
    <x v="0"/>
    <s v="Workload"/>
    <n v="60"/>
    <n v="3"/>
    <x v="1"/>
    <n v="5"/>
    <s v="The workload was overwhelming and hard to balance."/>
    <n v="4"/>
    <n v="61"/>
    <n v="73"/>
    <n v="58"/>
    <n v="3"/>
    <x v="1"/>
    <n v="17488"/>
    <n v="1"/>
  </r>
  <r>
    <s v="E1959"/>
    <s v="Diana Robson"/>
    <n v="30"/>
    <x v="1"/>
    <x v="1"/>
    <x v="1"/>
    <s v="Analyst"/>
    <d v="2015-01-03T00:00:00"/>
    <s v="E1460"/>
    <s v="Manchester"/>
    <n v="100118"/>
    <x v="1"/>
    <m/>
    <n v="128"/>
    <n v="10"/>
    <x v="2"/>
    <m/>
    <m/>
    <n v="5"/>
    <x v="2"/>
    <n v="5"/>
    <s v="I enjoy the work environment and feel motivated."/>
    <n v="4"/>
    <n v="74"/>
    <n v="97"/>
    <n v="94"/>
    <n v="6"/>
    <x v="3"/>
    <n v="19740"/>
    <n v="1"/>
  </r>
  <r>
    <s v="E1960"/>
    <s v="Mr Leigh Anderson"/>
    <n v="30"/>
    <x v="1"/>
    <x v="0"/>
    <x v="5"/>
    <s v="Analyst"/>
    <d v="2024-05-02T00:00:00"/>
    <s v="E1617"/>
    <s v="Birmingham"/>
    <n v="76638"/>
    <x v="0"/>
    <d v="2024-06-26T00:00:00"/>
    <n v="1"/>
    <n v="0"/>
    <x v="0"/>
    <s v="Better Offer"/>
    <n v="90"/>
    <n v="3"/>
    <x v="1"/>
    <n v="3"/>
    <s v="I found a more attractive role outside the company."/>
    <n v="4"/>
    <n v="52"/>
    <n v="76"/>
    <n v="72"/>
    <n v="8"/>
    <x v="0"/>
    <n v="2416"/>
    <n v="4"/>
  </r>
  <r>
    <s v="E1961"/>
    <s v="Emily Rogers"/>
    <n v="31"/>
    <x v="1"/>
    <x v="0"/>
    <x v="3"/>
    <s v="Manager"/>
    <d v="2024-04-01T00:00:00"/>
    <s v="E1020"/>
    <s v="Birmingham"/>
    <n v="33418"/>
    <x v="1"/>
    <m/>
    <n v="17"/>
    <n v="1"/>
    <x v="0"/>
    <m/>
    <m/>
    <n v="2"/>
    <x v="0"/>
    <n v="4"/>
    <s v="I feel undervalued and stressed by current expectations."/>
    <n v="2"/>
    <n v="75"/>
    <n v="53"/>
    <n v="85"/>
    <n v="6"/>
    <x v="3"/>
    <n v="5611"/>
    <n v="0"/>
  </r>
  <r>
    <s v="E1962"/>
    <s v="Yvonne Murphy"/>
    <n v="47"/>
    <x v="3"/>
    <x v="0"/>
    <x v="5"/>
    <s v="Agent"/>
    <d v="2023-05-05T00:00:00"/>
    <s v="E1063"/>
    <s v="Manchester"/>
    <n v="118627"/>
    <x v="0"/>
    <d v="2023-08-04T00:00:00"/>
    <n v="2"/>
    <n v="0"/>
    <x v="0"/>
    <s v="Retirement"/>
    <n v="90"/>
    <n v="1"/>
    <x v="0"/>
    <n v="1"/>
    <s v="I am retiring after my service here."/>
    <n v="4"/>
    <n v="53"/>
    <n v="28"/>
    <n v="89"/>
    <n v="0"/>
    <x v="2"/>
    <n v="15231"/>
    <n v="3"/>
  </r>
  <r>
    <s v="E1963"/>
    <s v="Mrs Helen Gough"/>
    <n v="56"/>
    <x v="0"/>
    <x v="1"/>
    <x v="2"/>
    <s v="Agent"/>
    <d v="2012-08-04T00:00:00"/>
    <s v="E1164"/>
    <s v="Edinburgh"/>
    <n v="54113"/>
    <x v="1"/>
    <m/>
    <n v="157"/>
    <n v="13"/>
    <x v="2"/>
    <m/>
    <m/>
    <n v="2"/>
    <x v="0"/>
    <n v="4"/>
    <s v="I feel undervalued and stressed by current expectations."/>
    <n v="1"/>
    <n v="91"/>
    <n v="40"/>
    <n v="52"/>
    <n v="0"/>
    <x v="2"/>
    <n v="8395"/>
    <n v="2"/>
  </r>
  <r>
    <s v="E1964"/>
    <s v="Lydia Miah"/>
    <n v="46"/>
    <x v="3"/>
    <x v="2"/>
    <x v="0"/>
    <s v="Manager"/>
    <d v="2018-09-18T00:00:00"/>
    <s v="E1026"/>
    <s v="London"/>
    <n v="109363"/>
    <x v="0"/>
    <d v="2024-02-26T00:00:00"/>
    <n v="65"/>
    <n v="5"/>
    <x v="1"/>
    <s v="Retirement"/>
    <n v="60"/>
    <n v="5"/>
    <x v="2"/>
    <n v="4"/>
    <s v="I am retiring after my service here."/>
    <n v="3"/>
    <n v="85"/>
    <n v="8"/>
    <n v="83"/>
    <n v="3"/>
    <x v="1"/>
    <n v="8260"/>
    <n v="1"/>
  </r>
  <r>
    <s v="E1965"/>
    <s v="Elizabeth Anderson"/>
    <n v="47"/>
    <x v="3"/>
    <x v="0"/>
    <x v="3"/>
    <s v="Analyst"/>
    <d v="2018-07-27T00:00:00"/>
    <s v="E1310"/>
    <s v="Birmingham"/>
    <n v="88044"/>
    <x v="1"/>
    <m/>
    <n v="85"/>
    <n v="7"/>
    <x v="1"/>
    <m/>
    <m/>
    <n v="3"/>
    <x v="1"/>
    <n v="4"/>
    <s v="Work is fine, but improvements could be made in support and recognition."/>
    <n v="4"/>
    <n v="64"/>
    <n v="62"/>
    <n v="68"/>
    <n v="3"/>
    <x v="1"/>
    <n v="19947"/>
    <n v="3"/>
  </r>
  <r>
    <s v="E1966"/>
    <s v="Shane Kelly-Richards"/>
    <n v="32"/>
    <x v="1"/>
    <x v="1"/>
    <x v="2"/>
    <s v="Analyst"/>
    <d v="2016-06-08T00:00:00"/>
    <s v="E1284"/>
    <s v="London"/>
    <n v="104955"/>
    <x v="1"/>
    <m/>
    <n v="111"/>
    <n v="9"/>
    <x v="1"/>
    <m/>
    <m/>
    <n v="2"/>
    <x v="0"/>
    <n v="5"/>
    <s v="I feel undervalued and stressed by current expectations."/>
    <n v="4"/>
    <n v="81"/>
    <n v="76"/>
    <n v="77"/>
    <n v="0"/>
    <x v="2"/>
    <n v="12648"/>
    <n v="2"/>
  </r>
  <r>
    <s v="E1967"/>
    <s v="Angela Cooke"/>
    <n v="59"/>
    <x v="0"/>
    <x v="1"/>
    <x v="5"/>
    <s v="Manager"/>
    <d v="2017-11-16T00:00:00"/>
    <s v="E1659"/>
    <s v="Dublin"/>
    <n v="86030"/>
    <x v="1"/>
    <m/>
    <n v="94"/>
    <n v="7"/>
    <x v="1"/>
    <m/>
    <m/>
    <n v="2"/>
    <x v="0"/>
    <n v="1"/>
    <s v="I feel undervalued and stressed by current expectations."/>
    <n v="3"/>
    <n v="78"/>
    <n v="36"/>
    <n v="72"/>
    <n v="5"/>
    <x v="3"/>
    <n v="13342"/>
    <n v="3"/>
  </r>
  <r>
    <s v="E1968"/>
    <s v="Dr Pauline Bell"/>
    <n v="23"/>
    <x v="2"/>
    <x v="1"/>
    <x v="4"/>
    <s v="Manager"/>
    <d v="2022-07-22T00:00:00"/>
    <s v="E1280"/>
    <s v="Manchester"/>
    <n v="36814"/>
    <x v="1"/>
    <m/>
    <n v="37"/>
    <n v="3"/>
    <x v="0"/>
    <m/>
    <m/>
    <n v="5"/>
    <x v="2"/>
    <n v="4"/>
    <s v="I enjoy the work environment and feel motivated."/>
    <n v="1"/>
    <n v="59"/>
    <n v="13"/>
    <n v="89"/>
    <n v="9"/>
    <x v="0"/>
    <n v="14210"/>
    <n v="2"/>
  </r>
  <r>
    <s v="E1969"/>
    <s v="Olivia Greenwood"/>
    <n v="28"/>
    <x v="2"/>
    <x v="1"/>
    <x v="4"/>
    <s v="Director"/>
    <d v="2019-06-19T00:00:00"/>
    <s v="E1837"/>
    <s v="Edinburgh"/>
    <n v="35024"/>
    <x v="1"/>
    <m/>
    <n v="74"/>
    <n v="6"/>
    <x v="1"/>
    <m/>
    <m/>
    <n v="1"/>
    <x v="0"/>
    <n v="3"/>
    <s v="I feel undervalued and stressed by current expectations."/>
    <n v="2"/>
    <n v="70"/>
    <n v="72"/>
    <n v="98"/>
    <n v="1"/>
    <x v="1"/>
    <n v="6833"/>
    <n v="3"/>
  </r>
  <r>
    <s v="E1970"/>
    <s v="Oliver Patel"/>
    <n v="39"/>
    <x v="1"/>
    <x v="2"/>
    <x v="0"/>
    <s v="Analyst"/>
    <d v="2011-02-20T00:00:00"/>
    <s v="E1830"/>
    <s v="Dublin"/>
    <n v="88288"/>
    <x v="1"/>
    <m/>
    <n v="174"/>
    <n v="14"/>
    <x v="2"/>
    <m/>
    <m/>
    <n v="2"/>
    <x v="0"/>
    <n v="5"/>
    <s v="I feel undervalued and stressed by current expectations."/>
    <n v="4"/>
    <n v="65"/>
    <n v="71"/>
    <n v="94"/>
    <n v="4"/>
    <x v="1"/>
    <n v="4752"/>
    <n v="4"/>
  </r>
  <r>
    <s v="E1971"/>
    <s v="Jodie Jones"/>
    <n v="48"/>
    <x v="3"/>
    <x v="0"/>
    <x v="3"/>
    <s v="Analyst"/>
    <d v="2023-05-29T00:00:00"/>
    <s v="E1163"/>
    <s v="Dublin"/>
    <n v="82836"/>
    <x v="1"/>
    <m/>
    <n v="27"/>
    <n v="2"/>
    <x v="0"/>
    <m/>
    <m/>
    <n v="5"/>
    <x v="2"/>
    <n v="3"/>
    <s v="Work is fine, but improvements could be made in support and recognition."/>
    <n v="3"/>
    <n v="96"/>
    <n v="38"/>
    <n v="56"/>
    <n v="7"/>
    <x v="3"/>
    <n v="11978"/>
    <n v="0"/>
  </r>
  <r>
    <s v="E1972"/>
    <s v="Mrs Valerie Patel"/>
    <n v="55"/>
    <x v="0"/>
    <x v="0"/>
    <x v="3"/>
    <s v="Adjuster"/>
    <d v="2019-02-15T00:00:00"/>
    <s v="E1897"/>
    <s v="Dublin"/>
    <n v="32435"/>
    <x v="1"/>
    <m/>
    <n v="79"/>
    <n v="6"/>
    <x v="1"/>
    <m/>
    <m/>
    <n v="1"/>
    <x v="0"/>
    <n v="3"/>
    <s v="I feel undervalued and stressed by current expectations."/>
    <n v="1"/>
    <n v="68"/>
    <n v="39"/>
    <n v="90"/>
    <n v="2"/>
    <x v="1"/>
    <n v="8727"/>
    <n v="3"/>
  </r>
  <r>
    <s v="E1973"/>
    <s v="Jenna Douglas"/>
    <n v="48"/>
    <x v="3"/>
    <x v="1"/>
    <x v="3"/>
    <s v="Agent"/>
    <d v="2020-04-06T00:00:00"/>
    <s v="E1917"/>
    <s v="Manchester"/>
    <n v="92084"/>
    <x v="1"/>
    <m/>
    <n v="65"/>
    <n v="5"/>
    <x v="1"/>
    <m/>
    <m/>
    <n v="1"/>
    <x v="0"/>
    <n v="4"/>
    <s v="I feel undervalued and stressed by current expectations."/>
    <n v="5"/>
    <n v="78"/>
    <n v="53"/>
    <n v="61"/>
    <n v="8"/>
    <x v="0"/>
    <n v="5023"/>
    <n v="0"/>
  </r>
  <r>
    <s v="E1974"/>
    <s v="Ian Williams"/>
    <n v="38"/>
    <x v="1"/>
    <x v="1"/>
    <x v="2"/>
    <s v="Analyst"/>
    <d v="2018-04-01T00:00:00"/>
    <s v="E1223"/>
    <s v="Birmingham"/>
    <n v="95601"/>
    <x v="1"/>
    <m/>
    <n v="89"/>
    <n v="7"/>
    <x v="1"/>
    <m/>
    <m/>
    <n v="3"/>
    <x v="1"/>
    <n v="3"/>
    <s v="Work is fine, but improvements could be made in support and recognition."/>
    <n v="2"/>
    <n v="100"/>
    <n v="2"/>
    <n v="63"/>
    <n v="6"/>
    <x v="3"/>
    <n v="982"/>
    <n v="3"/>
  </r>
  <r>
    <s v="E1975"/>
    <s v="Mathew Sutton"/>
    <n v="45"/>
    <x v="3"/>
    <x v="0"/>
    <x v="0"/>
    <s v="Adjuster"/>
    <d v="2013-05-18T00:00:00"/>
    <s v="E1783"/>
    <s v="Manchester"/>
    <n v="113416"/>
    <x v="0"/>
    <d v="2017-11-25T00:00:00"/>
    <n v="54"/>
    <n v="4"/>
    <x v="0"/>
    <s v="Better Offer"/>
    <n v="90"/>
    <n v="5"/>
    <x v="2"/>
    <n v="1"/>
    <s v="I found a more attractive role outside the company."/>
    <n v="3"/>
    <n v="67"/>
    <n v="54"/>
    <n v="95"/>
    <n v="8"/>
    <x v="0"/>
    <n v="14305"/>
    <n v="1"/>
  </r>
  <r>
    <s v="E1976"/>
    <s v="Francis Bond"/>
    <n v="46"/>
    <x v="3"/>
    <x v="1"/>
    <x v="3"/>
    <s v="Senior Manager"/>
    <d v="2021-02-27T00:00:00"/>
    <s v="E1145"/>
    <s v="Birmingham"/>
    <n v="28407"/>
    <x v="1"/>
    <m/>
    <n v="54"/>
    <n v="4"/>
    <x v="0"/>
    <m/>
    <m/>
    <n v="1"/>
    <x v="0"/>
    <n v="3"/>
    <s v="I feel undervalued and stressed by current expectations."/>
    <n v="3"/>
    <n v="93"/>
    <n v="32"/>
    <n v="64"/>
    <n v="0"/>
    <x v="2"/>
    <n v="16146"/>
    <n v="4"/>
  </r>
  <r>
    <s v="E1977"/>
    <s v="Chelsea Saunders"/>
    <n v="28"/>
    <x v="2"/>
    <x v="0"/>
    <x v="2"/>
    <s v="Analyst"/>
    <d v="2011-11-15T00:00:00"/>
    <s v="E1964"/>
    <s v="Dublin"/>
    <n v="57940"/>
    <x v="1"/>
    <m/>
    <n v="166"/>
    <n v="13"/>
    <x v="2"/>
    <m/>
    <m/>
    <n v="3"/>
    <x v="1"/>
    <n v="4"/>
    <s v="Work is fine, but improvements could be made in support and recognition."/>
    <n v="3"/>
    <n v="65"/>
    <n v="95"/>
    <n v="52"/>
    <n v="4"/>
    <x v="1"/>
    <n v="17729"/>
    <n v="4"/>
  </r>
  <r>
    <s v="E1978"/>
    <s v="Ross Hall"/>
    <n v="27"/>
    <x v="2"/>
    <x v="2"/>
    <x v="4"/>
    <s v="Analyst"/>
    <d v="2012-05-29T00:00:00"/>
    <s v="E1949"/>
    <s v="Dublin"/>
    <n v="30666"/>
    <x v="1"/>
    <m/>
    <n v="159"/>
    <n v="13"/>
    <x v="2"/>
    <m/>
    <m/>
    <n v="4"/>
    <x v="2"/>
    <n v="3"/>
    <s v="Work is fine, but improvements could be made in support and recognition."/>
    <n v="4"/>
    <n v="50"/>
    <n v="70"/>
    <n v="64"/>
    <n v="2"/>
    <x v="1"/>
    <n v="11201"/>
    <n v="0"/>
  </r>
  <r>
    <s v="E1979"/>
    <s v="Jonathan Harris"/>
    <n v="45"/>
    <x v="3"/>
    <x v="0"/>
    <x v="5"/>
    <s v="Adjuster"/>
    <d v="2013-03-26T00:00:00"/>
    <s v="E1867"/>
    <s v="Edinburgh"/>
    <n v="62122"/>
    <x v="1"/>
    <m/>
    <n v="149"/>
    <n v="12"/>
    <x v="2"/>
    <m/>
    <m/>
    <n v="5"/>
    <x v="2"/>
    <n v="5"/>
    <s v="I enjoy the work environment and feel motivated."/>
    <n v="5"/>
    <n v="97"/>
    <n v="18"/>
    <n v="100"/>
    <n v="3"/>
    <x v="1"/>
    <n v="16910"/>
    <n v="1"/>
  </r>
  <r>
    <s v="E1980"/>
    <s v="Mr David Thompson"/>
    <n v="54"/>
    <x v="0"/>
    <x v="0"/>
    <x v="2"/>
    <s v="Agent"/>
    <d v="2012-09-21T00:00:00"/>
    <s v="E1029"/>
    <s v="Birmingham"/>
    <n v="50092"/>
    <x v="1"/>
    <m/>
    <n v="155"/>
    <n v="12"/>
    <x v="2"/>
    <m/>
    <m/>
    <n v="4"/>
    <x v="2"/>
    <n v="5"/>
    <s v="I enjoy the work environment and feel motivated."/>
    <n v="2"/>
    <n v="51"/>
    <n v="33"/>
    <n v="73"/>
    <n v="3"/>
    <x v="1"/>
    <n v="17314"/>
    <n v="2"/>
  </r>
  <r>
    <s v="E1981"/>
    <s v="Alex Clarke"/>
    <n v="50"/>
    <x v="0"/>
    <x v="1"/>
    <x v="4"/>
    <s v="Agent"/>
    <d v="2021-05-20T00:00:00"/>
    <s v="E1044"/>
    <s v="Dublin"/>
    <n v="100645"/>
    <x v="1"/>
    <m/>
    <n v="51"/>
    <n v="4"/>
    <x v="0"/>
    <m/>
    <m/>
    <n v="1"/>
    <x v="0"/>
    <n v="5"/>
    <s v="I feel undervalued and stressed by current expectations."/>
    <n v="1"/>
    <n v="64"/>
    <n v="77"/>
    <n v="95"/>
    <n v="6"/>
    <x v="3"/>
    <n v="18666"/>
    <n v="4"/>
  </r>
  <r>
    <s v="E1982"/>
    <s v="Julie Tomlinson"/>
    <n v="43"/>
    <x v="3"/>
    <x v="1"/>
    <x v="4"/>
    <s v="Adjuster"/>
    <d v="2021-08-21T00:00:00"/>
    <s v="E1786"/>
    <s v="London"/>
    <n v="51505"/>
    <x v="1"/>
    <m/>
    <n v="48"/>
    <n v="4"/>
    <x v="0"/>
    <m/>
    <m/>
    <n v="5"/>
    <x v="2"/>
    <n v="2"/>
    <s v="I feel undervalued and stressed by current expectations."/>
    <n v="1"/>
    <n v="88"/>
    <n v="49"/>
    <n v="57"/>
    <n v="9"/>
    <x v="0"/>
    <n v="18330"/>
    <n v="1"/>
  </r>
  <r>
    <s v="E1983"/>
    <s v="Dr Stephen Smith"/>
    <n v="47"/>
    <x v="3"/>
    <x v="1"/>
    <x v="5"/>
    <s v="Agent"/>
    <d v="2016-05-22T00:00:00"/>
    <s v="E1470"/>
    <s v="Edinburgh"/>
    <n v="61713"/>
    <x v="0"/>
    <d v="2023-10-05T00:00:00"/>
    <n v="88"/>
    <n v="7"/>
    <x v="1"/>
    <s v="Retirement"/>
    <n v="90"/>
    <n v="3"/>
    <x v="1"/>
    <n v="5"/>
    <s v="I am retiring after my service here."/>
    <n v="5"/>
    <n v="77"/>
    <n v="46"/>
    <n v="54"/>
    <n v="7"/>
    <x v="3"/>
    <n v="15365"/>
    <n v="1"/>
  </r>
  <r>
    <s v="E1984"/>
    <s v="Mr Max Savage"/>
    <n v="49"/>
    <x v="3"/>
    <x v="0"/>
    <x v="4"/>
    <s v="Analyst"/>
    <d v="2011-04-21T00:00:00"/>
    <s v="E1033"/>
    <s v="Manchester"/>
    <n v="79387"/>
    <x v="1"/>
    <m/>
    <n v="172"/>
    <n v="14"/>
    <x v="2"/>
    <m/>
    <m/>
    <n v="1"/>
    <x v="0"/>
    <n v="5"/>
    <s v="I feel undervalued and stressed by current expectations."/>
    <n v="3"/>
    <n v="50"/>
    <n v="45"/>
    <n v="100"/>
    <n v="9"/>
    <x v="0"/>
    <n v="10733"/>
    <n v="0"/>
  </r>
  <r>
    <s v="E1985"/>
    <s v="Ms Eleanor Walsh"/>
    <n v="42"/>
    <x v="3"/>
    <x v="1"/>
    <x v="0"/>
    <s v="Senior Manager"/>
    <d v="2011-10-20T00:00:00"/>
    <s v="E1652"/>
    <s v="Edinburgh"/>
    <n v="68169"/>
    <x v="1"/>
    <m/>
    <n v="166"/>
    <n v="13"/>
    <x v="2"/>
    <m/>
    <m/>
    <n v="5"/>
    <x v="2"/>
    <n v="2"/>
    <s v="I feel undervalued and stressed by current expectations."/>
    <n v="3"/>
    <n v="54"/>
    <n v="55"/>
    <n v="53"/>
    <n v="4"/>
    <x v="1"/>
    <n v="10108"/>
    <n v="1"/>
  </r>
  <r>
    <s v="E1986"/>
    <s v="Miss Emma Smith"/>
    <n v="28"/>
    <x v="2"/>
    <x v="1"/>
    <x v="5"/>
    <s v="Senior Manager"/>
    <d v="2021-02-26T00:00:00"/>
    <s v="E1426"/>
    <s v="London"/>
    <n v="98282"/>
    <x v="1"/>
    <m/>
    <n v="54"/>
    <n v="4"/>
    <x v="0"/>
    <m/>
    <m/>
    <n v="5"/>
    <x v="2"/>
    <n v="5"/>
    <s v="I enjoy the work environment and feel motivated."/>
    <n v="3"/>
    <n v="91"/>
    <n v="56"/>
    <n v="63"/>
    <n v="9"/>
    <x v="0"/>
    <n v="3360"/>
    <n v="1"/>
  </r>
  <r>
    <s v="E1987"/>
    <s v="Laura Baker"/>
    <n v="38"/>
    <x v="1"/>
    <x v="0"/>
    <x v="4"/>
    <s v="Analyst"/>
    <d v="2018-10-08T00:00:00"/>
    <s v="E1829"/>
    <s v="Birmingham"/>
    <n v="102511"/>
    <x v="1"/>
    <m/>
    <n v="83"/>
    <n v="6"/>
    <x v="1"/>
    <m/>
    <m/>
    <n v="4"/>
    <x v="2"/>
    <n v="4"/>
    <s v="I enjoy the work environment and feel motivated."/>
    <n v="3"/>
    <n v="71"/>
    <n v="82"/>
    <n v="65"/>
    <n v="6"/>
    <x v="3"/>
    <n v="9785"/>
    <n v="2"/>
  </r>
  <r>
    <s v="E1988"/>
    <s v="Lesley Clark"/>
    <n v="41"/>
    <x v="3"/>
    <x v="1"/>
    <x v="1"/>
    <s v="Agent"/>
    <d v="2015-03-27T00:00:00"/>
    <s v="E1885"/>
    <s v="Manchester"/>
    <n v="76742"/>
    <x v="0"/>
    <d v="2021-11-24T00:00:00"/>
    <n v="79"/>
    <n v="6"/>
    <x v="1"/>
    <s v="Compensation"/>
    <n v="30"/>
    <n v="1"/>
    <x v="0"/>
    <n v="5"/>
    <s v="Salary and benefits were not competitive enough."/>
    <n v="3"/>
    <n v="85"/>
    <n v="50"/>
    <n v="69"/>
    <n v="2"/>
    <x v="1"/>
    <n v="8112"/>
    <n v="0"/>
  </r>
  <r>
    <s v="E1989"/>
    <s v="Dr Dennis Day"/>
    <n v="41"/>
    <x v="3"/>
    <x v="1"/>
    <x v="2"/>
    <s v="Senior Manager"/>
    <d v="2022-06-11T00:00:00"/>
    <s v="E1220"/>
    <s v="Manchester"/>
    <n v="65522"/>
    <x v="1"/>
    <m/>
    <n v="39"/>
    <n v="3"/>
    <x v="0"/>
    <m/>
    <m/>
    <n v="3"/>
    <x v="1"/>
    <n v="5"/>
    <s v="Work is fine, but improvements could be made in support and recognition."/>
    <n v="5"/>
    <n v="95"/>
    <n v="53"/>
    <n v="73"/>
    <n v="2"/>
    <x v="1"/>
    <n v="16016"/>
    <n v="0"/>
  </r>
  <r>
    <s v="E1990"/>
    <s v="Gareth Lloyd"/>
    <n v="43"/>
    <x v="3"/>
    <x v="1"/>
    <x v="4"/>
    <s v="Senior Manager"/>
    <d v="2024-06-28T00:00:00"/>
    <s v="E1867"/>
    <s v="Birmingham"/>
    <n v="106132"/>
    <x v="1"/>
    <m/>
    <n v="14"/>
    <n v="1"/>
    <x v="0"/>
    <m/>
    <m/>
    <n v="3"/>
    <x v="1"/>
    <n v="2"/>
    <s v="I feel undervalued and stressed by current expectations."/>
    <n v="4"/>
    <n v="62"/>
    <n v="89"/>
    <n v="55"/>
    <n v="2"/>
    <x v="1"/>
    <n v="19309"/>
    <n v="1"/>
  </r>
  <r>
    <s v="E1991"/>
    <s v="Amber Benson"/>
    <n v="49"/>
    <x v="3"/>
    <x v="2"/>
    <x v="0"/>
    <s v="Agent"/>
    <d v="2018-04-30T00:00:00"/>
    <s v="E1533"/>
    <s v="Edinburgh"/>
    <n v="28880"/>
    <x v="1"/>
    <m/>
    <n v="88"/>
    <n v="7"/>
    <x v="1"/>
    <m/>
    <m/>
    <n v="1"/>
    <x v="0"/>
    <n v="4"/>
    <s v="I feel undervalued and stressed by current expectations."/>
    <n v="2"/>
    <n v="50"/>
    <n v="80"/>
    <n v="80"/>
    <n v="3"/>
    <x v="1"/>
    <n v="3625"/>
    <n v="2"/>
  </r>
  <r>
    <s v="E1992"/>
    <s v="Edward Matthews-Payne"/>
    <n v="28"/>
    <x v="2"/>
    <x v="0"/>
    <x v="3"/>
    <s v="Manager"/>
    <d v="2021-12-23T00:00:00"/>
    <s v="E1691"/>
    <s v="Dublin"/>
    <n v="68454"/>
    <x v="1"/>
    <m/>
    <n v="44"/>
    <n v="3"/>
    <x v="0"/>
    <m/>
    <m/>
    <n v="1"/>
    <x v="0"/>
    <n v="3"/>
    <s v="I feel undervalued and stressed by current expectations."/>
    <n v="3"/>
    <n v="65"/>
    <n v="27"/>
    <n v="55"/>
    <n v="5"/>
    <x v="3"/>
    <n v="5469"/>
    <n v="3"/>
  </r>
  <r>
    <s v="E1993"/>
    <s v="Kathleen Elliott"/>
    <n v="22"/>
    <x v="2"/>
    <x v="0"/>
    <x v="4"/>
    <s v="Adjuster"/>
    <d v="2020-02-04T00:00:00"/>
    <s v="E1947"/>
    <s v="Edinburgh"/>
    <n v="80711"/>
    <x v="1"/>
    <m/>
    <n v="67"/>
    <n v="5"/>
    <x v="1"/>
    <m/>
    <m/>
    <n v="2"/>
    <x v="0"/>
    <n v="1"/>
    <s v="I feel undervalued and stressed by current expectations."/>
    <n v="4"/>
    <n v="90"/>
    <n v="18"/>
    <n v="84"/>
    <n v="4"/>
    <x v="1"/>
    <n v="1223"/>
    <n v="4"/>
  </r>
  <r>
    <s v="E1994"/>
    <s v="Kate Payne"/>
    <n v="53"/>
    <x v="0"/>
    <x v="1"/>
    <x v="3"/>
    <s v="Manager"/>
    <d v="2020-03-01T00:00:00"/>
    <s v="E1366"/>
    <s v="London"/>
    <n v="68539"/>
    <x v="0"/>
    <d v="2024-09-24T00:00:00"/>
    <n v="54"/>
    <n v="4"/>
    <x v="0"/>
    <s v="Personal"/>
    <n v="90"/>
    <n v="4"/>
    <x v="2"/>
    <n v="4"/>
    <s v="Leaving due to personal circumstances."/>
    <n v="1"/>
    <n v="71"/>
    <n v="26"/>
    <n v="64"/>
    <n v="7"/>
    <x v="3"/>
    <n v="7110"/>
    <n v="0"/>
  </r>
  <r>
    <s v="E1995"/>
    <s v="Mrs Lynda Birch"/>
    <n v="34"/>
    <x v="1"/>
    <x v="2"/>
    <x v="1"/>
    <s v="Director"/>
    <d v="2017-05-30T00:00:00"/>
    <s v="E1931"/>
    <s v="Dublin"/>
    <n v="93321"/>
    <x v="0"/>
    <d v="2019-06-28T00:00:00"/>
    <n v="24"/>
    <n v="2"/>
    <x v="0"/>
    <s v="Career Growth"/>
    <n v="30"/>
    <n v="1"/>
    <x v="0"/>
    <n v="3"/>
    <s v="I felt limited opportunities for advancement here."/>
    <n v="5"/>
    <n v="81"/>
    <n v="47"/>
    <n v="78"/>
    <n v="4"/>
    <x v="1"/>
    <n v="9157"/>
    <n v="2"/>
  </r>
  <r>
    <s v="E1996"/>
    <s v="Kayleigh Jones-Akhtar"/>
    <n v="51"/>
    <x v="0"/>
    <x v="0"/>
    <x v="4"/>
    <s v="Agent"/>
    <d v="2015-08-31T00:00:00"/>
    <s v="E1840"/>
    <s v="Edinburgh"/>
    <n v="112985"/>
    <x v="0"/>
    <d v="2016-08-20T00:00:00"/>
    <n v="11"/>
    <n v="0"/>
    <x v="0"/>
    <s v="Compensation"/>
    <n v="60"/>
    <n v="1"/>
    <x v="0"/>
    <n v="4"/>
    <s v="Salary and benefits were not competitive enough."/>
    <n v="4"/>
    <n v="65"/>
    <n v="18"/>
    <n v="52"/>
    <n v="4"/>
    <x v="1"/>
    <n v="13251"/>
    <n v="2"/>
  </r>
  <r>
    <s v="E1997"/>
    <s v="Carol Carter-Walker"/>
    <n v="44"/>
    <x v="3"/>
    <x v="1"/>
    <x v="5"/>
    <s v="Senior Manager"/>
    <d v="2023-06-27T00:00:00"/>
    <s v="E1742"/>
    <s v="Birmingham"/>
    <n v="39799"/>
    <x v="0"/>
    <d v="2024-07-30T00:00:00"/>
    <n v="13"/>
    <n v="1"/>
    <x v="0"/>
    <s v="Personal"/>
    <n v="30"/>
    <n v="2"/>
    <x v="0"/>
    <n v="3"/>
    <s v="Leaving due to personal circumstances."/>
    <n v="3"/>
    <n v="100"/>
    <n v="96"/>
    <n v="60"/>
    <n v="9"/>
    <x v="0"/>
    <n v="4992"/>
    <n v="1"/>
  </r>
  <r>
    <s v="E1998"/>
    <s v="Jade Hughes-Clark"/>
    <n v="40"/>
    <x v="3"/>
    <x v="0"/>
    <x v="3"/>
    <s v="Analyst"/>
    <d v="2014-08-08T00:00:00"/>
    <s v="E1914"/>
    <s v="London"/>
    <n v="85102"/>
    <x v="1"/>
    <m/>
    <n v="133"/>
    <n v="11"/>
    <x v="2"/>
    <m/>
    <m/>
    <n v="2"/>
    <x v="0"/>
    <n v="3"/>
    <s v="I feel undervalued and stressed by current expectations."/>
    <n v="3"/>
    <n v="64"/>
    <n v="50"/>
    <n v="52"/>
    <n v="1"/>
    <x v="1"/>
    <n v="13646"/>
    <n v="4"/>
  </r>
  <r>
    <s v="E1999"/>
    <s v="Dylan Jackson"/>
    <n v="53"/>
    <x v="0"/>
    <x v="1"/>
    <x v="1"/>
    <s v="Director"/>
    <d v="2020-02-17T00:00:00"/>
    <s v="E1549"/>
    <s v="London"/>
    <n v="75726"/>
    <x v="1"/>
    <m/>
    <n v="66"/>
    <n v="5"/>
    <x v="1"/>
    <m/>
    <m/>
    <n v="5"/>
    <x v="2"/>
    <n v="4"/>
    <s v="I enjoy the work environment and feel motivated."/>
    <n v="3"/>
    <n v="95"/>
    <n v="6"/>
    <n v="77"/>
    <n v="4"/>
    <x v="1"/>
    <n v="11870"/>
    <n v="0"/>
  </r>
  <r>
    <m/>
    <m/>
    <m/>
    <x v="4"/>
    <x v="3"/>
    <x v="6"/>
    <m/>
    <m/>
    <m/>
    <m/>
    <m/>
    <x v="2"/>
    <m/>
    <m/>
    <m/>
    <x v="3"/>
    <m/>
    <m/>
    <m/>
    <x v="3"/>
    <m/>
    <m/>
    <m/>
    <m/>
    <m/>
    <m/>
    <m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CE387-9CE3-4500-843C-842B62A635CA}" name="PivotTable13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Attrition by Engagement">
  <location ref="H24:I27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n="Stayed" x="1"/>
        <item n="Left"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Average of Salary" fld="10" subtotal="average" baseField="11" baseItem="1"/>
  </dataFields>
  <formats count="1">
    <format dxfId="2">
      <pivotArea collapsedLevelsAreSubtotals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DF6BFA-8194-4415-BC87-C6FE54F66D0C}" name="PivotTable1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Attrition by Trainings completed">
  <location ref="H32:K38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n="Left" x="0"/>
        <item n="Stayed"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0"/>
        <item x="3"/>
        <item x="1"/>
        <item h="1" x="4"/>
        <item t="default"/>
      </items>
    </pivotField>
    <pivotField showAll="0"/>
    <pivotField showAll="0"/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Attrition_Flag" fld="11" subtotal="count" baseField="4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EDE9F2-6745-4334-8E95-6EA1FE8FE1FD}" name="PivotTable10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Attrition by Gender">
  <location ref="H3:K8" firstHeaderRow="1" firstDataRow="2" firstDataCol="1"/>
  <pivotFields count="30">
    <pivotField showAll="0"/>
    <pivotField showAll="0"/>
    <pivotField showAll="0"/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4">
        <item n="Left" x="0"/>
        <item n="Stayed"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Attrition_Flag" fld="11" subtotal="count" baseField="4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F902B9-0524-4D02-9911-3C8B7AF81629}" name="PivotTable11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Attrition by Engagement">
  <location ref="H13:K18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n="Left" x="0"/>
        <item n="Stayed"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Attrition_Flag" fld="11" subtotal="count" baseField="4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94E46-9C17-4564-B80D-F7F5F3BF9E0E}" name="PivotTable8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Attrition by Age Group">
  <location ref="A25:D31" firstHeaderRow="1" firstDataRow="2" firstDataCol="1"/>
  <pivotFields count="30">
    <pivotField showAll="0"/>
    <pivotField showAll="0"/>
    <pivotField showAll="0"/>
    <pivotField axis="axisRow" showAll="0">
      <items count="7">
        <item x="2"/>
        <item m="1" x="5"/>
        <item x="1"/>
        <item x="3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n="Left" x="0"/>
        <item n="Stayed"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2"/>
    </i>
    <i>
      <x v="3"/>
    </i>
    <i>
      <x v="4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Attrition_Flag" fld="1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7375DE-1127-4D51-87BB-C8A5C6835978}" name="PivotTable6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Attrition by Tenure">
  <location ref="A15:D20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n="Left" x="0"/>
        <item n="Stayed" x="1"/>
        <item x="2"/>
        <item t="default"/>
      </items>
    </pivotField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Attrition_Flag" fld="11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7BFEA2-E62D-4FAD-9074-20F1B966A09B}" name="PivotTable3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Attrition By Department">
  <location ref="A3:D11" firstHeaderRow="1" firstDataRow="2" firstDataCol="1"/>
  <pivotFields count="30">
    <pivotField showAll="0"/>
    <pivotField showAll="0"/>
    <pivotField showAll="0"/>
    <pivotField showAll="0"/>
    <pivotField showAll="0"/>
    <pivotField axis="axisRow" showAll="0">
      <items count="8">
        <item x="0"/>
        <item x="2"/>
        <item x="1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">
        <item n="Left" x="0"/>
        <item n="Stayed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Attrition_Flag" fld="11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CE2CA-2E41-4ADD-A4C8-0F190618D11F}" name="PivotTable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28:S49" firstHeaderRow="1" firstDataRow="1" firstDataCol="1"/>
  <pivotFields count="16">
    <pivotField dataField="1" showAll="0"/>
    <pivotField showAll="0"/>
    <pivotField axis="axisRow" showAll="0">
      <items count="7">
        <item x="0"/>
        <item x="2"/>
        <item x="1"/>
        <item x="3"/>
        <item x="5"/>
        <item x="4"/>
        <item t="default"/>
      </items>
    </pivotField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4">
        <item x="1"/>
        <item x="2"/>
        <item x="0"/>
        <item t="default"/>
      </items>
    </pivotField>
  </pivotFields>
  <rowFields count="2">
    <field x="15"/>
    <field x="2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ount of Employee_ID" fld="0" subtotal="count" showDataAs="percentOfTota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27DA0-16FA-4589-8A33-972CBD50845D}" name="PivotTable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20:S24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4">
        <item x="1"/>
        <item x="2"/>
        <item x="0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ee_ID" fld="0" subtotal="count" showDataAs="percentOfTota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EAE317-59D4-4D74-AA13-C1E5FBFB503E}" name="Table3" displayName="Table3" ref="T2:V17" totalsRowCount="1">
  <autoFilter ref="T2:V16" xr:uid="{66EAE317-59D4-4D74-AA13-C1E5FBFB503E}"/>
  <tableColumns count="3">
    <tableColumn id="1" xr3:uid="{07D202A9-9A6C-4FDD-837F-BFE7B6898F36}" name="Factor"/>
    <tableColumn id="2" xr3:uid="{6F0C64F8-E53A-44A6-A053-538047BD24A9}" name="Condition"/>
    <tableColumn id="3" xr3:uid="{B4B79146-D526-4D6D-8B60-83080F8F2ABF}" name="Point" totalsRowLabel="14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0FF2-5CC2-45E6-A092-17641E4019B0}">
  <dimension ref="A1:AD1001"/>
  <sheetViews>
    <sheetView topLeftCell="V1" workbookViewId="0">
      <selection activeCell="S19" sqref="S19"/>
    </sheetView>
  </sheetViews>
  <sheetFormatPr defaultRowHeight="14.4" x14ac:dyDescent="0.3"/>
  <cols>
    <col min="4" max="4" width="14.33203125" bestFit="1" customWidth="1"/>
    <col min="6" max="6" width="11.5546875" bestFit="1" customWidth="1"/>
    <col min="8" max="8" width="14.6640625" bestFit="1" customWidth="1"/>
    <col min="11" max="11" width="11.33203125" style="4" bestFit="1" customWidth="1"/>
    <col min="13" max="13" width="11.6640625" bestFit="1" customWidth="1"/>
    <col min="14" max="16" width="14.33203125" style="6" customWidth="1"/>
    <col min="17" max="17" width="22.6640625" bestFit="1" customWidth="1"/>
    <col min="19" max="19" width="21.88671875" bestFit="1" customWidth="1"/>
    <col min="20" max="20" width="21.88671875" customWidth="1"/>
    <col min="21" max="21" width="21" bestFit="1" customWidth="1"/>
    <col min="22" max="22" width="62.21875" bestFit="1" customWidth="1"/>
    <col min="23" max="23" width="22.21875" bestFit="1" customWidth="1"/>
    <col min="24" max="24" width="21.77734375" bestFit="1" customWidth="1"/>
    <col min="25" max="25" width="18.21875" bestFit="1" customWidth="1"/>
    <col min="26" max="26" width="18" bestFit="1" customWidth="1"/>
    <col min="27" max="27" width="23.44140625" bestFit="1" customWidth="1"/>
    <col min="28" max="28" width="17.88671875" bestFit="1" customWidth="1"/>
    <col min="29" max="29" width="10.33203125" style="4" bestFit="1" customWidth="1"/>
    <col min="30" max="30" width="20.2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2057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5" t="s">
        <v>2058</v>
      </c>
      <c r="O1" s="5" t="s">
        <v>2059</v>
      </c>
      <c r="P1" s="5" t="s">
        <v>2060</v>
      </c>
      <c r="Q1" s="1" t="s">
        <v>12</v>
      </c>
      <c r="R1" s="1" t="s">
        <v>13</v>
      </c>
      <c r="S1" s="1" t="s">
        <v>14</v>
      </c>
      <c r="T1" s="1" t="s">
        <v>2061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2062</v>
      </c>
      <c r="AC1" s="3" t="s">
        <v>22</v>
      </c>
      <c r="AD1" s="1" t="s">
        <v>23</v>
      </c>
    </row>
    <row r="2" spans="1:30" x14ac:dyDescent="0.3">
      <c r="A2" t="s">
        <v>24</v>
      </c>
      <c r="B2" t="s">
        <v>1024</v>
      </c>
      <c r="C2">
        <v>50</v>
      </c>
      <c r="D2" t="str">
        <f>IF(AND(C2&gt;=22,C2&lt;=29), "22-29", IF(AND(C2&gt;=30,C2&lt;=39),"30-39",IF(AND(C2&gt;=40,C2&lt;=49),"40-49", IF(AND(C2&gt;=50,C2&lt;=59),"50-59"))))</f>
        <v>50-59</v>
      </c>
      <c r="E2" t="s">
        <v>2022</v>
      </c>
      <c r="F2" t="s">
        <v>2025</v>
      </c>
      <c r="G2" t="s">
        <v>2031</v>
      </c>
      <c r="H2" s="2">
        <v>42814</v>
      </c>
      <c r="I2" t="s">
        <v>287</v>
      </c>
      <c r="J2" t="s">
        <v>2037</v>
      </c>
      <c r="K2" s="4">
        <v>49700</v>
      </c>
      <c r="L2">
        <v>1</v>
      </c>
      <c r="M2" s="2">
        <v>44558</v>
      </c>
      <c r="N2" s="6">
        <f ca="1">IFERROR((DATEDIF(H2,M2,"M")), DATEDIF(H2,TODAY(),"M"))</f>
        <v>57</v>
      </c>
      <c r="O2" s="6">
        <f ca="1">IFERROR((DATEDIF(H2,M2,"Y")), DATEDIF(H2,TODAY(),"Y"))</f>
        <v>4</v>
      </c>
      <c r="P2" s="6" t="str" cm="1">
        <f t="array" aca="1" ref="P2" ca="1">_xlfn.IFS(O2&lt;5,"0-4years", O2&lt;10,"5-9years",O2&gt;=10,"10+ years")</f>
        <v>0-4years</v>
      </c>
      <c r="Q2" t="s">
        <v>2042</v>
      </c>
      <c r="R2">
        <v>30</v>
      </c>
      <c r="S2">
        <v>2</v>
      </c>
      <c r="T2" t="str" cm="1">
        <f t="array" ref="T2">_xlfn.IFS(S2&lt;3,"Low(1-2)",S2=3,"Medium(3)",S2&gt;=4,"High(4-5)")</f>
        <v>Low(1-2)</v>
      </c>
      <c r="U2">
        <v>3</v>
      </c>
      <c r="V2" t="s">
        <v>2048</v>
      </c>
      <c r="W2">
        <v>2</v>
      </c>
      <c r="X2">
        <v>61</v>
      </c>
      <c r="Y2">
        <v>51</v>
      </c>
      <c r="Z2">
        <v>78</v>
      </c>
      <c r="AA2">
        <v>9</v>
      </c>
      <c r="AB2" t="str" cm="1">
        <f t="array" ref="AB2">_xlfn.IFS(AA2=0,"Below Expectation",AA2&lt;5,"Needs Improvement",AA2&lt;=7,"Meets Expectation",AA2&gt;=8,"Exceeds Expectation")</f>
        <v>Exceeds Expectation</v>
      </c>
      <c r="AC2" s="4">
        <v>19503</v>
      </c>
      <c r="AD2">
        <v>0</v>
      </c>
    </row>
    <row r="3" spans="1:30" x14ac:dyDescent="0.3">
      <c r="A3" t="s">
        <v>25</v>
      </c>
      <c r="B3" t="s">
        <v>1025</v>
      </c>
      <c r="C3">
        <v>36</v>
      </c>
      <c r="D3" t="str">
        <f t="shared" ref="D3:D66" si="0">IF(AND(C3&gt;=22,C3&lt;=29), "22-29", IF(AND(C3&gt;=30,C3&lt;=39),"30-39",IF(AND(C3&gt;=40,C3&lt;=49),"40-49", IF(AND(C3&gt;=50,C3&lt;=59),"50-59"))))</f>
        <v>30-39</v>
      </c>
      <c r="E3" t="s">
        <v>2022</v>
      </c>
      <c r="F3" t="s">
        <v>2026</v>
      </c>
      <c r="G3" t="s">
        <v>2032</v>
      </c>
      <c r="H3" s="2">
        <v>42548</v>
      </c>
      <c r="I3" t="s">
        <v>230</v>
      </c>
      <c r="J3" t="s">
        <v>2038</v>
      </c>
      <c r="K3" s="4">
        <v>105356</v>
      </c>
      <c r="L3">
        <v>1</v>
      </c>
      <c r="M3" s="2">
        <v>44227</v>
      </c>
      <c r="N3" s="6">
        <f t="shared" ref="N3:N66" ca="1" si="1">IFERROR((DATEDIF(H3,M3,"M")), DATEDIF(H3,TODAY(),"M"))</f>
        <v>55</v>
      </c>
      <c r="O3" s="6">
        <f t="shared" ref="O3:O66" ca="1" si="2">IFERROR((DATEDIF(H3,M3,"Y")), DATEDIF(H3,TODAY(),"Y"))</f>
        <v>4</v>
      </c>
      <c r="P3" s="6" t="str" cm="1">
        <f t="array" aca="1" ref="P3" ca="1">_xlfn.IFS(O3&lt;5,"0-4years", O3&lt;10,"5-9years",O3&gt;=10,"10+ years")</f>
        <v>0-4years</v>
      </c>
      <c r="Q3" t="s">
        <v>2043</v>
      </c>
      <c r="R3">
        <v>60</v>
      </c>
      <c r="S3">
        <v>2</v>
      </c>
      <c r="T3" t="str" cm="1">
        <f t="array" ref="T3">_xlfn.IFS(S3&lt;3,"Low(1-2)",S3=3,"Medium(3)",S3&gt;=4,"High(4-5)")</f>
        <v>Low(1-2)</v>
      </c>
      <c r="U3">
        <v>4</v>
      </c>
      <c r="V3" t="s">
        <v>2049</v>
      </c>
      <c r="W3">
        <v>4</v>
      </c>
      <c r="X3">
        <v>60</v>
      </c>
      <c r="Y3">
        <v>62</v>
      </c>
      <c r="Z3">
        <v>92</v>
      </c>
      <c r="AA3">
        <v>1</v>
      </c>
      <c r="AB3" t="str" cm="1">
        <f t="array" ref="AB3">_xlfn.IFS(AA3=0,"Below Expectation",AA3&lt;5,"Needs Improvement",AA3&lt;=7,"Meets Expectation",AA3&gt;=8,"Exceeds Expectation")</f>
        <v>Needs Improvement</v>
      </c>
      <c r="AC3" s="4">
        <v>10046</v>
      </c>
      <c r="AD3">
        <v>0</v>
      </c>
    </row>
    <row r="4" spans="1:30" x14ac:dyDescent="0.3">
      <c r="A4" t="s">
        <v>26</v>
      </c>
      <c r="B4" t="s">
        <v>1026</v>
      </c>
      <c r="C4">
        <v>29</v>
      </c>
      <c r="D4" t="str">
        <f t="shared" si="0"/>
        <v>22-29</v>
      </c>
      <c r="E4" t="s">
        <v>2023</v>
      </c>
      <c r="F4" t="s">
        <v>2026</v>
      </c>
      <c r="G4" t="s">
        <v>2033</v>
      </c>
      <c r="H4" s="2">
        <v>44830</v>
      </c>
      <c r="I4" t="s">
        <v>630</v>
      </c>
      <c r="J4" t="s">
        <v>2037</v>
      </c>
      <c r="K4" s="4">
        <v>101427</v>
      </c>
      <c r="L4">
        <v>0</v>
      </c>
      <c r="N4" s="6">
        <f t="shared" ca="1" si="1"/>
        <v>35</v>
      </c>
      <c r="O4" s="6">
        <f t="shared" ca="1" si="2"/>
        <v>2</v>
      </c>
      <c r="P4" s="6" t="str" cm="1">
        <f t="array" aca="1" ref="P4" ca="1">_xlfn.IFS(O4&lt;5,"0-4years", O4&lt;10,"5-9years",O4&gt;=10,"10+ years")</f>
        <v>0-4years</v>
      </c>
      <c r="S4">
        <v>2</v>
      </c>
      <c r="T4" t="str" cm="1">
        <f t="array" ref="T4">_xlfn.IFS(S4&lt;3,"Low(1-2)",S4=3,"Medium(3)",S4&gt;=4,"High(4-5)")</f>
        <v>Low(1-2)</v>
      </c>
      <c r="U4">
        <v>5</v>
      </c>
      <c r="V4" t="s">
        <v>2050</v>
      </c>
      <c r="W4">
        <v>4</v>
      </c>
      <c r="X4">
        <v>55</v>
      </c>
      <c r="Y4">
        <v>75</v>
      </c>
      <c r="Z4">
        <v>54</v>
      </c>
      <c r="AA4">
        <v>0</v>
      </c>
      <c r="AB4" t="str" cm="1">
        <f t="array" ref="AB4">_xlfn.IFS(AA4=0,"Below Expectation",AA4&lt;5,"Needs Improvement",AA4&lt;=7,"Meets Expectation",AA4&gt;=8,"Exceeds Expectation")</f>
        <v>Below Expectation</v>
      </c>
      <c r="AC4" s="4">
        <v>16651</v>
      </c>
      <c r="AD4">
        <v>3</v>
      </c>
    </row>
    <row r="5" spans="1:30" x14ac:dyDescent="0.3">
      <c r="A5" t="s">
        <v>27</v>
      </c>
      <c r="B5" t="s">
        <v>1027</v>
      </c>
      <c r="C5">
        <v>42</v>
      </c>
      <c r="D5" t="str">
        <f t="shared" si="0"/>
        <v>40-49</v>
      </c>
      <c r="E5" t="s">
        <v>2022</v>
      </c>
      <c r="F5" t="s">
        <v>2027</v>
      </c>
      <c r="G5" t="s">
        <v>2034</v>
      </c>
      <c r="H5" s="2">
        <v>42342</v>
      </c>
      <c r="I5" t="s">
        <v>908</v>
      </c>
      <c r="J5" t="s">
        <v>2038</v>
      </c>
      <c r="K5" s="4">
        <v>30269</v>
      </c>
      <c r="L5">
        <v>0</v>
      </c>
      <c r="N5" s="6">
        <f t="shared" ca="1" si="1"/>
        <v>117</v>
      </c>
      <c r="O5" s="6">
        <f t="shared" ca="1" si="2"/>
        <v>9</v>
      </c>
      <c r="P5" s="6" t="str" cm="1">
        <f t="array" aca="1" ref="P5" ca="1">_xlfn.IFS(O5&lt;5,"0-4years", O5&lt;10,"5-9years",O5&gt;=10,"10+ years")</f>
        <v>5-9years</v>
      </c>
      <c r="S5">
        <v>2</v>
      </c>
      <c r="T5" t="str" cm="1">
        <f t="array" ref="T5">_xlfn.IFS(S5&lt;3,"Low(1-2)",S5=3,"Medium(3)",S5&gt;=4,"High(4-5)")</f>
        <v>Low(1-2)</v>
      </c>
      <c r="U5">
        <v>1</v>
      </c>
      <c r="V5" t="s">
        <v>2050</v>
      </c>
      <c r="W5">
        <v>3</v>
      </c>
      <c r="X5">
        <v>61</v>
      </c>
      <c r="Y5">
        <v>59</v>
      </c>
      <c r="Z5">
        <v>79</v>
      </c>
      <c r="AA5">
        <v>9</v>
      </c>
      <c r="AB5" t="str" cm="1">
        <f t="array" ref="AB5">_xlfn.IFS(AA5=0,"Below Expectation",AA5&lt;5,"Needs Improvement",AA5&lt;=7,"Meets Expectation",AA5&gt;=8,"Exceeds Expectation")</f>
        <v>Exceeds Expectation</v>
      </c>
      <c r="AC5" s="4">
        <v>19158</v>
      </c>
      <c r="AD5">
        <v>2</v>
      </c>
    </row>
    <row r="6" spans="1:30" x14ac:dyDescent="0.3">
      <c r="A6" t="s">
        <v>28</v>
      </c>
      <c r="B6" t="s">
        <v>1028</v>
      </c>
      <c r="C6">
        <v>40</v>
      </c>
      <c r="D6" t="str">
        <f t="shared" si="0"/>
        <v>40-49</v>
      </c>
      <c r="E6" t="s">
        <v>2022</v>
      </c>
      <c r="F6" t="s">
        <v>2026</v>
      </c>
      <c r="G6" t="s">
        <v>2033</v>
      </c>
      <c r="H6" s="2">
        <v>40620</v>
      </c>
      <c r="I6" t="s">
        <v>757</v>
      </c>
      <c r="J6" t="s">
        <v>2037</v>
      </c>
      <c r="K6" s="4">
        <v>68880</v>
      </c>
      <c r="L6">
        <v>1</v>
      </c>
      <c r="M6" s="2">
        <v>44849</v>
      </c>
      <c r="N6" s="6">
        <f t="shared" ca="1" si="1"/>
        <v>138</v>
      </c>
      <c r="O6" s="6">
        <f t="shared" ca="1" si="2"/>
        <v>11</v>
      </c>
      <c r="P6" s="6" t="str" cm="1">
        <f t="array" aca="1" ref="P6" ca="1">_xlfn.IFS(O6&lt;5,"0-4years", O6&lt;10,"5-9years",O6&gt;=10,"10+ years")</f>
        <v>10+ years</v>
      </c>
      <c r="Q6" t="s">
        <v>2044</v>
      </c>
      <c r="R6">
        <v>60</v>
      </c>
      <c r="S6">
        <v>1</v>
      </c>
      <c r="T6" t="str" cm="1">
        <f t="array" ref="T6">_xlfn.IFS(S6&lt;3,"Low(1-2)",S6=3,"Medium(3)",S6&gt;=4,"High(4-5)")</f>
        <v>Low(1-2)</v>
      </c>
      <c r="U6">
        <v>2</v>
      </c>
      <c r="V6" t="s">
        <v>2051</v>
      </c>
      <c r="W6">
        <v>1</v>
      </c>
      <c r="X6">
        <v>76</v>
      </c>
      <c r="Y6">
        <v>64</v>
      </c>
      <c r="Z6">
        <v>98</v>
      </c>
      <c r="AA6">
        <v>0</v>
      </c>
      <c r="AB6" t="str" cm="1">
        <f t="array" ref="AB6">_xlfn.IFS(AA6=0,"Below Expectation",AA6&lt;5,"Needs Improvement",AA6&lt;=7,"Meets Expectation",AA6&gt;=8,"Exceeds Expectation")</f>
        <v>Below Expectation</v>
      </c>
      <c r="AC6" s="4">
        <v>11041</v>
      </c>
      <c r="AD6">
        <v>4</v>
      </c>
    </row>
    <row r="7" spans="1:30" x14ac:dyDescent="0.3">
      <c r="A7" t="s">
        <v>29</v>
      </c>
      <c r="B7" t="s">
        <v>1029</v>
      </c>
      <c r="C7">
        <v>44</v>
      </c>
      <c r="D7" t="str">
        <f t="shared" si="0"/>
        <v>40-49</v>
      </c>
      <c r="E7" t="s">
        <v>2023</v>
      </c>
      <c r="F7" t="s">
        <v>2027</v>
      </c>
      <c r="G7" t="s">
        <v>2031</v>
      </c>
      <c r="H7" s="2">
        <v>40882</v>
      </c>
      <c r="I7" t="s">
        <v>389</v>
      </c>
      <c r="J7" t="s">
        <v>2039</v>
      </c>
      <c r="K7" s="4">
        <v>33320</v>
      </c>
      <c r="L7">
        <v>1</v>
      </c>
      <c r="M7" s="2">
        <v>42167</v>
      </c>
      <c r="N7" s="6">
        <f t="shared" ca="1" si="1"/>
        <v>42</v>
      </c>
      <c r="O7" s="6">
        <f t="shared" ca="1" si="2"/>
        <v>3</v>
      </c>
      <c r="P7" s="6" t="str" cm="1">
        <f t="array" aca="1" ref="P7" ca="1">_xlfn.IFS(O7&lt;5,"0-4years", O7&lt;10,"5-9years",O7&gt;=10,"10+ years")</f>
        <v>0-4years</v>
      </c>
      <c r="Q7" t="s">
        <v>2045</v>
      </c>
      <c r="R7">
        <v>60</v>
      </c>
      <c r="S7">
        <v>3</v>
      </c>
      <c r="T7" t="str" cm="1">
        <f t="array" ref="T7">_xlfn.IFS(S7&lt;3,"Low(1-2)",S7=3,"Medium(3)",S7&gt;=4,"High(4-5)")</f>
        <v>Medium(3)</v>
      </c>
      <c r="U7">
        <v>3</v>
      </c>
      <c r="V7" t="s">
        <v>2052</v>
      </c>
      <c r="W7">
        <v>3</v>
      </c>
      <c r="X7">
        <v>90</v>
      </c>
      <c r="Y7">
        <v>80</v>
      </c>
      <c r="Z7">
        <v>92</v>
      </c>
      <c r="AA7">
        <v>3</v>
      </c>
      <c r="AB7" t="str" cm="1">
        <f t="array" ref="AB7">_xlfn.IFS(AA7=0,"Below Expectation",AA7&lt;5,"Needs Improvement",AA7&lt;=7,"Meets Expectation",AA7&gt;=8,"Exceeds Expectation")</f>
        <v>Needs Improvement</v>
      </c>
      <c r="AC7" s="4">
        <v>4349</v>
      </c>
      <c r="AD7">
        <v>4</v>
      </c>
    </row>
    <row r="8" spans="1:30" x14ac:dyDescent="0.3">
      <c r="A8" t="s">
        <v>30</v>
      </c>
      <c r="B8" t="s">
        <v>1030</v>
      </c>
      <c r="C8">
        <v>32</v>
      </c>
      <c r="D8" t="str">
        <f t="shared" si="0"/>
        <v>30-39</v>
      </c>
      <c r="E8" t="s">
        <v>2022</v>
      </c>
      <c r="F8" t="s">
        <v>2027</v>
      </c>
      <c r="G8" t="s">
        <v>2035</v>
      </c>
      <c r="H8" s="2">
        <v>45327</v>
      </c>
      <c r="I8" t="s">
        <v>299</v>
      </c>
      <c r="J8" t="s">
        <v>2039</v>
      </c>
      <c r="K8" s="4">
        <v>74589</v>
      </c>
      <c r="L8">
        <v>1</v>
      </c>
      <c r="M8" s="2">
        <v>45360</v>
      </c>
      <c r="N8" s="6">
        <f t="shared" ca="1" si="1"/>
        <v>1</v>
      </c>
      <c r="O8" s="6">
        <f t="shared" ca="1" si="2"/>
        <v>0</v>
      </c>
      <c r="P8" s="6" t="str" cm="1">
        <f t="array" aca="1" ref="P8" ca="1">_xlfn.IFS(O8&lt;5,"0-4years", O8&lt;10,"5-9years",O8&gt;=10,"10+ years")</f>
        <v>0-4years</v>
      </c>
      <c r="Q8" t="s">
        <v>2046</v>
      </c>
      <c r="R8">
        <v>60</v>
      </c>
      <c r="S8">
        <v>2</v>
      </c>
      <c r="T8" t="str" cm="1">
        <f t="array" ref="T8">_xlfn.IFS(S8&lt;3,"Low(1-2)",S8=3,"Medium(3)",S8&gt;=4,"High(4-5)")</f>
        <v>Low(1-2)</v>
      </c>
      <c r="U8">
        <v>5</v>
      </c>
      <c r="V8" t="s">
        <v>2053</v>
      </c>
      <c r="W8">
        <v>5</v>
      </c>
      <c r="X8">
        <v>74</v>
      </c>
      <c r="Y8">
        <v>54</v>
      </c>
      <c r="Z8">
        <v>57</v>
      </c>
      <c r="AA8">
        <v>2</v>
      </c>
      <c r="AB8" t="str" cm="1">
        <f t="array" ref="AB8">_xlfn.IFS(AA8=0,"Below Expectation",AA8&lt;5,"Needs Improvement",AA8&lt;=7,"Meets Expectation",AA8&gt;=8,"Exceeds Expectation")</f>
        <v>Needs Improvement</v>
      </c>
      <c r="AC8" s="4">
        <v>4965</v>
      </c>
      <c r="AD8">
        <v>3</v>
      </c>
    </row>
    <row r="9" spans="1:30" x14ac:dyDescent="0.3">
      <c r="A9" t="s">
        <v>31</v>
      </c>
      <c r="B9" t="s">
        <v>1031</v>
      </c>
      <c r="C9">
        <v>32</v>
      </c>
      <c r="D9" t="str">
        <f t="shared" si="0"/>
        <v>30-39</v>
      </c>
      <c r="E9" t="s">
        <v>2022</v>
      </c>
      <c r="F9" t="s">
        <v>2027</v>
      </c>
      <c r="G9" t="s">
        <v>2035</v>
      </c>
      <c r="H9" s="2">
        <v>40700</v>
      </c>
      <c r="I9" t="s">
        <v>403</v>
      </c>
      <c r="J9" t="s">
        <v>2040</v>
      </c>
      <c r="K9" s="4">
        <v>101276</v>
      </c>
      <c r="L9">
        <v>0</v>
      </c>
      <c r="N9" s="6">
        <f t="shared" ca="1" si="1"/>
        <v>171</v>
      </c>
      <c r="O9" s="6">
        <f t="shared" ca="1" si="2"/>
        <v>14</v>
      </c>
      <c r="P9" s="6" t="str" cm="1">
        <f t="array" aca="1" ref="P9" ca="1">_xlfn.IFS(O9&lt;5,"0-4years", O9&lt;10,"5-9years",O9&gt;=10,"10+ years")</f>
        <v>10+ years</v>
      </c>
      <c r="S9">
        <v>4</v>
      </c>
      <c r="T9" t="str" cm="1">
        <f t="array" ref="T9">_xlfn.IFS(S9&lt;3,"Low(1-2)",S9=3,"Medium(3)",S9&gt;=4,"High(4-5)")</f>
        <v>High(4-5)</v>
      </c>
      <c r="U9">
        <v>3</v>
      </c>
      <c r="V9" t="s">
        <v>2054</v>
      </c>
      <c r="W9">
        <v>4</v>
      </c>
      <c r="X9">
        <v>91</v>
      </c>
      <c r="Y9">
        <v>54</v>
      </c>
      <c r="Z9">
        <v>91</v>
      </c>
      <c r="AA9">
        <v>4</v>
      </c>
      <c r="AB9" t="str" cm="1">
        <f t="array" ref="AB9">_xlfn.IFS(AA9=0,"Below Expectation",AA9&lt;5,"Needs Improvement",AA9&lt;=7,"Meets Expectation",AA9&gt;=8,"Exceeds Expectation")</f>
        <v>Needs Improvement</v>
      </c>
      <c r="AC9" s="4">
        <v>13492</v>
      </c>
      <c r="AD9">
        <v>0</v>
      </c>
    </row>
    <row r="10" spans="1:30" x14ac:dyDescent="0.3">
      <c r="A10" t="s">
        <v>32</v>
      </c>
      <c r="B10" t="s">
        <v>1032</v>
      </c>
      <c r="C10">
        <v>45</v>
      </c>
      <c r="D10" t="str">
        <f t="shared" si="0"/>
        <v>40-49</v>
      </c>
      <c r="E10" t="s">
        <v>2022</v>
      </c>
      <c r="F10" t="s">
        <v>2028</v>
      </c>
      <c r="G10" t="s">
        <v>2033</v>
      </c>
      <c r="H10" s="2">
        <v>40695</v>
      </c>
      <c r="I10" t="s">
        <v>766</v>
      </c>
      <c r="J10" t="s">
        <v>2037</v>
      </c>
      <c r="K10" s="4">
        <v>60897</v>
      </c>
      <c r="L10">
        <v>0</v>
      </c>
      <c r="N10" s="6">
        <f t="shared" ca="1" si="1"/>
        <v>171</v>
      </c>
      <c r="O10" s="6">
        <f t="shared" ca="1" si="2"/>
        <v>14</v>
      </c>
      <c r="P10" s="6" t="str" cm="1">
        <f t="array" aca="1" ref="P10" ca="1">_xlfn.IFS(O10&lt;5,"0-4years", O10&lt;10,"5-9years",O10&gt;=10,"10+ years")</f>
        <v>10+ years</v>
      </c>
      <c r="S10">
        <v>5</v>
      </c>
      <c r="T10" t="str" cm="1">
        <f t="array" ref="T10">_xlfn.IFS(S10&lt;3,"Low(1-2)",S10=3,"Medium(3)",S10&gt;=4,"High(4-5)")</f>
        <v>High(4-5)</v>
      </c>
      <c r="U10">
        <v>2</v>
      </c>
      <c r="V10" t="s">
        <v>2050</v>
      </c>
      <c r="W10">
        <v>4</v>
      </c>
      <c r="X10">
        <v>52</v>
      </c>
      <c r="Y10">
        <v>91</v>
      </c>
      <c r="Z10">
        <v>61</v>
      </c>
      <c r="AA10">
        <v>8</v>
      </c>
      <c r="AB10" t="str" cm="1">
        <f t="array" ref="AB10">_xlfn.IFS(AA10=0,"Below Expectation",AA10&lt;5,"Needs Improvement",AA10&lt;=7,"Meets Expectation",AA10&gt;=8,"Exceeds Expectation")</f>
        <v>Exceeds Expectation</v>
      </c>
      <c r="AC10" s="4">
        <v>13336</v>
      </c>
      <c r="AD10">
        <v>4</v>
      </c>
    </row>
    <row r="11" spans="1:30" x14ac:dyDescent="0.3">
      <c r="A11" t="s">
        <v>33</v>
      </c>
      <c r="B11" t="s">
        <v>1033</v>
      </c>
      <c r="C11">
        <v>57</v>
      </c>
      <c r="D11" t="str">
        <f t="shared" si="0"/>
        <v>50-59</v>
      </c>
      <c r="E11" t="s">
        <v>2022</v>
      </c>
      <c r="F11" t="s">
        <v>2029</v>
      </c>
      <c r="G11" t="s">
        <v>2034</v>
      </c>
      <c r="H11" s="2">
        <v>41581</v>
      </c>
      <c r="I11" t="s">
        <v>332</v>
      </c>
      <c r="J11" t="s">
        <v>2041</v>
      </c>
      <c r="K11" s="4">
        <v>83565</v>
      </c>
      <c r="L11">
        <v>1</v>
      </c>
      <c r="M11" s="2">
        <v>44981</v>
      </c>
      <c r="N11" s="6">
        <f t="shared" ca="1" si="1"/>
        <v>111</v>
      </c>
      <c r="O11" s="6">
        <f t="shared" ca="1" si="2"/>
        <v>9</v>
      </c>
      <c r="P11" s="6" t="str" cm="1">
        <f t="array" aca="1" ref="P11" ca="1">_xlfn.IFS(O11&lt;5,"0-4years", O11&lt;10,"5-9years",O11&gt;=10,"10+ years")</f>
        <v>5-9years</v>
      </c>
      <c r="Q11" t="s">
        <v>2047</v>
      </c>
      <c r="R11">
        <v>60</v>
      </c>
      <c r="S11">
        <v>5</v>
      </c>
      <c r="T11" t="str" cm="1">
        <f t="array" ref="T11">_xlfn.IFS(S11&lt;3,"Low(1-2)",S11=3,"Medium(3)",S11&gt;=4,"High(4-5)")</f>
        <v>High(4-5)</v>
      </c>
      <c r="U11">
        <v>5</v>
      </c>
      <c r="V11" t="s">
        <v>2055</v>
      </c>
      <c r="W11">
        <v>2</v>
      </c>
      <c r="X11">
        <v>52</v>
      </c>
      <c r="Y11">
        <v>70</v>
      </c>
      <c r="Z11">
        <v>91</v>
      </c>
      <c r="AA11">
        <v>7</v>
      </c>
      <c r="AB11" t="str" cm="1">
        <f t="array" ref="AB11">_xlfn.IFS(AA11=0,"Below Expectation",AA11&lt;5,"Needs Improvement",AA11&lt;=7,"Meets Expectation",AA11&gt;=8,"Exceeds Expectation")</f>
        <v>Meets Expectation</v>
      </c>
      <c r="AC11" s="4">
        <v>19843</v>
      </c>
      <c r="AD11">
        <v>3</v>
      </c>
    </row>
    <row r="12" spans="1:30" x14ac:dyDescent="0.3">
      <c r="A12" t="s">
        <v>34</v>
      </c>
      <c r="B12" t="s">
        <v>1034</v>
      </c>
      <c r="C12">
        <v>45</v>
      </c>
      <c r="D12" t="str">
        <f t="shared" si="0"/>
        <v>40-49</v>
      </c>
      <c r="E12" t="s">
        <v>2022</v>
      </c>
      <c r="F12" t="s">
        <v>2027</v>
      </c>
      <c r="G12" t="s">
        <v>2035</v>
      </c>
      <c r="H12" s="2">
        <v>40770</v>
      </c>
      <c r="I12" t="s">
        <v>654</v>
      </c>
      <c r="J12" t="s">
        <v>2040</v>
      </c>
      <c r="K12" s="4">
        <v>55930</v>
      </c>
      <c r="L12">
        <v>0</v>
      </c>
      <c r="N12" s="6">
        <f t="shared" ca="1" si="1"/>
        <v>169</v>
      </c>
      <c r="O12" s="6">
        <f t="shared" ca="1" si="2"/>
        <v>14</v>
      </c>
      <c r="P12" s="6" t="str" cm="1">
        <f t="array" aca="1" ref="P12" ca="1">_xlfn.IFS(O12&lt;5,"0-4years", O12&lt;10,"5-9years",O12&gt;=10,"10+ years")</f>
        <v>10+ years</v>
      </c>
      <c r="S12">
        <v>4</v>
      </c>
      <c r="T12" t="str" cm="1">
        <f t="array" ref="T12">_xlfn.IFS(S12&lt;3,"Low(1-2)",S12=3,"Medium(3)",S12&gt;=4,"High(4-5)")</f>
        <v>High(4-5)</v>
      </c>
      <c r="U12">
        <v>5</v>
      </c>
      <c r="V12" t="s">
        <v>2056</v>
      </c>
      <c r="W12">
        <v>3</v>
      </c>
      <c r="X12">
        <v>69</v>
      </c>
      <c r="Y12">
        <v>72</v>
      </c>
      <c r="Z12">
        <v>62</v>
      </c>
      <c r="AA12">
        <v>8</v>
      </c>
      <c r="AB12" t="str" cm="1">
        <f t="array" ref="AB12">_xlfn.IFS(AA12=0,"Below Expectation",AA12&lt;5,"Needs Improvement",AA12&lt;=7,"Meets Expectation",AA12&gt;=8,"Exceeds Expectation")</f>
        <v>Exceeds Expectation</v>
      </c>
      <c r="AC12" s="4">
        <v>17373</v>
      </c>
      <c r="AD12">
        <v>1</v>
      </c>
    </row>
    <row r="13" spans="1:30" x14ac:dyDescent="0.3">
      <c r="A13" t="s">
        <v>35</v>
      </c>
      <c r="B13" t="s">
        <v>1035</v>
      </c>
      <c r="C13">
        <v>24</v>
      </c>
      <c r="D13" t="str">
        <f t="shared" si="0"/>
        <v>22-29</v>
      </c>
      <c r="E13" t="s">
        <v>2022</v>
      </c>
      <c r="F13" t="s">
        <v>2027</v>
      </c>
      <c r="G13" t="s">
        <v>2035</v>
      </c>
      <c r="H13" s="2">
        <v>41226</v>
      </c>
      <c r="I13" t="s">
        <v>291</v>
      </c>
      <c r="J13" t="s">
        <v>2039</v>
      </c>
      <c r="K13" s="4">
        <v>82233</v>
      </c>
      <c r="L13">
        <v>0</v>
      </c>
      <c r="N13" s="6">
        <f t="shared" ca="1" si="1"/>
        <v>154</v>
      </c>
      <c r="O13" s="6">
        <f t="shared" ca="1" si="2"/>
        <v>12</v>
      </c>
      <c r="P13" s="6" t="str" cm="1">
        <f t="array" aca="1" ref="P13" ca="1">_xlfn.IFS(O13&lt;5,"0-4years", O13&lt;10,"5-9years",O13&gt;=10,"10+ years")</f>
        <v>10+ years</v>
      </c>
      <c r="S13">
        <v>2</v>
      </c>
      <c r="T13" t="str" cm="1">
        <f t="array" ref="T13">_xlfn.IFS(S13&lt;3,"Low(1-2)",S13=3,"Medium(3)",S13&gt;=4,"High(4-5)")</f>
        <v>Low(1-2)</v>
      </c>
      <c r="U13">
        <v>3</v>
      </c>
      <c r="V13" t="s">
        <v>2050</v>
      </c>
      <c r="W13">
        <v>2</v>
      </c>
      <c r="X13">
        <v>77</v>
      </c>
      <c r="Y13">
        <v>85</v>
      </c>
      <c r="Z13">
        <v>75</v>
      </c>
      <c r="AA13">
        <v>4</v>
      </c>
      <c r="AB13" t="str" cm="1">
        <f t="array" ref="AB13">_xlfn.IFS(AA13=0,"Below Expectation",AA13&lt;5,"Needs Improvement",AA13&lt;=7,"Meets Expectation",AA13&gt;=8,"Exceeds Expectation")</f>
        <v>Needs Improvement</v>
      </c>
      <c r="AC13" s="4">
        <v>12684</v>
      </c>
      <c r="AD13">
        <v>4</v>
      </c>
    </row>
    <row r="14" spans="1:30" x14ac:dyDescent="0.3">
      <c r="A14" t="s">
        <v>36</v>
      </c>
      <c r="B14" t="s">
        <v>1036</v>
      </c>
      <c r="C14">
        <v>43</v>
      </c>
      <c r="D14" t="str">
        <f t="shared" si="0"/>
        <v>40-49</v>
      </c>
      <c r="E14" t="s">
        <v>2023</v>
      </c>
      <c r="F14" t="s">
        <v>2029</v>
      </c>
      <c r="G14" t="s">
        <v>2032</v>
      </c>
      <c r="H14" s="2">
        <v>40630</v>
      </c>
      <c r="I14" t="s">
        <v>968</v>
      </c>
      <c r="J14" t="s">
        <v>2037</v>
      </c>
      <c r="K14" s="4">
        <v>107821</v>
      </c>
      <c r="L14">
        <v>0</v>
      </c>
      <c r="N14" s="6">
        <f t="shared" ca="1" si="1"/>
        <v>173</v>
      </c>
      <c r="O14" s="6">
        <f t="shared" ca="1" si="2"/>
        <v>14</v>
      </c>
      <c r="P14" s="6" t="str" cm="1">
        <f t="array" aca="1" ref="P14" ca="1">_xlfn.IFS(O14&lt;5,"0-4years", O14&lt;10,"5-9years",O14&gt;=10,"10+ years")</f>
        <v>10+ years</v>
      </c>
      <c r="S14">
        <v>1</v>
      </c>
      <c r="T14" t="str" cm="1">
        <f t="array" ref="T14">_xlfn.IFS(S14&lt;3,"Low(1-2)",S14=3,"Medium(3)",S14&gt;=4,"High(4-5)")</f>
        <v>Low(1-2)</v>
      </c>
      <c r="U14">
        <v>2</v>
      </c>
      <c r="V14" t="s">
        <v>2050</v>
      </c>
      <c r="W14">
        <v>4</v>
      </c>
      <c r="X14">
        <v>72</v>
      </c>
      <c r="Y14">
        <v>25</v>
      </c>
      <c r="Z14">
        <v>67</v>
      </c>
      <c r="AA14">
        <v>7</v>
      </c>
      <c r="AB14" t="str" cm="1">
        <f t="array" ref="AB14">_xlfn.IFS(AA14=0,"Below Expectation",AA14&lt;5,"Needs Improvement",AA14&lt;=7,"Meets Expectation",AA14&gt;=8,"Exceeds Expectation")</f>
        <v>Meets Expectation</v>
      </c>
      <c r="AC14" s="4">
        <v>17321</v>
      </c>
      <c r="AD14">
        <v>1</v>
      </c>
    </row>
    <row r="15" spans="1:30" x14ac:dyDescent="0.3">
      <c r="A15" t="s">
        <v>37</v>
      </c>
      <c r="B15" t="s">
        <v>1037</v>
      </c>
      <c r="C15">
        <v>23</v>
      </c>
      <c r="D15" t="str">
        <f t="shared" si="0"/>
        <v>22-29</v>
      </c>
      <c r="E15" t="s">
        <v>2023</v>
      </c>
      <c r="F15" t="s">
        <v>2030</v>
      </c>
      <c r="G15" t="s">
        <v>2035</v>
      </c>
      <c r="H15" s="2">
        <v>45412</v>
      </c>
      <c r="I15" t="s">
        <v>808</v>
      </c>
      <c r="J15" t="s">
        <v>2040</v>
      </c>
      <c r="K15" s="4">
        <v>39380</v>
      </c>
      <c r="L15">
        <v>0</v>
      </c>
      <c r="N15" s="6">
        <f t="shared" ca="1" si="1"/>
        <v>16</v>
      </c>
      <c r="O15" s="6">
        <f t="shared" ca="1" si="2"/>
        <v>1</v>
      </c>
      <c r="P15" s="6" t="str" cm="1">
        <f t="array" aca="1" ref="P15" ca="1">_xlfn.IFS(O15&lt;5,"0-4years", O15&lt;10,"5-9years",O15&gt;=10,"10+ years")</f>
        <v>0-4years</v>
      </c>
      <c r="S15">
        <v>3</v>
      </c>
      <c r="T15" t="str" cm="1">
        <f t="array" ref="T15">_xlfn.IFS(S15&lt;3,"Low(1-2)",S15=3,"Medium(3)",S15&gt;=4,"High(4-5)")</f>
        <v>Medium(3)</v>
      </c>
      <c r="U15">
        <v>1</v>
      </c>
      <c r="V15" t="s">
        <v>2050</v>
      </c>
      <c r="W15">
        <v>3</v>
      </c>
      <c r="X15">
        <v>97</v>
      </c>
      <c r="Y15">
        <v>11</v>
      </c>
      <c r="Z15">
        <v>91</v>
      </c>
      <c r="AA15">
        <v>3</v>
      </c>
      <c r="AB15" t="str" cm="1">
        <f t="array" ref="AB15">_xlfn.IFS(AA15=0,"Below Expectation",AA15&lt;5,"Needs Improvement",AA15&lt;=7,"Meets Expectation",AA15&gt;=8,"Exceeds Expectation")</f>
        <v>Needs Improvement</v>
      </c>
      <c r="AC15" s="4">
        <v>6654</v>
      </c>
      <c r="AD15">
        <v>0</v>
      </c>
    </row>
    <row r="16" spans="1:30" x14ac:dyDescent="0.3">
      <c r="A16" t="s">
        <v>38</v>
      </c>
      <c r="B16" t="s">
        <v>1038</v>
      </c>
      <c r="C16">
        <v>45</v>
      </c>
      <c r="D16" t="str">
        <f t="shared" si="0"/>
        <v>40-49</v>
      </c>
      <c r="E16" t="s">
        <v>2023</v>
      </c>
      <c r="F16" t="s">
        <v>2027</v>
      </c>
      <c r="G16" t="s">
        <v>2034</v>
      </c>
      <c r="H16" s="2">
        <v>43018</v>
      </c>
      <c r="I16" t="s">
        <v>87</v>
      </c>
      <c r="J16" t="s">
        <v>2037</v>
      </c>
      <c r="K16" s="4">
        <v>101896</v>
      </c>
      <c r="L16">
        <v>0</v>
      </c>
      <c r="N16" s="6">
        <f t="shared" ca="1" si="1"/>
        <v>95</v>
      </c>
      <c r="O16" s="6">
        <f t="shared" ca="1" si="2"/>
        <v>7</v>
      </c>
      <c r="P16" s="6" t="str" cm="1">
        <f t="array" aca="1" ref="P16" ca="1">_xlfn.IFS(O16&lt;5,"0-4years", O16&lt;10,"5-9years",O16&gt;=10,"10+ years")</f>
        <v>5-9years</v>
      </c>
      <c r="S16">
        <v>5</v>
      </c>
      <c r="T16" t="str" cm="1">
        <f t="array" ref="T16">_xlfn.IFS(S16&lt;3,"Low(1-2)",S16=3,"Medium(3)",S16&gt;=4,"High(4-5)")</f>
        <v>High(4-5)</v>
      </c>
      <c r="U16">
        <v>5</v>
      </c>
      <c r="V16" t="s">
        <v>2056</v>
      </c>
      <c r="W16">
        <v>3</v>
      </c>
      <c r="X16">
        <v>52</v>
      </c>
      <c r="Y16">
        <v>70</v>
      </c>
      <c r="Z16">
        <v>100</v>
      </c>
      <c r="AA16">
        <v>4</v>
      </c>
      <c r="AB16" t="str" cm="1">
        <f t="array" ref="AB16">_xlfn.IFS(AA16=0,"Below Expectation",AA16&lt;5,"Needs Improvement",AA16&lt;=7,"Meets Expectation",AA16&gt;=8,"Exceeds Expectation")</f>
        <v>Needs Improvement</v>
      </c>
      <c r="AC16" s="4">
        <v>7342</v>
      </c>
      <c r="AD16">
        <v>4</v>
      </c>
    </row>
    <row r="17" spans="1:30" x14ac:dyDescent="0.3">
      <c r="A17" t="s">
        <v>39</v>
      </c>
      <c r="B17" t="s">
        <v>1039</v>
      </c>
      <c r="C17">
        <v>51</v>
      </c>
      <c r="D17" t="str">
        <f t="shared" si="0"/>
        <v>50-59</v>
      </c>
      <c r="E17" t="s">
        <v>2022</v>
      </c>
      <c r="F17" t="s">
        <v>2028</v>
      </c>
      <c r="G17" t="s">
        <v>2031</v>
      </c>
      <c r="H17" s="2">
        <v>41018</v>
      </c>
      <c r="I17" t="s">
        <v>833</v>
      </c>
      <c r="J17" t="s">
        <v>2039</v>
      </c>
      <c r="K17" s="4">
        <v>95934</v>
      </c>
      <c r="L17">
        <v>0</v>
      </c>
      <c r="N17" s="6">
        <f t="shared" ca="1" si="1"/>
        <v>160</v>
      </c>
      <c r="O17" s="6">
        <f t="shared" ca="1" si="2"/>
        <v>13</v>
      </c>
      <c r="P17" s="6" t="str" cm="1">
        <f t="array" aca="1" ref="P17" ca="1">_xlfn.IFS(O17&lt;5,"0-4years", O17&lt;10,"5-9years",O17&gt;=10,"10+ years")</f>
        <v>10+ years</v>
      </c>
      <c r="S17">
        <v>3</v>
      </c>
      <c r="T17" t="str" cm="1">
        <f t="array" ref="T17">_xlfn.IFS(S17&lt;3,"Low(1-2)",S17=3,"Medium(3)",S17&gt;=4,"High(4-5)")</f>
        <v>Medium(3)</v>
      </c>
      <c r="U17">
        <v>1</v>
      </c>
      <c r="V17" t="s">
        <v>2050</v>
      </c>
      <c r="W17">
        <v>5</v>
      </c>
      <c r="X17">
        <v>91</v>
      </c>
      <c r="Y17">
        <v>45</v>
      </c>
      <c r="Z17">
        <v>98</v>
      </c>
      <c r="AA17">
        <v>2</v>
      </c>
      <c r="AB17" t="str" cm="1">
        <f t="array" ref="AB17">_xlfn.IFS(AA17=0,"Below Expectation",AA17&lt;5,"Needs Improvement",AA17&lt;=7,"Meets Expectation",AA17&gt;=8,"Exceeds Expectation")</f>
        <v>Needs Improvement</v>
      </c>
      <c r="AC17" s="4">
        <v>2358</v>
      </c>
      <c r="AD17">
        <v>3</v>
      </c>
    </row>
    <row r="18" spans="1:30" x14ac:dyDescent="0.3">
      <c r="A18" t="s">
        <v>40</v>
      </c>
      <c r="B18" t="s">
        <v>1040</v>
      </c>
      <c r="C18">
        <v>59</v>
      </c>
      <c r="D18" t="str">
        <f t="shared" si="0"/>
        <v>50-59</v>
      </c>
      <c r="E18" t="s">
        <v>2023</v>
      </c>
      <c r="F18" t="s">
        <v>2026</v>
      </c>
      <c r="G18" t="s">
        <v>2031</v>
      </c>
      <c r="H18" s="2">
        <v>44517</v>
      </c>
      <c r="I18" t="s">
        <v>373</v>
      </c>
      <c r="J18" t="s">
        <v>2040</v>
      </c>
      <c r="K18" s="4">
        <v>80830</v>
      </c>
      <c r="L18">
        <v>0</v>
      </c>
      <c r="N18" s="6">
        <f t="shared" ca="1" si="1"/>
        <v>45</v>
      </c>
      <c r="O18" s="6">
        <f t="shared" ca="1" si="2"/>
        <v>3</v>
      </c>
      <c r="P18" s="6" t="str" cm="1">
        <f t="array" aca="1" ref="P18" ca="1">_xlfn.IFS(O18&lt;5,"0-4years", O18&lt;10,"5-9years",O18&gt;=10,"10+ years")</f>
        <v>0-4years</v>
      </c>
      <c r="S18">
        <v>1</v>
      </c>
      <c r="T18" t="str" cm="1">
        <f t="array" ref="T18">_xlfn.IFS(S18&lt;3,"Low(1-2)",S18=3,"Medium(3)",S18&gt;=4,"High(4-5)")</f>
        <v>Low(1-2)</v>
      </c>
      <c r="U18">
        <v>2</v>
      </c>
      <c r="V18" t="s">
        <v>2050</v>
      </c>
      <c r="W18">
        <v>5</v>
      </c>
      <c r="X18">
        <v>73</v>
      </c>
      <c r="Y18">
        <v>46</v>
      </c>
      <c r="Z18">
        <v>69</v>
      </c>
      <c r="AA18">
        <v>4</v>
      </c>
      <c r="AB18" t="str" cm="1">
        <f t="array" ref="AB18">_xlfn.IFS(AA18=0,"Below Expectation",AA18&lt;5,"Needs Improvement",AA18&lt;=7,"Meets Expectation",AA18&gt;=8,"Exceeds Expectation")</f>
        <v>Needs Improvement</v>
      </c>
      <c r="AC18" s="4">
        <v>19729</v>
      </c>
      <c r="AD18">
        <v>2</v>
      </c>
    </row>
    <row r="19" spans="1:30" x14ac:dyDescent="0.3">
      <c r="A19" t="s">
        <v>41</v>
      </c>
      <c r="B19" t="s">
        <v>1041</v>
      </c>
      <c r="C19">
        <v>23</v>
      </c>
      <c r="D19" t="str">
        <f t="shared" si="0"/>
        <v>22-29</v>
      </c>
      <c r="E19" t="s">
        <v>2022</v>
      </c>
      <c r="F19" t="s">
        <v>2026</v>
      </c>
      <c r="G19" t="s">
        <v>2032</v>
      </c>
      <c r="H19" s="2">
        <v>40788</v>
      </c>
      <c r="I19" t="s">
        <v>948</v>
      </c>
      <c r="J19" t="s">
        <v>2039</v>
      </c>
      <c r="K19" s="4">
        <v>30529</v>
      </c>
      <c r="L19">
        <v>0</v>
      </c>
      <c r="N19" s="6">
        <f t="shared" ca="1" si="1"/>
        <v>168</v>
      </c>
      <c r="O19" s="6">
        <f t="shared" ca="1" si="2"/>
        <v>14</v>
      </c>
      <c r="P19" s="6" t="str" cm="1">
        <f t="array" aca="1" ref="P19" ca="1">_xlfn.IFS(O19&lt;5,"0-4years", O19&lt;10,"5-9years",O19&gt;=10,"10+ years")</f>
        <v>10+ years</v>
      </c>
      <c r="S19">
        <v>5</v>
      </c>
      <c r="T19" t="str" cm="1">
        <f t="array" ref="T19">_xlfn.IFS(S19&lt;3,"Low(1-2)",S19=3,"Medium(3)",S19&gt;=4,"High(4-5)")</f>
        <v>High(4-5)</v>
      </c>
      <c r="U19">
        <v>5</v>
      </c>
      <c r="V19" t="s">
        <v>2056</v>
      </c>
      <c r="W19">
        <v>1</v>
      </c>
      <c r="X19">
        <v>92</v>
      </c>
      <c r="Y19">
        <v>78</v>
      </c>
      <c r="Z19">
        <v>65</v>
      </c>
      <c r="AA19">
        <v>2</v>
      </c>
      <c r="AB19" t="str" cm="1">
        <f t="array" ref="AB19">_xlfn.IFS(AA19=0,"Below Expectation",AA19&lt;5,"Needs Improvement",AA19&lt;=7,"Meets Expectation",AA19&gt;=8,"Exceeds Expectation")</f>
        <v>Needs Improvement</v>
      </c>
      <c r="AC19" s="4">
        <v>6360</v>
      </c>
      <c r="AD19">
        <v>4</v>
      </c>
    </row>
    <row r="20" spans="1:30" x14ac:dyDescent="0.3">
      <c r="A20" t="s">
        <v>42</v>
      </c>
      <c r="B20" t="s">
        <v>1042</v>
      </c>
      <c r="C20">
        <v>42</v>
      </c>
      <c r="D20" t="str">
        <f t="shared" si="0"/>
        <v>40-49</v>
      </c>
      <c r="E20" t="s">
        <v>2022</v>
      </c>
      <c r="F20" t="s">
        <v>2025</v>
      </c>
      <c r="G20" t="s">
        <v>2031</v>
      </c>
      <c r="H20" s="2">
        <v>41650</v>
      </c>
      <c r="I20" t="s">
        <v>938</v>
      </c>
      <c r="J20" t="s">
        <v>2038</v>
      </c>
      <c r="K20" s="4">
        <v>119598</v>
      </c>
      <c r="L20">
        <v>0</v>
      </c>
      <c r="N20" s="6">
        <f t="shared" ca="1" si="1"/>
        <v>140</v>
      </c>
      <c r="O20" s="6">
        <f t="shared" ca="1" si="2"/>
        <v>11</v>
      </c>
      <c r="P20" s="6" t="str" cm="1">
        <f t="array" aca="1" ref="P20" ca="1">_xlfn.IFS(O20&lt;5,"0-4years", O20&lt;10,"5-9years",O20&gt;=10,"10+ years")</f>
        <v>10+ years</v>
      </c>
      <c r="S20">
        <v>3</v>
      </c>
      <c r="T20" t="str" cm="1">
        <f t="array" ref="T20">_xlfn.IFS(S20&lt;3,"Low(1-2)",S20=3,"Medium(3)",S20&gt;=4,"High(4-5)")</f>
        <v>Medium(3)</v>
      </c>
      <c r="U20">
        <v>5</v>
      </c>
      <c r="V20" t="s">
        <v>2054</v>
      </c>
      <c r="W20">
        <v>5</v>
      </c>
      <c r="X20">
        <v>89</v>
      </c>
      <c r="Y20">
        <v>37</v>
      </c>
      <c r="Z20">
        <v>86</v>
      </c>
      <c r="AA20">
        <v>4</v>
      </c>
      <c r="AB20" t="str" cm="1">
        <f t="array" ref="AB20">_xlfn.IFS(AA20=0,"Below Expectation",AA20&lt;5,"Needs Improvement",AA20&lt;=7,"Meets Expectation",AA20&gt;=8,"Exceeds Expectation")</f>
        <v>Needs Improvement</v>
      </c>
      <c r="AC20" s="4">
        <v>3743</v>
      </c>
      <c r="AD20">
        <v>4</v>
      </c>
    </row>
    <row r="21" spans="1:30" x14ac:dyDescent="0.3">
      <c r="A21" t="s">
        <v>43</v>
      </c>
      <c r="B21" t="s">
        <v>1043</v>
      </c>
      <c r="C21">
        <v>54</v>
      </c>
      <c r="D21" t="str">
        <f t="shared" si="0"/>
        <v>50-59</v>
      </c>
      <c r="E21" t="s">
        <v>2022</v>
      </c>
      <c r="F21" t="s">
        <v>2025</v>
      </c>
      <c r="G21" t="s">
        <v>2034</v>
      </c>
      <c r="H21" s="2">
        <v>41355</v>
      </c>
      <c r="I21" t="s">
        <v>517</v>
      </c>
      <c r="J21" t="s">
        <v>2039</v>
      </c>
      <c r="K21" s="4">
        <v>107987</v>
      </c>
      <c r="L21">
        <v>0</v>
      </c>
      <c r="N21" s="6">
        <f t="shared" ca="1" si="1"/>
        <v>149</v>
      </c>
      <c r="O21" s="6">
        <f t="shared" ca="1" si="2"/>
        <v>12</v>
      </c>
      <c r="P21" s="6" t="str" cm="1">
        <f t="array" aca="1" ref="P21" ca="1">_xlfn.IFS(O21&lt;5,"0-4years", O21&lt;10,"5-9years",O21&gt;=10,"10+ years")</f>
        <v>10+ years</v>
      </c>
      <c r="S21">
        <v>1</v>
      </c>
      <c r="T21" t="str" cm="1">
        <f t="array" ref="T21">_xlfn.IFS(S21&lt;3,"Low(1-2)",S21=3,"Medium(3)",S21&gt;=4,"High(4-5)")</f>
        <v>Low(1-2)</v>
      </c>
      <c r="U21">
        <v>1</v>
      </c>
      <c r="V21" t="s">
        <v>2050</v>
      </c>
      <c r="W21">
        <v>3</v>
      </c>
      <c r="X21">
        <v>55</v>
      </c>
      <c r="Y21">
        <v>20</v>
      </c>
      <c r="Z21">
        <v>52</v>
      </c>
      <c r="AA21">
        <v>4</v>
      </c>
      <c r="AB21" t="str" cm="1">
        <f t="array" ref="AB21">_xlfn.IFS(AA21=0,"Below Expectation",AA21&lt;5,"Needs Improvement",AA21&lt;=7,"Meets Expectation",AA21&gt;=8,"Exceeds Expectation")</f>
        <v>Needs Improvement</v>
      </c>
      <c r="AC21" s="4">
        <v>7159</v>
      </c>
      <c r="AD21">
        <v>4</v>
      </c>
    </row>
    <row r="22" spans="1:30" x14ac:dyDescent="0.3">
      <c r="A22" t="s">
        <v>44</v>
      </c>
      <c r="B22" t="s">
        <v>1044</v>
      </c>
      <c r="C22">
        <v>33</v>
      </c>
      <c r="D22" t="str">
        <f t="shared" si="0"/>
        <v>30-39</v>
      </c>
      <c r="E22" t="s">
        <v>2024</v>
      </c>
      <c r="F22" t="s">
        <v>2026</v>
      </c>
      <c r="G22" t="s">
        <v>2036</v>
      </c>
      <c r="H22" s="2">
        <v>43102</v>
      </c>
      <c r="I22" t="s">
        <v>546</v>
      </c>
      <c r="J22" t="s">
        <v>2037</v>
      </c>
      <c r="K22" s="4">
        <v>74178</v>
      </c>
      <c r="L22">
        <v>0</v>
      </c>
      <c r="N22" s="6">
        <f t="shared" ca="1" si="1"/>
        <v>92</v>
      </c>
      <c r="O22" s="6">
        <f t="shared" ca="1" si="2"/>
        <v>7</v>
      </c>
      <c r="P22" s="6" t="str" cm="1">
        <f t="array" aca="1" ref="P22" ca="1">_xlfn.IFS(O22&lt;5,"0-4years", O22&lt;10,"5-9years",O22&gt;=10,"10+ years")</f>
        <v>5-9years</v>
      </c>
      <c r="S22">
        <v>3</v>
      </c>
      <c r="T22" t="str" cm="1">
        <f t="array" ref="T22">_xlfn.IFS(S22&lt;3,"Low(1-2)",S22=3,"Medium(3)",S22&gt;=4,"High(4-5)")</f>
        <v>Medium(3)</v>
      </c>
      <c r="U22">
        <v>4</v>
      </c>
      <c r="V22" t="s">
        <v>2054</v>
      </c>
      <c r="W22">
        <v>5</v>
      </c>
      <c r="X22">
        <v>69</v>
      </c>
      <c r="Y22">
        <v>13</v>
      </c>
      <c r="Z22">
        <v>76</v>
      </c>
      <c r="AA22">
        <v>5</v>
      </c>
      <c r="AB22" t="str" cm="1">
        <f t="array" ref="AB22">_xlfn.IFS(AA22=0,"Below Expectation",AA22&lt;5,"Needs Improvement",AA22&lt;=7,"Meets Expectation",AA22&gt;=8,"Exceeds Expectation")</f>
        <v>Meets Expectation</v>
      </c>
      <c r="AC22" s="4">
        <v>518</v>
      </c>
      <c r="AD22">
        <v>4</v>
      </c>
    </row>
    <row r="23" spans="1:30" x14ac:dyDescent="0.3">
      <c r="A23" t="s">
        <v>45</v>
      </c>
      <c r="B23" t="s">
        <v>1045</v>
      </c>
      <c r="C23">
        <v>43</v>
      </c>
      <c r="D23" t="str">
        <f t="shared" si="0"/>
        <v>40-49</v>
      </c>
      <c r="E23" t="s">
        <v>2022</v>
      </c>
      <c r="F23" t="s">
        <v>2026</v>
      </c>
      <c r="G23" t="s">
        <v>2034</v>
      </c>
      <c r="H23" s="2">
        <v>44441</v>
      </c>
      <c r="I23" t="s">
        <v>121</v>
      </c>
      <c r="J23" t="s">
        <v>2041</v>
      </c>
      <c r="K23" s="4">
        <v>31937</v>
      </c>
      <c r="L23">
        <v>0</v>
      </c>
      <c r="N23" s="6">
        <f t="shared" ca="1" si="1"/>
        <v>48</v>
      </c>
      <c r="O23" s="6">
        <f t="shared" ca="1" si="2"/>
        <v>4</v>
      </c>
      <c r="P23" s="6" t="str" cm="1">
        <f t="array" aca="1" ref="P23" ca="1">_xlfn.IFS(O23&lt;5,"0-4years", O23&lt;10,"5-9years",O23&gt;=10,"10+ years")</f>
        <v>0-4years</v>
      </c>
      <c r="S23">
        <v>2</v>
      </c>
      <c r="T23" t="str" cm="1">
        <f t="array" ref="T23">_xlfn.IFS(S23&lt;3,"Low(1-2)",S23=3,"Medium(3)",S23&gt;=4,"High(4-5)")</f>
        <v>Low(1-2)</v>
      </c>
      <c r="U23">
        <v>1</v>
      </c>
      <c r="V23" t="s">
        <v>2050</v>
      </c>
      <c r="W23">
        <v>1</v>
      </c>
      <c r="X23">
        <v>60</v>
      </c>
      <c r="Y23">
        <v>1</v>
      </c>
      <c r="Z23">
        <v>64</v>
      </c>
      <c r="AA23">
        <v>8</v>
      </c>
      <c r="AB23" t="str" cm="1">
        <f t="array" ref="AB23">_xlfn.IFS(AA23=0,"Below Expectation",AA23&lt;5,"Needs Improvement",AA23&lt;=7,"Meets Expectation",AA23&gt;=8,"Exceeds Expectation")</f>
        <v>Exceeds Expectation</v>
      </c>
      <c r="AC23" s="4">
        <v>16652</v>
      </c>
      <c r="AD23">
        <v>3</v>
      </c>
    </row>
    <row r="24" spans="1:30" x14ac:dyDescent="0.3">
      <c r="A24" t="s">
        <v>46</v>
      </c>
      <c r="B24" t="s">
        <v>1046</v>
      </c>
      <c r="C24">
        <v>46</v>
      </c>
      <c r="D24" t="str">
        <f t="shared" si="0"/>
        <v>40-49</v>
      </c>
      <c r="E24" t="s">
        <v>2022</v>
      </c>
      <c r="F24" t="s">
        <v>2028</v>
      </c>
      <c r="G24" t="s">
        <v>2036</v>
      </c>
      <c r="H24" s="2">
        <v>41203</v>
      </c>
      <c r="I24" t="s">
        <v>969</v>
      </c>
      <c r="J24" t="s">
        <v>2039</v>
      </c>
      <c r="K24" s="4">
        <v>64886</v>
      </c>
      <c r="L24">
        <v>1</v>
      </c>
      <c r="M24" s="2">
        <v>43866</v>
      </c>
      <c r="N24" s="6">
        <f t="shared" ca="1" si="1"/>
        <v>87</v>
      </c>
      <c r="O24" s="6">
        <f t="shared" ca="1" si="2"/>
        <v>7</v>
      </c>
      <c r="P24" s="6" t="str" cm="1">
        <f t="array" aca="1" ref="P24" ca="1">_xlfn.IFS(O24&lt;5,"0-4years", O24&lt;10,"5-9years",O24&gt;=10,"10+ years")</f>
        <v>5-9years</v>
      </c>
      <c r="Q24" t="s">
        <v>2046</v>
      </c>
      <c r="R24">
        <v>30</v>
      </c>
      <c r="S24">
        <v>1</v>
      </c>
      <c r="T24" t="str" cm="1">
        <f t="array" ref="T24">_xlfn.IFS(S24&lt;3,"Low(1-2)",S24=3,"Medium(3)",S24&gt;=4,"High(4-5)")</f>
        <v>Low(1-2)</v>
      </c>
      <c r="U24">
        <v>1</v>
      </c>
      <c r="V24" t="s">
        <v>2053</v>
      </c>
      <c r="W24">
        <v>4</v>
      </c>
      <c r="X24">
        <v>81</v>
      </c>
      <c r="Y24">
        <v>71</v>
      </c>
      <c r="Z24">
        <v>83</v>
      </c>
      <c r="AA24">
        <v>0</v>
      </c>
      <c r="AB24" t="str" cm="1">
        <f t="array" ref="AB24">_xlfn.IFS(AA24=0,"Below Expectation",AA24&lt;5,"Needs Improvement",AA24&lt;=7,"Meets Expectation",AA24&gt;=8,"Exceeds Expectation")</f>
        <v>Below Expectation</v>
      </c>
      <c r="AC24" s="4">
        <v>12925</v>
      </c>
      <c r="AD24">
        <v>3</v>
      </c>
    </row>
    <row r="25" spans="1:30" x14ac:dyDescent="0.3">
      <c r="A25" t="s">
        <v>47</v>
      </c>
      <c r="B25" t="s">
        <v>1047</v>
      </c>
      <c r="C25">
        <v>48</v>
      </c>
      <c r="D25" t="str">
        <f t="shared" si="0"/>
        <v>40-49</v>
      </c>
      <c r="E25" t="s">
        <v>2023</v>
      </c>
      <c r="F25" t="s">
        <v>2029</v>
      </c>
      <c r="G25" t="s">
        <v>2035</v>
      </c>
      <c r="H25" s="2">
        <v>41409</v>
      </c>
      <c r="I25" t="s">
        <v>94</v>
      </c>
      <c r="J25" t="s">
        <v>2041</v>
      </c>
      <c r="K25" s="4">
        <v>74699</v>
      </c>
      <c r="L25">
        <v>0</v>
      </c>
      <c r="N25" s="6">
        <f t="shared" ca="1" si="1"/>
        <v>148</v>
      </c>
      <c r="O25" s="6">
        <f t="shared" ca="1" si="2"/>
        <v>12</v>
      </c>
      <c r="P25" s="6" t="str" cm="1">
        <f t="array" aca="1" ref="P25" ca="1">_xlfn.IFS(O25&lt;5,"0-4years", O25&lt;10,"5-9years",O25&gt;=10,"10+ years")</f>
        <v>10+ years</v>
      </c>
      <c r="S25">
        <v>3</v>
      </c>
      <c r="T25" t="str" cm="1">
        <f t="array" ref="T25">_xlfn.IFS(S25&lt;3,"Low(1-2)",S25=3,"Medium(3)",S25&gt;=4,"High(4-5)")</f>
        <v>Medium(3)</v>
      </c>
      <c r="U25">
        <v>4</v>
      </c>
      <c r="V25" t="s">
        <v>2054</v>
      </c>
      <c r="W25">
        <v>5</v>
      </c>
      <c r="X25">
        <v>76</v>
      </c>
      <c r="Y25">
        <v>69</v>
      </c>
      <c r="Z25">
        <v>94</v>
      </c>
      <c r="AA25">
        <v>9</v>
      </c>
      <c r="AB25" t="str" cm="1">
        <f t="array" ref="AB25">_xlfn.IFS(AA25=0,"Below Expectation",AA25&lt;5,"Needs Improvement",AA25&lt;=7,"Meets Expectation",AA25&gt;=8,"Exceeds Expectation")</f>
        <v>Exceeds Expectation</v>
      </c>
      <c r="AC25" s="4">
        <v>14810</v>
      </c>
      <c r="AD25">
        <v>2</v>
      </c>
    </row>
    <row r="26" spans="1:30" x14ac:dyDescent="0.3">
      <c r="A26" t="s">
        <v>48</v>
      </c>
      <c r="B26" t="s">
        <v>1048</v>
      </c>
      <c r="C26">
        <v>49</v>
      </c>
      <c r="D26" t="str">
        <f t="shared" si="0"/>
        <v>40-49</v>
      </c>
      <c r="E26" t="s">
        <v>2022</v>
      </c>
      <c r="F26" t="s">
        <v>2025</v>
      </c>
      <c r="G26" t="s">
        <v>2032</v>
      </c>
      <c r="H26" s="2">
        <v>45449</v>
      </c>
      <c r="I26" t="s">
        <v>387</v>
      </c>
      <c r="J26" t="s">
        <v>2038</v>
      </c>
      <c r="K26" s="4">
        <v>101396</v>
      </c>
      <c r="L26">
        <v>0</v>
      </c>
      <c r="N26" s="6">
        <f t="shared" ca="1" si="1"/>
        <v>15</v>
      </c>
      <c r="O26" s="6">
        <f t="shared" ca="1" si="2"/>
        <v>1</v>
      </c>
      <c r="P26" s="6" t="str" cm="1">
        <f t="array" aca="1" ref="P26" ca="1">_xlfn.IFS(O26&lt;5,"0-4years", O26&lt;10,"5-9years",O26&gt;=10,"10+ years")</f>
        <v>0-4years</v>
      </c>
      <c r="S26">
        <v>2</v>
      </c>
      <c r="T26" t="str" cm="1">
        <f t="array" ref="T26">_xlfn.IFS(S26&lt;3,"Low(1-2)",S26=3,"Medium(3)",S26&gt;=4,"High(4-5)")</f>
        <v>Low(1-2)</v>
      </c>
      <c r="U26">
        <v>2</v>
      </c>
      <c r="V26" t="s">
        <v>2050</v>
      </c>
      <c r="W26">
        <v>3</v>
      </c>
      <c r="X26">
        <v>70</v>
      </c>
      <c r="Y26">
        <v>32</v>
      </c>
      <c r="Z26">
        <v>71</v>
      </c>
      <c r="AA26">
        <v>5</v>
      </c>
      <c r="AB26" t="str" cm="1">
        <f t="array" ref="AB26">_xlfn.IFS(AA26=0,"Below Expectation",AA26&lt;5,"Needs Improvement",AA26&lt;=7,"Meets Expectation",AA26&gt;=8,"Exceeds Expectation")</f>
        <v>Meets Expectation</v>
      </c>
      <c r="AC26" s="4">
        <v>16239</v>
      </c>
      <c r="AD26">
        <v>3</v>
      </c>
    </row>
    <row r="27" spans="1:30" x14ac:dyDescent="0.3">
      <c r="A27" t="s">
        <v>49</v>
      </c>
      <c r="B27" t="s">
        <v>1049</v>
      </c>
      <c r="C27">
        <v>37</v>
      </c>
      <c r="D27" t="str">
        <f t="shared" si="0"/>
        <v>30-39</v>
      </c>
      <c r="E27" t="s">
        <v>2023</v>
      </c>
      <c r="F27" t="s">
        <v>2029</v>
      </c>
      <c r="G27" t="s">
        <v>2031</v>
      </c>
      <c r="H27" s="2">
        <v>41802</v>
      </c>
      <c r="I27" t="s">
        <v>593</v>
      </c>
      <c r="J27" t="s">
        <v>2040</v>
      </c>
      <c r="K27" s="4">
        <v>115678</v>
      </c>
      <c r="L27">
        <v>0</v>
      </c>
      <c r="N27" s="6">
        <f t="shared" ca="1" si="1"/>
        <v>135</v>
      </c>
      <c r="O27" s="6">
        <f t="shared" ca="1" si="2"/>
        <v>11</v>
      </c>
      <c r="P27" s="6" t="str" cm="1">
        <f t="array" aca="1" ref="P27" ca="1">_xlfn.IFS(O27&lt;5,"0-4years", O27&lt;10,"5-9years",O27&gt;=10,"10+ years")</f>
        <v>10+ years</v>
      </c>
      <c r="S27">
        <v>2</v>
      </c>
      <c r="T27" t="str" cm="1">
        <f t="array" ref="T27">_xlfn.IFS(S27&lt;3,"Low(1-2)",S27=3,"Medium(3)",S27&gt;=4,"High(4-5)")</f>
        <v>Low(1-2)</v>
      </c>
      <c r="U27">
        <v>2</v>
      </c>
      <c r="V27" t="s">
        <v>2050</v>
      </c>
      <c r="W27">
        <v>4</v>
      </c>
      <c r="X27">
        <v>93</v>
      </c>
      <c r="Y27">
        <v>5</v>
      </c>
      <c r="Z27">
        <v>89</v>
      </c>
      <c r="AA27">
        <v>0</v>
      </c>
      <c r="AB27" t="str" cm="1">
        <f t="array" ref="AB27">_xlfn.IFS(AA27=0,"Below Expectation",AA27&lt;5,"Needs Improvement",AA27&lt;=7,"Meets Expectation",AA27&gt;=8,"Exceeds Expectation")</f>
        <v>Below Expectation</v>
      </c>
      <c r="AC27" s="4">
        <v>5475</v>
      </c>
      <c r="AD27">
        <v>3</v>
      </c>
    </row>
    <row r="28" spans="1:30" x14ac:dyDescent="0.3">
      <c r="A28" t="s">
        <v>50</v>
      </c>
      <c r="B28" t="s">
        <v>1050</v>
      </c>
      <c r="C28">
        <v>36</v>
      </c>
      <c r="D28" t="str">
        <f t="shared" si="0"/>
        <v>30-39</v>
      </c>
      <c r="E28" t="s">
        <v>2023</v>
      </c>
      <c r="F28" t="s">
        <v>2028</v>
      </c>
      <c r="G28" t="s">
        <v>2034</v>
      </c>
      <c r="H28" s="2">
        <v>41315</v>
      </c>
      <c r="I28" t="s">
        <v>825</v>
      </c>
      <c r="J28" t="s">
        <v>2040</v>
      </c>
      <c r="K28" s="4">
        <v>50279</v>
      </c>
      <c r="L28">
        <v>1</v>
      </c>
      <c r="M28" s="2">
        <v>44629</v>
      </c>
      <c r="N28" s="6">
        <f t="shared" ca="1" si="1"/>
        <v>108</v>
      </c>
      <c r="O28" s="6">
        <f t="shared" ca="1" si="2"/>
        <v>9</v>
      </c>
      <c r="P28" s="6" t="str" cm="1">
        <f t="array" aca="1" ref="P28" ca="1">_xlfn.IFS(O28&lt;5,"0-4years", O28&lt;10,"5-9years",O28&gt;=10,"10+ years")</f>
        <v>5-9years</v>
      </c>
      <c r="Q28" t="s">
        <v>2044</v>
      </c>
      <c r="R28">
        <v>30</v>
      </c>
      <c r="S28">
        <v>1</v>
      </c>
      <c r="T28" t="str" cm="1">
        <f t="array" ref="T28">_xlfn.IFS(S28&lt;3,"Low(1-2)",S28=3,"Medium(3)",S28&gt;=4,"High(4-5)")</f>
        <v>Low(1-2)</v>
      </c>
      <c r="U28">
        <v>5</v>
      </c>
      <c r="V28" t="s">
        <v>2051</v>
      </c>
      <c r="W28">
        <v>3</v>
      </c>
      <c r="X28">
        <v>97</v>
      </c>
      <c r="Y28">
        <v>89</v>
      </c>
      <c r="Z28">
        <v>72</v>
      </c>
      <c r="AA28">
        <v>5</v>
      </c>
      <c r="AB28" t="str" cm="1">
        <f t="array" ref="AB28">_xlfn.IFS(AA28=0,"Below Expectation",AA28&lt;5,"Needs Improvement",AA28&lt;=7,"Meets Expectation",AA28&gt;=8,"Exceeds Expectation")</f>
        <v>Meets Expectation</v>
      </c>
      <c r="AC28" s="4">
        <v>4185</v>
      </c>
      <c r="AD28">
        <v>0</v>
      </c>
    </row>
    <row r="29" spans="1:30" x14ac:dyDescent="0.3">
      <c r="A29" t="s">
        <v>51</v>
      </c>
      <c r="B29" t="s">
        <v>1051</v>
      </c>
      <c r="C29">
        <v>24</v>
      </c>
      <c r="D29" t="str">
        <f t="shared" si="0"/>
        <v>22-29</v>
      </c>
      <c r="E29" t="s">
        <v>2022</v>
      </c>
      <c r="F29" t="s">
        <v>2026</v>
      </c>
      <c r="G29" t="s">
        <v>2032</v>
      </c>
      <c r="H29" s="2">
        <v>43053</v>
      </c>
      <c r="I29" t="s">
        <v>786</v>
      </c>
      <c r="J29" t="s">
        <v>2041</v>
      </c>
      <c r="K29" s="4">
        <v>63106</v>
      </c>
      <c r="L29">
        <v>0</v>
      </c>
      <c r="N29" s="6">
        <f t="shared" ca="1" si="1"/>
        <v>94</v>
      </c>
      <c r="O29" s="6">
        <f t="shared" ca="1" si="2"/>
        <v>7</v>
      </c>
      <c r="P29" s="6" t="str" cm="1">
        <f t="array" aca="1" ref="P29" ca="1">_xlfn.IFS(O29&lt;5,"0-4years", O29&lt;10,"5-9years",O29&gt;=10,"10+ years")</f>
        <v>5-9years</v>
      </c>
      <c r="S29">
        <v>4</v>
      </c>
      <c r="T29" t="str" cm="1">
        <f t="array" ref="T29">_xlfn.IFS(S29&lt;3,"Low(1-2)",S29=3,"Medium(3)",S29&gt;=4,"High(4-5)")</f>
        <v>High(4-5)</v>
      </c>
      <c r="U29">
        <v>3</v>
      </c>
      <c r="V29" t="s">
        <v>2054</v>
      </c>
      <c r="W29">
        <v>4</v>
      </c>
      <c r="X29">
        <v>99</v>
      </c>
      <c r="Y29">
        <v>36</v>
      </c>
      <c r="Z29">
        <v>98</v>
      </c>
      <c r="AA29">
        <v>1</v>
      </c>
      <c r="AB29" t="str" cm="1">
        <f t="array" ref="AB29">_xlfn.IFS(AA29=0,"Below Expectation",AA29&lt;5,"Needs Improvement",AA29&lt;=7,"Meets Expectation",AA29&gt;=8,"Exceeds Expectation")</f>
        <v>Needs Improvement</v>
      </c>
      <c r="AC29" s="4">
        <v>5161</v>
      </c>
      <c r="AD29">
        <v>0</v>
      </c>
    </row>
    <row r="30" spans="1:30" x14ac:dyDescent="0.3">
      <c r="A30" t="s">
        <v>52</v>
      </c>
      <c r="B30" t="s">
        <v>1052</v>
      </c>
      <c r="C30">
        <v>58</v>
      </c>
      <c r="D30" t="str">
        <f t="shared" si="0"/>
        <v>50-59</v>
      </c>
      <c r="E30" t="s">
        <v>2022</v>
      </c>
      <c r="F30" t="s">
        <v>2027</v>
      </c>
      <c r="G30" t="s">
        <v>2032</v>
      </c>
      <c r="H30" s="2">
        <v>41973</v>
      </c>
      <c r="I30" t="s">
        <v>299</v>
      </c>
      <c r="J30" t="s">
        <v>2040</v>
      </c>
      <c r="K30" s="4">
        <v>104737</v>
      </c>
      <c r="L30">
        <v>0</v>
      </c>
      <c r="N30" s="6">
        <f t="shared" ca="1" si="1"/>
        <v>129</v>
      </c>
      <c r="O30" s="6">
        <f t="shared" ca="1" si="2"/>
        <v>10</v>
      </c>
      <c r="P30" s="6" t="str" cm="1">
        <f t="array" aca="1" ref="P30" ca="1">_xlfn.IFS(O30&lt;5,"0-4years", O30&lt;10,"5-9years",O30&gt;=10,"10+ years")</f>
        <v>10+ years</v>
      </c>
      <c r="S30">
        <v>5</v>
      </c>
      <c r="T30" t="str" cm="1">
        <f t="array" ref="T30">_xlfn.IFS(S30&lt;3,"Low(1-2)",S30=3,"Medium(3)",S30&gt;=4,"High(4-5)")</f>
        <v>High(4-5)</v>
      </c>
      <c r="U30">
        <v>3</v>
      </c>
      <c r="V30" t="s">
        <v>2054</v>
      </c>
      <c r="W30">
        <v>3</v>
      </c>
      <c r="X30">
        <v>62</v>
      </c>
      <c r="Y30">
        <v>13</v>
      </c>
      <c r="Z30">
        <v>53</v>
      </c>
      <c r="AA30">
        <v>7</v>
      </c>
      <c r="AB30" t="str" cm="1">
        <f t="array" ref="AB30">_xlfn.IFS(AA30=0,"Below Expectation",AA30&lt;5,"Needs Improvement",AA30&lt;=7,"Meets Expectation",AA30&gt;=8,"Exceeds Expectation")</f>
        <v>Meets Expectation</v>
      </c>
      <c r="AC30" s="4">
        <v>9580</v>
      </c>
      <c r="AD30">
        <v>1</v>
      </c>
    </row>
    <row r="31" spans="1:30" x14ac:dyDescent="0.3">
      <c r="A31" t="s">
        <v>53</v>
      </c>
      <c r="B31" t="s">
        <v>1053</v>
      </c>
      <c r="C31">
        <v>28</v>
      </c>
      <c r="D31" t="str">
        <f t="shared" si="0"/>
        <v>22-29</v>
      </c>
      <c r="E31" t="s">
        <v>2023</v>
      </c>
      <c r="F31" t="s">
        <v>2029</v>
      </c>
      <c r="G31" t="s">
        <v>2032</v>
      </c>
      <c r="H31" s="2">
        <v>43187</v>
      </c>
      <c r="I31" t="s">
        <v>73</v>
      </c>
      <c r="J31" t="s">
        <v>2039</v>
      </c>
      <c r="K31" s="4">
        <v>65544</v>
      </c>
      <c r="L31">
        <v>0</v>
      </c>
      <c r="N31" s="6">
        <f t="shared" ca="1" si="1"/>
        <v>89</v>
      </c>
      <c r="O31" s="6">
        <f t="shared" ca="1" si="2"/>
        <v>7</v>
      </c>
      <c r="P31" s="6" t="str" cm="1">
        <f t="array" aca="1" ref="P31" ca="1">_xlfn.IFS(O31&lt;5,"0-4years", O31&lt;10,"5-9years",O31&gt;=10,"10+ years")</f>
        <v>5-9years</v>
      </c>
      <c r="S31">
        <v>1</v>
      </c>
      <c r="T31" t="str" cm="1">
        <f t="array" ref="T31">_xlfn.IFS(S31&lt;3,"Low(1-2)",S31=3,"Medium(3)",S31&gt;=4,"High(4-5)")</f>
        <v>Low(1-2)</v>
      </c>
      <c r="U31">
        <v>5</v>
      </c>
      <c r="V31" t="s">
        <v>2050</v>
      </c>
      <c r="W31">
        <v>5</v>
      </c>
      <c r="X31">
        <v>71</v>
      </c>
      <c r="Y31">
        <v>36</v>
      </c>
      <c r="Z31">
        <v>100</v>
      </c>
      <c r="AA31">
        <v>2</v>
      </c>
      <c r="AB31" t="str" cm="1">
        <f t="array" ref="AB31">_xlfn.IFS(AA31=0,"Below Expectation",AA31&lt;5,"Needs Improvement",AA31&lt;=7,"Meets Expectation",AA31&gt;=8,"Exceeds Expectation")</f>
        <v>Needs Improvement</v>
      </c>
      <c r="AC31" s="4">
        <v>9886</v>
      </c>
      <c r="AD31">
        <v>2</v>
      </c>
    </row>
    <row r="32" spans="1:30" x14ac:dyDescent="0.3">
      <c r="A32" t="s">
        <v>54</v>
      </c>
      <c r="B32" t="s">
        <v>1054</v>
      </c>
      <c r="C32">
        <v>42</v>
      </c>
      <c r="D32" t="str">
        <f t="shared" si="0"/>
        <v>40-49</v>
      </c>
      <c r="E32" t="s">
        <v>2022</v>
      </c>
      <c r="F32" t="s">
        <v>2026</v>
      </c>
      <c r="G32" t="s">
        <v>2034</v>
      </c>
      <c r="H32" s="2">
        <v>42508</v>
      </c>
      <c r="I32" t="s">
        <v>381</v>
      </c>
      <c r="J32" t="s">
        <v>2041</v>
      </c>
      <c r="K32" s="4">
        <v>33997</v>
      </c>
      <c r="L32">
        <v>0</v>
      </c>
      <c r="N32" s="6">
        <f t="shared" ca="1" si="1"/>
        <v>111</v>
      </c>
      <c r="O32" s="6">
        <f t="shared" ca="1" si="2"/>
        <v>9</v>
      </c>
      <c r="P32" s="6" t="str" cm="1">
        <f t="array" aca="1" ref="P32" ca="1">_xlfn.IFS(O32&lt;5,"0-4years", O32&lt;10,"5-9years",O32&gt;=10,"10+ years")</f>
        <v>5-9years</v>
      </c>
      <c r="S32">
        <v>2</v>
      </c>
      <c r="T32" t="str" cm="1">
        <f t="array" ref="T32">_xlfn.IFS(S32&lt;3,"Low(1-2)",S32=3,"Medium(3)",S32&gt;=4,"High(4-5)")</f>
        <v>Low(1-2)</v>
      </c>
      <c r="U32">
        <v>3</v>
      </c>
      <c r="V32" t="s">
        <v>2050</v>
      </c>
      <c r="W32">
        <v>5</v>
      </c>
      <c r="X32">
        <v>84</v>
      </c>
      <c r="Y32">
        <v>7</v>
      </c>
      <c r="Z32">
        <v>90</v>
      </c>
      <c r="AA32">
        <v>9</v>
      </c>
      <c r="AB32" t="str" cm="1">
        <f t="array" ref="AB32">_xlfn.IFS(AA32=0,"Below Expectation",AA32&lt;5,"Needs Improvement",AA32&lt;=7,"Meets Expectation",AA32&gt;=8,"Exceeds Expectation")</f>
        <v>Exceeds Expectation</v>
      </c>
      <c r="AC32" s="4">
        <v>11465</v>
      </c>
      <c r="AD32">
        <v>0</v>
      </c>
    </row>
    <row r="33" spans="1:30" x14ac:dyDescent="0.3">
      <c r="A33" t="s">
        <v>55</v>
      </c>
      <c r="B33" t="s">
        <v>1055</v>
      </c>
      <c r="C33">
        <v>30</v>
      </c>
      <c r="D33" t="str">
        <f t="shared" si="0"/>
        <v>30-39</v>
      </c>
      <c r="E33" t="s">
        <v>2022</v>
      </c>
      <c r="F33" t="s">
        <v>2026</v>
      </c>
      <c r="G33" t="s">
        <v>2032</v>
      </c>
      <c r="H33" s="2">
        <v>43465</v>
      </c>
      <c r="I33" t="s">
        <v>751</v>
      </c>
      <c r="J33" t="s">
        <v>2037</v>
      </c>
      <c r="K33" s="4">
        <v>110711</v>
      </c>
      <c r="L33">
        <v>1</v>
      </c>
      <c r="M33" s="2">
        <v>44768</v>
      </c>
      <c r="N33" s="6">
        <f t="shared" ca="1" si="1"/>
        <v>42</v>
      </c>
      <c r="O33" s="6">
        <f t="shared" ca="1" si="2"/>
        <v>3</v>
      </c>
      <c r="P33" s="6" t="str" cm="1">
        <f t="array" aca="1" ref="P33" ca="1">_xlfn.IFS(O33&lt;5,"0-4years", O33&lt;10,"5-9years",O33&gt;=10,"10+ years")</f>
        <v>0-4years</v>
      </c>
      <c r="Q33" t="s">
        <v>2042</v>
      </c>
      <c r="R33">
        <v>90</v>
      </c>
      <c r="S33">
        <v>2</v>
      </c>
      <c r="T33" t="str" cm="1">
        <f t="array" ref="T33">_xlfn.IFS(S33&lt;3,"Low(1-2)",S33=3,"Medium(3)",S33&gt;=4,"High(4-5)")</f>
        <v>Low(1-2)</v>
      </c>
      <c r="U33">
        <v>1</v>
      </c>
      <c r="V33" t="s">
        <v>2048</v>
      </c>
      <c r="W33">
        <v>1</v>
      </c>
      <c r="X33">
        <v>96</v>
      </c>
      <c r="Y33">
        <v>76</v>
      </c>
      <c r="Z33">
        <v>72</v>
      </c>
      <c r="AA33">
        <v>5</v>
      </c>
      <c r="AB33" t="str" cm="1">
        <f t="array" ref="AB33">_xlfn.IFS(AA33=0,"Below Expectation",AA33&lt;5,"Needs Improvement",AA33&lt;=7,"Meets Expectation",AA33&gt;=8,"Exceeds Expectation")</f>
        <v>Meets Expectation</v>
      </c>
      <c r="AC33" s="4">
        <v>11221</v>
      </c>
      <c r="AD33">
        <v>2</v>
      </c>
    </row>
    <row r="34" spans="1:30" x14ac:dyDescent="0.3">
      <c r="A34" t="s">
        <v>56</v>
      </c>
      <c r="B34" t="s">
        <v>1056</v>
      </c>
      <c r="C34">
        <v>39</v>
      </c>
      <c r="D34" t="str">
        <f t="shared" si="0"/>
        <v>30-39</v>
      </c>
      <c r="E34" t="s">
        <v>2022</v>
      </c>
      <c r="F34" t="s">
        <v>2030</v>
      </c>
      <c r="G34" t="s">
        <v>2032</v>
      </c>
      <c r="H34" s="2">
        <v>42358</v>
      </c>
      <c r="I34" t="s">
        <v>929</v>
      </c>
      <c r="J34" t="s">
        <v>2039</v>
      </c>
      <c r="K34" s="4">
        <v>65860</v>
      </c>
      <c r="L34">
        <v>1</v>
      </c>
      <c r="M34" s="2">
        <v>45254</v>
      </c>
      <c r="N34" s="6">
        <f t="shared" ca="1" si="1"/>
        <v>95</v>
      </c>
      <c r="O34" s="6">
        <f t="shared" ca="1" si="2"/>
        <v>7</v>
      </c>
      <c r="P34" s="6" t="str" cm="1">
        <f t="array" aca="1" ref="P34" ca="1">_xlfn.IFS(O34&lt;5,"0-4years", O34&lt;10,"5-9years",O34&gt;=10,"10+ years")</f>
        <v>5-9years</v>
      </c>
      <c r="Q34" t="s">
        <v>2045</v>
      </c>
      <c r="R34">
        <v>90</v>
      </c>
      <c r="S34">
        <v>1</v>
      </c>
      <c r="T34" t="str" cm="1">
        <f t="array" ref="T34">_xlfn.IFS(S34&lt;3,"Low(1-2)",S34=3,"Medium(3)",S34&gt;=4,"High(4-5)")</f>
        <v>Low(1-2)</v>
      </c>
      <c r="U34">
        <v>1</v>
      </c>
      <c r="V34" t="s">
        <v>2052</v>
      </c>
      <c r="W34">
        <v>4</v>
      </c>
      <c r="X34">
        <v>71</v>
      </c>
      <c r="Y34">
        <v>12</v>
      </c>
      <c r="Z34">
        <v>96</v>
      </c>
      <c r="AA34">
        <v>5</v>
      </c>
      <c r="AB34" t="str" cm="1">
        <f t="array" ref="AB34">_xlfn.IFS(AA34=0,"Below Expectation",AA34&lt;5,"Needs Improvement",AA34&lt;=7,"Meets Expectation",AA34&gt;=8,"Exceeds Expectation")</f>
        <v>Meets Expectation</v>
      </c>
      <c r="AC34" s="4">
        <v>2335</v>
      </c>
      <c r="AD34">
        <v>2</v>
      </c>
    </row>
    <row r="35" spans="1:30" x14ac:dyDescent="0.3">
      <c r="A35" t="s">
        <v>57</v>
      </c>
      <c r="B35" t="s">
        <v>1057</v>
      </c>
      <c r="C35">
        <v>25</v>
      </c>
      <c r="D35" t="str">
        <f t="shared" si="0"/>
        <v>22-29</v>
      </c>
      <c r="E35" t="s">
        <v>2022</v>
      </c>
      <c r="F35" t="s">
        <v>2029</v>
      </c>
      <c r="G35" t="s">
        <v>2035</v>
      </c>
      <c r="H35" s="2">
        <v>41909</v>
      </c>
      <c r="I35" t="s">
        <v>951</v>
      </c>
      <c r="J35" t="s">
        <v>2039</v>
      </c>
      <c r="K35" s="4">
        <v>28225</v>
      </c>
      <c r="L35">
        <v>0</v>
      </c>
      <c r="N35" s="6">
        <f t="shared" ca="1" si="1"/>
        <v>131</v>
      </c>
      <c r="O35" s="6">
        <f t="shared" ca="1" si="2"/>
        <v>10</v>
      </c>
      <c r="P35" s="6" t="str" cm="1">
        <f t="array" aca="1" ref="P35" ca="1">_xlfn.IFS(O35&lt;5,"0-4years", O35&lt;10,"5-9years",O35&gt;=10,"10+ years")</f>
        <v>10+ years</v>
      </c>
      <c r="S35">
        <v>4</v>
      </c>
      <c r="T35" t="str" cm="1">
        <f t="array" ref="T35">_xlfn.IFS(S35&lt;3,"Low(1-2)",S35=3,"Medium(3)",S35&gt;=4,"High(4-5)")</f>
        <v>High(4-5)</v>
      </c>
      <c r="U35">
        <v>4</v>
      </c>
      <c r="V35" t="s">
        <v>2056</v>
      </c>
      <c r="W35">
        <v>1</v>
      </c>
      <c r="X35">
        <v>77</v>
      </c>
      <c r="Y35">
        <v>39</v>
      </c>
      <c r="Z35">
        <v>58</v>
      </c>
      <c r="AA35">
        <v>3</v>
      </c>
      <c r="AB35" t="str" cm="1">
        <f t="array" ref="AB35">_xlfn.IFS(AA35=0,"Below Expectation",AA35&lt;5,"Needs Improvement",AA35&lt;=7,"Meets Expectation",AA35&gt;=8,"Exceeds Expectation")</f>
        <v>Needs Improvement</v>
      </c>
      <c r="AC35" s="4">
        <v>3674</v>
      </c>
      <c r="AD35">
        <v>4</v>
      </c>
    </row>
    <row r="36" spans="1:30" x14ac:dyDescent="0.3">
      <c r="A36" t="s">
        <v>58</v>
      </c>
      <c r="B36" t="s">
        <v>1058</v>
      </c>
      <c r="C36">
        <v>46</v>
      </c>
      <c r="D36" t="str">
        <f t="shared" si="0"/>
        <v>40-49</v>
      </c>
      <c r="E36" t="s">
        <v>2022</v>
      </c>
      <c r="F36" t="s">
        <v>2027</v>
      </c>
      <c r="G36" t="s">
        <v>2032</v>
      </c>
      <c r="H36" s="2">
        <v>45293</v>
      </c>
      <c r="I36" t="s">
        <v>587</v>
      </c>
      <c r="J36" t="s">
        <v>2039</v>
      </c>
      <c r="K36" s="4">
        <v>84470</v>
      </c>
      <c r="L36">
        <v>0</v>
      </c>
      <c r="N36" s="6">
        <f t="shared" ca="1" si="1"/>
        <v>20</v>
      </c>
      <c r="O36" s="6">
        <f t="shared" ca="1" si="2"/>
        <v>1</v>
      </c>
      <c r="P36" s="6" t="str" cm="1">
        <f t="array" aca="1" ref="P36" ca="1">_xlfn.IFS(O36&lt;5,"0-4years", O36&lt;10,"5-9years",O36&gt;=10,"10+ years")</f>
        <v>0-4years</v>
      </c>
      <c r="S36">
        <v>5</v>
      </c>
      <c r="T36" t="str" cm="1">
        <f t="array" ref="T36">_xlfn.IFS(S36&lt;3,"Low(1-2)",S36=3,"Medium(3)",S36&gt;=4,"High(4-5)")</f>
        <v>High(4-5)</v>
      </c>
      <c r="U36">
        <v>4</v>
      </c>
      <c r="V36" t="s">
        <v>2056</v>
      </c>
      <c r="W36">
        <v>2</v>
      </c>
      <c r="X36">
        <v>70</v>
      </c>
      <c r="Y36">
        <v>91</v>
      </c>
      <c r="Z36">
        <v>73</v>
      </c>
      <c r="AA36">
        <v>4</v>
      </c>
      <c r="AB36" t="str" cm="1">
        <f t="array" ref="AB36">_xlfn.IFS(AA36=0,"Below Expectation",AA36&lt;5,"Needs Improvement",AA36&lt;=7,"Meets Expectation",AA36&gt;=8,"Exceeds Expectation")</f>
        <v>Needs Improvement</v>
      </c>
      <c r="AC36" s="4">
        <v>4576</v>
      </c>
      <c r="AD36">
        <v>2</v>
      </c>
    </row>
    <row r="37" spans="1:30" x14ac:dyDescent="0.3">
      <c r="A37" t="s">
        <v>59</v>
      </c>
      <c r="B37" t="s">
        <v>1059</v>
      </c>
      <c r="C37">
        <v>35</v>
      </c>
      <c r="D37" t="str">
        <f t="shared" si="0"/>
        <v>30-39</v>
      </c>
      <c r="E37" t="s">
        <v>2024</v>
      </c>
      <c r="F37" t="s">
        <v>2029</v>
      </c>
      <c r="G37" t="s">
        <v>2032</v>
      </c>
      <c r="H37" s="2">
        <v>44833</v>
      </c>
      <c r="I37" t="s">
        <v>806</v>
      </c>
      <c r="J37" t="s">
        <v>2037</v>
      </c>
      <c r="K37" s="4">
        <v>88656</v>
      </c>
      <c r="L37">
        <v>0</v>
      </c>
      <c r="N37" s="6">
        <f t="shared" ca="1" si="1"/>
        <v>35</v>
      </c>
      <c r="O37" s="6">
        <f t="shared" ca="1" si="2"/>
        <v>2</v>
      </c>
      <c r="P37" s="6" t="str" cm="1">
        <f t="array" aca="1" ref="P37" ca="1">_xlfn.IFS(O37&lt;5,"0-4years", O37&lt;10,"5-9years",O37&gt;=10,"10+ years")</f>
        <v>0-4years</v>
      </c>
      <c r="S37">
        <v>3</v>
      </c>
      <c r="T37" t="str" cm="1">
        <f t="array" ref="T37">_xlfn.IFS(S37&lt;3,"Low(1-2)",S37=3,"Medium(3)",S37&gt;=4,"High(4-5)")</f>
        <v>Medium(3)</v>
      </c>
      <c r="U37">
        <v>5</v>
      </c>
      <c r="V37" t="s">
        <v>2054</v>
      </c>
      <c r="W37">
        <v>5</v>
      </c>
      <c r="X37">
        <v>95</v>
      </c>
      <c r="Y37">
        <v>57</v>
      </c>
      <c r="Z37">
        <v>70</v>
      </c>
      <c r="AA37">
        <v>1</v>
      </c>
      <c r="AB37" t="str" cm="1">
        <f t="array" ref="AB37">_xlfn.IFS(AA37=0,"Below Expectation",AA37&lt;5,"Needs Improvement",AA37&lt;=7,"Meets Expectation",AA37&gt;=8,"Exceeds Expectation")</f>
        <v>Needs Improvement</v>
      </c>
      <c r="AC37" s="4">
        <v>14972</v>
      </c>
      <c r="AD37">
        <v>4</v>
      </c>
    </row>
    <row r="38" spans="1:30" x14ac:dyDescent="0.3">
      <c r="A38" t="s">
        <v>60</v>
      </c>
      <c r="B38" t="s">
        <v>1060</v>
      </c>
      <c r="C38">
        <v>30</v>
      </c>
      <c r="D38" t="str">
        <f t="shared" si="0"/>
        <v>30-39</v>
      </c>
      <c r="E38" t="s">
        <v>2022</v>
      </c>
      <c r="F38" t="s">
        <v>2026</v>
      </c>
      <c r="G38" t="s">
        <v>2035</v>
      </c>
      <c r="H38" s="2">
        <v>40512</v>
      </c>
      <c r="I38" t="s">
        <v>508</v>
      </c>
      <c r="J38" t="s">
        <v>2038</v>
      </c>
      <c r="K38" s="4">
        <v>76880</v>
      </c>
      <c r="L38">
        <v>0</v>
      </c>
      <c r="N38" s="6">
        <f t="shared" ca="1" si="1"/>
        <v>177</v>
      </c>
      <c r="O38" s="6">
        <f t="shared" ca="1" si="2"/>
        <v>14</v>
      </c>
      <c r="P38" s="6" t="str" cm="1">
        <f t="array" aca="1" ref="P38" ca="1">_xlfn.IFS(O38&lt;5,"0-4years", O38&lt;10,"5-9years",O38&gt;=10,"10+ years")</f>
        <v>10+ years</v>
      </c>
      <c r="S38">
        <v>1</v>
      </c>
      <c r="T38" t="str" cm="1">
        <f t="array" ref="T38">_xlfn.IFS(S38&lt;3,"Low(1-2)",S38=3,"Medium(3)",S38&gt;=4,"High(4-5)")</f>
        <v>Low(1-2)</v>
      </c>
      <c r="U38">
        <v>5</v>
      </c>
      <c r="V38" t="s">
        <v>2050</v>
      </c>
      <c r="W38">
        <v>4</v>
      </c>
      <c r="X38">
        <v>67</v>
      </c>
      <c r="Y38">
        <v>17</v>
      </c>
      <c r="Z38">
        <v>90</v>
      </c>
      <c r="AA38">
        <v>9</v>
      </c>
      <c r="AB38" t="str" cm="1">
        <f t="array" ref="AB38">_xlfn.IFS(AA38=0,"Below Expectation",AA38&lt;5,"Needs Improvement",AA38&lt;=7,"Meets Expectation",AA38&gt;=8,"Exceeds Expectation")</f>
        <v>Exceeds Expectation</v>
      </c>
      <c r="AC38" s="4">
        <v>500</v>
      </c>
      <c r="AD38">
        <v>1</v>
      </c>
    </row>
    <row r="39" spans="1:30" x14ac:dyDescent="0.3">
      <c r="A39" t="s">
        <v>61</v>
      </c>
      <c r="B39" t="s">
        <v>1061</v>
      </c>
      <c r="C39">
        <v>47</v>
      </c>
      <c r="D39" t="str">
        <f t="shared" si="0"/>
        <v>40-49</v>
      </c>
      <c r="E39" t="s">
        <v>2022</v>
      </c>
      <c r="F39" t="s">
        <v>2027</v>
      </c>
      <c r="G39" t="s">
        <v>2034</v>
      </c>
      <c r="H39" s="2">
        <v>44210</v>
      </c>
      <c r="I39" t="s">
        <v>107</v>
      </c>
      <c r="J39" t="s">
        <v>2040</v>
      </c>
      <c r="K39" s="4">
        <v>86078</v>
      </c>
      <c r="L39">
        <v>0</v>
      </c>
      <c r="N39" s="6">
        <f t="shared" ca="1" si="1"/>
        <v>56</v>
      </c>
      <c r="O39" s="6">
        <f t="shared" ca="1" si="2"/>
        <v>4</v>
      </c>
      <c r="P39" s="6" t="str" cm="1">
        <f t="array" aca="1" ref="P39" ca="1">_xlfn.IFS(O39&lt;5,"0-4years", O39&lt;10,"5-9years",O39&gt;=10,"10+ years")</f>
        <v>0-4years</v>
      </c>
      <c r="S39">
        <v>5</v>
      </c>
      <c r="T39" t="str" cm="1">
        <f t="array" ref="T39">_xlfn.IFS(S39&lt;3,"Low(1-2)",S39=3,"Medium(3)",S39&gt;=4,"High(4-5)")</f>
        <v>High(4-5)</v>
      </c>
      <c r="U39">
        <v>5</v>
      </c>
      <c r="V39" t="s">
        <v>2056</v>
      </c>
      <c r="W39">
        <v>1</v>
      </c>
      <c r="X39">
        <v>80</v>
      </c>
      <c r="Y39">
        <v>56</v>
      </c>
      <c r="Z39">
        <v>95</v>
      </c>
      <c r="AA39">
        <v>9</v>
      </c>
      <c r="AB39" t="str" cm="1">
        <f t="array" ref="AB39">_xlfn.IFS(AA39=0,"Below Expectation",AA39&lt;5,"Needs Improvement",AA39&lt;=7,"Meets Expectation",AA39&gt;=8,"Exceeds Expectation")</f>
        <v>Exceeds Expectation</v>
      </c>
      <c r="AC39" s="4">
        <v>8083</v>
      </c>
      <c r="AD39">
        <v>1</v>
      </c>
    </row>
    <row r="40" spans="1:30" x14ac:dyDescent="0.3">
      <c r="A40" t="s">
        <v>62</v>
      </c>
      <c r="B40" t="s">
        <v>1062</v>
      </c>
      <c r="C40">
        <v>23</v>
      </c>
      <c r="D40" t="str">
        <f t="shared" si="0"/>
        <v>22-29</v>
      </c>
      <c r="E40" t="s">
        <v>2024</v>
      </c>
      <c r="F40" t="s">
        <v>2028</v>
      </c>
      <c r="G40" t="s">
        <v>2035</v>
      </c>
      <c r="H40" s="2">
        <v>45153</v>
      </c>
      <c r="I40" t="s">
        <v>922</v>
      </c>
      <c r="J40" t="s">
        <v>2041</v>
      </c>
      <c r="K40" s="4">
        <v>113646</v>
      </c>
      <c r="L40">
        <v>0</v>
      </c>
      <c r="N40" s="6">
        <f t="shared" ca="1" si="1"/>
        <v>25</v>
      </c>
      <c r="O40" s="6">
        <f t="shared" ca="1" si="2"/>
        <v>2</v>
      </c>
      <c r="P40" s="6" t="str" cm="1">
        <f t="array" aca="1" ref="P40" ca="1">_xlfn.IFS(O40&lt;5,"0-4years", O40&lt;10,"5-9years",O40&gt;=10,"10+ years")</f>
        <v>0-4years</v>
      </c>
      <c r="S40">
        <v>5</v>
      </c>
      <c r="T40" t="str" cm="1">
        <f t="array" ref="T40">_xlfn.IFS(S40&lt;3,"Low(1-2)",S40=3,"Medium(3)",S40&gt;=4,"High(4-5)")</f>
        <v>High(4-5)</v>
      </c>
      <c r="U40">
        <v>1</v>
      </c>
      <c r="V40" t="s">
        <v>2050</v>
      </c>
      <c r="W40">
        <v>1</v>
      </c>
      <c r="X40">
        <v>95</v>
      </c>
      <c r="Y40">
        <v>82</v>
      </c>
      <c r="Z40">
        <v>65</v>
      </c>
      <c r="AA40">
        <v>7</v>
      </c>
      <c r="AB40" t="str" cm="1">
        <f t="array" ref="AB40">_xlfn.IFS(AA40=0,"Below Expectation",AA40&lt;5,"Needs Improvement",AA40&lt;=7,"Meets Expectation",AA40&gt;=8,"Exceeds Expectation")</f>
        <v>Meets Expectation</v>
      </c>
      <c r="AC40" s="4">
        <v>8294</v>
      </c>
      <c r="AD40">
        <v>1</v>
      </c>
    </row>
    <row r="41" spans="1:30" x14ac:dyDescent="0.3">
      <c r="A41" t="s">
        <v>63</v>
      </c>
      <c r="B41" t="s">
        <v>1063</v>
      </c>
      <c r="C41">
        <v>41</v>
      </c>
      <c r="D41" t="str">
        <f t="shared" si="0"/>
        <v>40-49</v>
      </c>
      <c r="E41" t="s">
        <v>2024</v>
      </c>
      <c r="F41" t="s">
        <v>2030</v>
      </c>
      <c r="G41" t="s">
        <v>2034</v>
      </c>
      <c r="H41" s="2">
        <v>45274</v>
      </c>
      <c r="I41" t="s">
        <v>828</v>
      </c>
      <c r="J41" t="s">
        <v>2038</v>
      </c>
      <c r="K41" s="4">
        <v>101290</v>
      </c>
      <c r="L41">
        <v>0</v>
      </c>
      <c r="N41" s="6">
        <f t="shared" ca="1" si="1"/>
        <v>21</v>
      </c>
      <c r="O41" s="6">
        <f t="shared" ca="1" si="2"/>
        <v>1</v>
      </c>
      <c r="P41" s="6" t="str" cm="1">
        <f t="array" aca="1" ref="P41" ca="1">_xlfn.IFS(O41&lt;5,"0-4years", O41&lt;10,"5-9years",O41&gt;=10,"10+ years")</f>
        <v>0-4years</v>
      </c>
      <c r="S41">
        <v>2</v>
      </c>
      <c r="T41" t="str" cm="1">
        <f t="array" ref="T41">_xlfn.IFS(S41&lt;3,"Low(1-2)",S41=3,"Medium(3)",S41&gt;=4,"High(4-5)")</f>
        <v>Low(1-2)</v>
      </c>
      <c r="U41">
        <v>3</v>
      </c>
      <c r="V41" t="s">
        <v>2050</v>
      </c>
      <c r="W41">
        <v>2</v>
      </c>
      <c r="X41">
        <v>86</v>
      </c>
      <c r="Y41">
        <v>37</v>
      </c>
      <c r="Z41">
        <v>74</v>
      </c>
      <c r="AA41">
        <v>9</v>
      </c>
      <c r="AB41" t="str" cm="1">
        <f t="array" ref="AB41">_xlfn.IFS(AA41=0,"Below Expectation",AA41&lt;5,"Needs Improvement",AA41&lt;=7,"Meets Expectation",AA41&gt;=8,"Exceeds Expectation")</f>
        <v>Exceeds Expectation</v>
      </c>
      <c r="AC41" s="4">
        <v>15720</v>
      </c>
      <c r="AD41">
        <v>4</v>
      </c>
    </row>
    <row r="42" spans="1:30" x14ac:dyDescent="0.3">
      <c r="A42" t="s">
        <v>64</v>
      </c>
      <c r="B42" t="s">
        <v>1064</v>
      </c>
      <c r="C42">
        <v>49</v>
      </c>
      <c r="D42" t="str">
        <f t="shared" si="0"/>
        <v>40-49</v>
      </c>
      <c r="E42" t="s">
        <v>2023</v>
      </c>
      <c r="F42" t="s">
        <v>2026</v>
      </c>
      <c r="G42" t="s">
        <v>2031</v>
      </c>
      <c r="H42" s="2">
        <v>41988</v>
      </c>
      <c r="I42" t="s">
        <v>661</v>
      </c>
      <c r="J42" t="s">
        <v>2041</v>
      </c>
      <c r="K42" s="4">
        <v>81633</v>
      </c>
      <c r="L42">
        <v>0</v>
      </c>
      <c r="N42" s="6">
        <f t="shared" ca="1" si="1"/>
        <v>129</v>
      </c>
      <c r="O42" s="6">
        <f t="shared" ca="1" si="2"/>
        <v>10</v>
      </c>
      <c r="P42" s="6" t="str" cm="1">
        <f t="array" aca="1" ref="P42" ca="1">_xlfn.IFS(O42&lt;5,"0-4years", O42&lt;10,"5-9years",O42&gt;=10,"10+ years")</f>
        <v>10+ years</v>
      </c>
      <c r="S42">
        <v>3</v>
      </c>
      <c r="T42" t="str" cm="1">
        <f t="array" ref="T42">_xlfn.IFS(S42&lt;3,"Low(1-2)",S42=3,"Medium(3)",S42&gt;=4,"High(4-5)")</f>
        <v>Medium(3)</v>
      </c>
      <c r="U42">
        <v>5</v>
      </c>
      <c r="V42" t="s">
        <v>2054</v>
      </c>
      <c r="W42">
        <v>1</v>
      </c>
      <c r="X42">
        <v>70</v>
      </c>
      <c r="Y42">
        <v>31</v>
      </c>
      <c r="Z42">
        <v>75</v>
      </c>
      <c r="AA42">
        <v>6</v>
      </c>
      <c r="AB42" t="str" cm="1">
        <f t="array" ref="AB42">_xlfn.IFS(AA42=0,"Below Expectation",AA42&lt;5,"Needs Improvement",AA42&lt;=7,"Meets Expectation",AA42&gt;=8,"Exceeds Expectation")</f>
        <v>Meets Expectation</v>
      </c>
      <c r="AC42" s="4">
        <v>5543</v>
      </c>
      <c r="AD42">
        <v>4</v>
      </c>
    </row>
    <row r="43" spans="1:30" x14ac:dyDescent="0.3">
      <c r="A43" t="s">
        <v>65</v>
      </c>
      <c r="B43" t="s">
        <v>1065</v>
      </c>
      <c r="C43">
        <v>28</v>
      </c>
      <c r="D43" t="str">
        <f t="shared" si="0"/>
        <v>22-29</v>
      </c>
      <c r="E43" t="s">
        <v>2023</v>
      </c>
      <c r="F43" t="s">
        <v>2025</v>
      </c>
      <c r="G43" t="s">
        <v>2031</v>
      </c>
      <c r="H43" s="2">
        <v>44720</v>
      </c>
      <c r="I43" t="s">
        <v>831</v>
      </c>
      <c r="J43" t="s">
        <v>2040</v>
      </c>
      <c r="K43" s="4">
        <v>51655</v>
      </c>
      <c r="L43">
        <v>1</v>
      </c>
      <c r="M43" s="2">
        <v>45328</v>
      </c>
      <c r="N43" s="6">
        <f t="shared" ca="1" si="1"/>
        <v>19</v>
      </c>
      <c r="O43" s="6">
        <f t="shared" ca="1" si="2"/>
        <v>1</v>
      </c>
      <c r="P43" s="6" t="str" cm="1">
        <f t="array" aca="1" ref="P43" ca="1">_xlfn.IFS(O43&lt;5,"0-4years", O43&lt;10,"5-9years",O43&gt;=10,"10+ years")</f>
        <v>0-4years</v>
      </c>
      <c r="Q43" t="s">
        <v>2044</v>
      </c>
      <c r="R43">
        <v>90</v>
      </c>
      <c r="S43">
        <v>1</v>
      </c>
      <c r="T43" t="str" cm="1">
        <f t="array" ref="T43">_xlfn.IFS(S43&lt;3,"Low(1-2)",S43=3,"Medium(3)",S43&gt;=4,"High(4-5)")</f>
        <v>Low(1-2)</v>
      </c>
      <c r="U43">
        <v>5</v>
      </c>
      <c r="V43" t="s">
        <v>2051</v>
      </c>
      <c r="W43">
        <v>3</v>
      </c>
      <c r="X43">
        <v>63</v>
      </c>
      <c r="Y43">
        <v>85</v>
      </c>
      <c r="Z43">
        <v>98</v>
      </c>
      <c r="AA43">
        <v>9</v>
      </c>
      <c r="AB43" t="str" cm="1">
        <f t="array" ref="AB43">_xlfn.IFS(AA43=0,"Below Expectation",AA43&lt;5,"Needs Improvement",AA43&lt;=7,"Meets Expectation",AA43&gt;=8,"Exceeds Expectation")</f>
        <v>Exceeds Expectation</v>
      </c>
      <c r="AC43" s="4">
        <v>19130</v>
      </c>
      <c r="AD43">
        <v>1</v>
      </c>
    </row>
    <row r="44" spans="1:30" x14ac:dyDescent="0.3">
      <c r="A44" t="s">
        <v>66</v>
      </c>
      <c r="B44" t="s">
        <v>1066</v>
      </c>
      <c r="C44">
        <v>29</v>
      </c>
      <c r="D44" t="str">
        <f t="shared" si="0"/>
        <v>22-29</v>
      </c>
      <c r="E44" t="s">
        <v>2023</v>
      </c>
      <c r="F44" t="s">
        <v>2025</v>
      </c>
      <c r="G44" t="s">
        <v>2034</v>
      </c>
      <c r="H44" s="2">
        <v>42396</v>
      </c>
      <c r="I44" t="s">
        <v>607</v>
      </c>
      <c r="J44" t="s">
        <v>2037</v>
      </c>
      <c r="K44" s="4">
        <v>68601</v>
      </c>
      <c r="L44">
        <v>0</v>
      </c>
      <c r="N44" s="6">
        <f t="shared" ca="1" si="1"/>
        <v>115</v>
      </c>
      <c r="O44" s="6">
        <f t="shared" ca="1" si="2"/>
        <v>9</v>
      </c>
      <c r="P44" s="6" t="str" cm="1">
        <f t="array" aca="1" ref="P44" ca="1">_xlfn.IFS(O44&lt;5,"0-4years", O44&lt;10,"5-9years",O44&gt;=10,"10+ years")</f>
        <v>5-9years</v>
      </c>
      <c r="S44">
        <v>2</v>
      </c>
      <c r="T44" t="str" cm="1">
        <f t="array" ref="T44">_xlfn.IFS(S44&lt;3,"Low(1-2)",S44=3,"Medium(3)",S44&gt;=4,"High(4-5)")</f>
        <v>Low(1-2)</v>
      </c>
      <c r="U44">
        <v>1</v>
      </c>
      <c r="V44" t="s">
        <v>2050</v>
      </c>
      <c r="W44">
        <v>5</v>
      </c>
      <c r="X44">
        <v>74</v>
      </c>
      <c r="Y44">
        <v>65</v>
      </c>
      <c r="Z44">
        <v>94</v>
      </c>
      <c r="AA44">
        <v>5</v>
      </c>
      <c r="AB44" t="str" cm="1">
        <f t="array" ref="AB44">_xlfn.IFS(AA44=0,"Below Expectation",AA44&lt;5,"Needs Improvement",AA44&lt;=7,"Meets Expectation",AA44&gt;=8,"Exceeds Expectation")</f>
        <v>Meets Expectation</v>
      </c>
      <c r="AC44" s="4">
        <v>3276</v>
      </c>
      <c r="AD44">
        <v>4</v>
      </c>
    </row>
    <row r="45" spans="1:30" x14ac:dyDescent="0.3">
      <c r="A45" t="s">
        <v>67</v>
      </c>
      <c r="B45" t="s">
        <v>1067</v>
      </c>
      <c r="C45">
        <v>56</v>
      </c>
      <c r="D45" t="str">
        <f t="shared" si="0"/>
        <v>50-59</v>
      </c>
      <c r="E45" t="s">
        <v>2023</v>
      </c>
      <c r="F45" t="s">
        <v>2030</v>
      </c>
      <c r="G45" t="s">
        <v>2031</v>
      </c>
      <c r="H45" s="2">
        <v>43865</v>
      </c>
      <c r="I45" t="s">
        <v>319</v>
      </c>
      <c r="J45" t="s">
        <v>2039</v>
      </c>
      <c r="K45" s="4">
        <v>28114</v>
      </c>
      <c r="L45">
        <v>1</v>
      </c>
      <c r="M45" s="2">
        <v>44545</v>
      </c>
      <c r="N45" s="6">
        <f t="shared" ca="1" si="1"/>
        <v>22</v>
      </c>
      <c r="O45" s="6">
        <f t="shared" ca="1" si="2"/>
        <v>1</v>
      </c>
      <c r="P45" s="6" t="str" cm="1">
        <f t="array" aca="1" ref="P45" ca="1">_xlfn.IFS(O45&lt;5,"0-4years", O45&lt;10,"5-9years",O45&gt;=10,"10+ years")</f>
        <v>0-4years</v>
      </c>
      <c r="Q45" t="s">
        <v>2043</v>
      </c>
      <c r="R45">
        <v>90</v>
      </c>
      <c r="S45">
        <v>2</v>
      </c>
      <c r="T45" t="str" cm="1">
        <f t="array" ref="T45">_xlfn.IFS(S45&lt;3,"Low(1-2)",S45=3,"Medium(3)",S45&gt;=4,"High(4-5)")</f>
        <v>Low(1-2)</v>
      </c>
      <c r="U45">
        <v>1</v>
      </c>
      <c r="V45" t="s">
        <v>2049</v>
      </c>
      <c r="W45">
        <v>1</v>
      </c>
      <c r="X45">
        <v>76</v>
      </c>
      <c r="Y45">
        <v>76</v>
      </c>
      <c r="Z45">
        <v>58</v>
      </c>
      <c r="AA45">
        <v>6</v>
      </c>
      <c r="AB45" t="str" cm="1">
        <f t="array" ref="AB45">_xlfn.IFS(AA45=0,"Below Expectation",AA45&lt;5,"Needs Improvement",AA45&lt;=7,"Meets Expectation",AA45&gt;=8,"Exceeds Expectation")</f>
        <v>Meets Expectation</v>
      </c>
      <c r="AC45" s="4">
        <v>19469</v>
      </c>
      <c r="AD45">
        <v>3</v>
      </c>
    </row>
    <row r="46" spans="1:30" x14ac:dyDescent="0.3">
      <c r="A46" t="s">
        <v>68</v>
      </c>
      <c r="B46" t="s">
        <v>1068</v>
      </c>
      <c r="C46">
        <v>35</v>
      </c>
      <c r="D46" t="str">
        <f t="shared" si="0"/>
        <v>30-39</v>
      </c>
      <c r="E46" t="s">
        <v>2022</v>
      </c>
      <c r="F46" t="s">
        <v>2028</v>
      </c>
      <c r="G46" t="s">
        <v>2034</v>
      </c>
      <c r="H46" s="2">
        <v>41854</v>
      </c>
      <c r="I46" t="s">
        <v>259</v>
      </c>
      <c r="J46" t="s">
        <v>2039</v>
      </c>
      <c r="K46" s="4">
        <v>51502</v>
      </c>
      <c r="L46">
        <v>0</v>
      </c>
      <c r="N46" s="6">
        <f t="shared" ca="1" si="1"/>
        <v>133</v>
      </c>
      <c r="O46" s="6">
        <f t="shared" ca="1" si="2"/>
        <v>11</v>
      </c>
      <c r="P46" s="6" t="str" cm="1">
        <f t="array" aca="1" ref="P46" ca="1">_xlfn.IFS(O46&lt;5,"0-4years", O46&lt;10,"5-9years",O46&gt;=10,"10+ years")</f>
        <v>10+ years</v>
      </c>
      <c r="S46">
        <v>4</v>
      </c>
      <c r="T46" t="str" cm="1">
        <f t="array" ref="T46">_xlfn.IFS(S46&lt;3,"Low(1-2)",S46=3,"Medium(3)",S46&gt;=4,"High(4-5)")</f>
        <v>High(4-5)</v>
      </c>
      <c r="U46">
        <v>1</v>
      </c>
      <c r="V46" t="s">
        <v>2050</v>
      </c>
      <c r="W46">
        <v>1</v>
      </c>
      <c r="X46">
        <v>89</v>
      </c>
      <c r="Y46">
        <v>86</v>
      </c>
      <c r="Z46">
        <v>64</v>
      </c>
      <c r="AA46">
        <v>0</v>
      </c>
      <c r="AB46" t="str" cm="1">
        <f t="array" ref="AB46">_xlfn.IFS(AA46=0,"Below Expectation",AA46&lt;5,"Needs Improvement",AA46&lt;=7,"Meets Expectation",AA46&gt;=8,"Exceeds Expectation")</f>
        <v>Below Expectation</v>
      </c>
      <c r="AC46" s="4">
        <v>6613</v>
      </c>
      <c r="AD46">
        <v>3</v>
      </c>
    </row>
    <row r="47" spans="1:30" x14ac:dyDescent="0.3">
      <c r="A47" t="s">
        <v>69</v>
      </c>
      <c r="B47" t="s">
        <v>1069</v>
      </c>
      <c r="C47">
        <v>38</v>
      </c>
      <c r="D47" t="str">
        <f t="shared" si="0"/>
        <v>30-39</v>
      </c>
      <c r="E47" t="s">
        <v>2022</v>
      </c>
      <c r="F47" t="s">
        <v>2026</v>
      </c>
      <c r="G47" t="s">
        <v>2032</v>
      </c>
      <c r="H47" s="2">
        <v>41088</v>
      </c>
      <c r="I47" t="s">
        <v>79</v>
      </c>
      <c r="J47" t="s">
        <v>2037</v>
      </c>
      <c r="K47" s="4">
        <v>74768</v>
      </c>
      <c r="L47">
        <v>0</v>
      </c>
      <c r="N47" s="6">
        <f t="shared" ca="1" si="1"/>
        <v>158</v>
      </c>
      <c r="O47" s="6">
        <f t="shared" ca="1" si="2"/>
        <v>13</v>
      </c>
      <c r="P47" s="6" t="str" cm="1">
        <f t="array" aca="1" ref="P47" ca="1">_xlfn.IFS(O47&lt;5,"0-4years", O47&lt;10,"5-9years",O47&gt;=10,"10+ years")</f>
        <v>10+ years</v>
      </c>
      <c r="S47">
        <v>5</v>
      </c>
      <c r="T47" t="str" cm="1">
        <f t="array" ref="T47">_xlfn.IFS(S47&lt;3,"Low(1-2)",S47=3,"Medium(3)",S47&gt;=4,"High(4-5)")</f>
        <v>High(4-5)</v>
      </c>
      <c r="U47">
        <v>3</v>
      </c>
      <c r="V47" t="s">
        <v>2054</v>
      </c>
      <c r="W47">
        <v>2</v>
      </c>
      <c r="X47">
        <v>72</v>
      </c>
      <c r="Y47">
        <v>24</v>
      </c>
      <c r="Z47">
        <v>88</v>
      </c>
      <c r="AA47">
        <v>4</v>
      </c>
      <c r="AB47" t="str" cm="1">
        <f t="array" ref="AB47">_xlfn.IFS(AA47=0,"Below Expectation",AA47&lt;5,"Needs Improvement",AA47&lt;=7,"Meets Expectation",AA47&gt;=8,"Exceeds Expectation")</f>
        <v>Needs Improvement</v>
      </c>
      <c r="AC47" s="4">
        <v>11729</v>
      </c>
      <c r="AD47">
        <v>4</v>
      </c>
    </row>
    <row r="48" spans="1:30" x14ac:dyDescent="0.3">
      <c r="A48" t="s">
        <v>70</v>
      </c>
      <c r="B48" t="s">
        <v>1070</v>
      </c>
      <c r="C48">
        <v>57</v>
      </c>
      <c r="D48" t="str">
        <f t="shared" si="0"/>
        <v>50-59</v>
      </c>
      <c r="E48" t="s">
        <v>2022</v>
      </c>
      <c r="F48" t="s">
        <v>2029</v>
      </c>
      <c r="G48" t="s">
        <v>2033</v>
      </c>
      <c r="H48" s="2">
        <v>42842</v>
      </c>
      <c r="I48" t="s">
        <v>942</v>
      </c>
      <c r="J48" t="s">
        <v>2038</v>
      </c>
      <c r="K48" s="4">
        <v>73128</v>
      </c>
      <c r="L48">
        <v>0</v>
      </c>
      <c r="N48" s="6">
        <f t="shared" ca="1" si="1"/>
        <v>100</v>
      </c>
      <c r="O48" s="6">
        <f t="shared" ca="1" si="2"/>
        <v>8</v>
      </c>
      <c r="P48" s="6" t="str" cm="1">
        <f t="array" aca="1" ref="P48" ca="1">_xlfn.IFS(O48&lt;5,"0-4years", O48&lt;10,"5-9years",O48&gt;=10,"10+ years")</f>
        <v>5-9years</v>
      </c>
      <c r="S48">
        <v>1</v>
      </c>
      <c r="T48" t="str" cm="1">
        <f t="array" ref="T48">_xlfn.IFS(S48&lt;3,"Low(1-2)",S48=3,"Medium(3)",S48&gt;=4,"High(4-5)")</f>
        <v>Low(1-2)</v>
      </c>
      <c r="U48">
        <v>5</v>
      </c>
      <c r="V48" t="s">
        <v>2050</v>
      </c>
      <c r="W48">
        <v>3</v>
      </c>
      <c r="X48">
        <v>80</v>
      </c>
      <c r="Y48">
        <v>91</v>
      </c>
      <c r="Z48">
        <v>82</v>
      </c>
      <c r="AA48">
        <v>6</v>
      </c>
      <c r="AB48" t="str" cm="1">
        <f t="array" ref="AB48">_xlfn.IFS(AA48=0,"Below Expectation",AA48&lt;5,"Needs Improvement",AA48&lt;=7,"Meets Expectation",AA48&gt;=8,"Exceeds Expectation")</f>
        <v>Meets Expectation</v>
      </c>
      <c r="AC48" s="4">
        <v>1327</v>
      </c>
      <c r="AD48">
        <v>4</v>
      </c>
    </row>
    <row r="49" spans="1:30" x14ac:dyDescent="0.3">
      <c r="A49" t="s">
        <v>71</v>
      </c>
      <c r="B49" t="s">
        <v>1071</v>
      </c>
      <c r="C49">
        <v>25</v>
      </c>
      <c r="D49" t="str">
        <f t="shared" si="0"/>
        <v>22-29</v>
      </c>
      <c r="E49" t="s">
        <v>2023</v>
      </c>
      <c r="F49" t="s">
        <v>2030</v>
      </c>
      <c r="G49" t="s">
        <v>2034</v>
      </c>
      <c r="H49" s="2">
        <v>42080</v>
      </c>
      <c r="I49" t="s">
        <v>383</v>
      </c>
      <c r="J49" t="s">
        <v>2038</v>
      </c>
      <c r="K49" s="4">
        <v>45028</v>
      </c>
      <c r="L49">
        <v>0</v>
      </c>
      <c r="N49" s="6">
        <f t="shared" ca="1" si="1"/>
        <v>125</v>
      </c>
      <c r="O49" s="6">
        <f t="shared" ca="1" si="2"/>
        <v>10</v>
      </c>
      <c r="P49" s="6" t="str" cm="1">
        <f t="array" aca="1" ref="P49" ca="1">_xlfn.IFS(O49&lt;5,"0-4years", O49&lt;10,"5-9years",O49&gt;=10,"10+ years")</f>
        <v>10+ years</v>
      </c>
      <c r="S49">
        <v>1</v>
      </c>
      <c r="T49" t="str" cm="1">
        <f t="array" ref="T49">_xlfn.IFS(S49&lt;3,"Low(1-2)",S49=3,"Medium(3)",S49&gt;=4,"High(4-5)")</f>
        <v>Low(1-2)</v>
      </c>
      <c r="U49">
        <v>2</v>
      </c>
      <c r="V49" t="s">
        <v>2050</v>
      </c>
      <c r="W49">
        <v>1</v>
      </c>
      <c r="X49">
        <v>96</v>
      </c>
      <c r="Y49">
        <v>57</v>
      </c>
      <c r="Z49">
        <v>50</v>
      </c>
      <c r="AA49">
        <v>0</v>
      </c>
      <c r="AB49" t="str" cm="1">
        <f t="array" ref="AB49">_xlfn.IFS(AA49=0,"Below Expectation",AA49&lt;5,"Needs Improvement",AA49&lt;=7,"Meets Expectation",AA49&gt;=8,"Exceeds Expectation")</f>
        <v>Below Expectation</v>
      </c>
      <c r="AC49" s="4">
        <v>7772</v>
      </c>
      <c r="AD49">
        <v>0</v>
      </c>
    </row>
    <row r="50" spans="1:30" x14ac:dyDescent="0.3">
      <c r="A50" t="s">
        <v>72</v>
      </c>
      <c r="B50" t="s">
        <v>1072</v>
      </c>
      <c r="C50">
        <v>23</v>
      </c>
      <c r="D50" t="str">
        <f t="shared" si="0"/>
        <v>22-29</v>
      </c>
      <c r="E50" t="s">
        <v>2022</v>
      </c>
      <c r="F50" t="s">
        <v>2028</v>
      </c>
      <c r="G50" t="s">
        <v>2036</v>
      </c>
      <c r="H50" s="2">
        <v>41124</v>
      </c>
      <c r="I50" t="s">
        <v>930</v>
      </c>
      <c r="J50" t="s">
        <v>2041</v>
      </c>
      <c r="K50" s="4">
        <v>80565</v>
      </c>
      <c r="L50">
        <v>0</v>
      </c>
      <c r="N50" s="6">
        <f t="shared" ca="1" si="1"/>
        <v>157</v>
      </c>
      <c r="O50" s="6">
        <f t="shared" ca="1" si="2"/>
        <v>13</v>
      </c>
      <c r="P50" s="6" t="str" cm="1">
        <f t="array" aca="1" ref="P50" ca="1">_xlfn.IFS(O50&lt;5,"0-4years", O50&lt;10,"5-9years",O50&gt;=10,"10+ years")</f>
        <v>10+ years</v>
      </c>
      <c r="S50">
        <v>1</v>
      </c>
      <c r="T50" t="str" cm="1">
        <f t="array" ref="T50">_xlfn.IFS(S50&lt;3,"Low(1-2)",S50=3,"Medium(3)",S50&gt;=4,"High(4-5)")</f>
        <v>Low(1-2)</v>
      </c>
      <c r="U50">
        <v>2</v>
      </c>
      <c r="V50" t="s">
        <v>2050</v>
      </c>
      <c r="W50">
        <v>5</v>
      </c>
      <c r="X50">
        <v>78</v>
      </c>
      <c r="Y50">
        <v>74</v>
      </c>
      <c r="Z50">
        <v>54</v>
      </c>
      <c r="AA50">
        <v>1</v>
      </c>
      <c r="AB50" t="str" cm="1">
        <f t="array" ref="AB50">_xlfn.IFS(AA50=0,"Below Expectation",AA50&lt;5,"Needs Improvement",AA50&lt;=7,"Meets Expectation",AA50&gt;=8,"Exceeds Expectation")</f>
        <v>Needs Improvement</v>
      </c>
      <c r="AC50" s="4">
        <v>10666</v>
      </c>
      <c r="AD50">
        <v>0</v>
      </c>
    </row>
    <row r="51" spans="1:30" x14ac:dyDescent="0.3">
      <c r="A51" t="s">
        <v>73</v>
      </c>
      <c r="B51" t="s">
        <v>1073</v>
      </c>
      <c r="C51">
        <v>27</v>
      </c>
      <c r="D51" t="str">
        <f t="shared" si="0"/>
        <v>22-29</v>
      </c>
      <c r="E51" t="s">
        <v>2022</v>
      </c>
      <c r="F51" t="s">
        <v>2029</v>
      </c>
      <c r="G51" t="s">
        <v>2035</v>
      </c>
      <c r="H51" s="2">
        <v>40585</v>
      </c>
      <c r="I51" t="s">
        <v>133</v>
      </c>
      <c r="J51" t="s">
        <v>2037</v>
      </c>
      <c r="K51" s="4">
        <v>108123</v>
      </c>
      <c r="L51">
        <v>0</v>
      </c>
      <c r="N51" s="6">
        <f t="shared" ca="1" si="1"/>
        <v>175</v>
      </c>
      <c r="O51" s="6">
        <f t="shared" ca="1" si="2"/>
        <v>14</v>
      </c>
      <c r="P51" s="6" t="str" cm="1">
        <f t="array" aca="1" ref="P51" ca="1">_xlfn.IFS(O51&lt;5,"0-4years", O51&lt;10,"5-9years",O51&gt;=10,"10+ years")</f>
        <v>10+ years</v>
      </c>
      <c r="S51">
        <v>2</v>
      </c>
      <c r="T51" t="str" cm="1">
        <f t="array" ref="T51">_xlfn.IFS(S51&lt;3,"Low(1-2)",S51=3,"Medium(3)",S51&gt;=4,"High(4-5)")</f>
        <v>Low(1-2)</v>
      </c>
      <c r="U51">
        <v>5</v>
      </c>
      <c r="V51" t="s">
        <v>2050</v>
      </c>
      <c r="W51">
        <v>5</v>
      </c>
      <c r="X51">
        <v>96</v>
      </c>
      <c r="Y51">
        <v>32</v>
      </c>
      <c r="Z51">
        <v>58</v>
      </c>
      <c r="AA51">
        <v>8</v>
      </c>
      <c r="AB51" t="str" cm="1">
        <f t="array" ref="AB51">_xlfn.IFS(AA51=0,"Below Expectation",AA51&lt;5,"Needs Improvement",AA51&lt;=7,"Meets Expectation",AA51&gt;=8,"Exceeds Expectation")</f>
        <v>Exceeds Expectation</v>
      </c>
      <c r="AC51" s="4">
        <v>16289</v>
      </c>
      <c r="AD51">
        <v>2</v>
      </c>
    </row>
    <row r="52" spans="1:30" x14ac:dyDescent="0.3">
      <c r="A52" t="s">
        <v>74</v>
      </c>
      <c r="B52" t="s">
        <v>1074</v>
      </c>
      <c r="C52">
        <v>25</v>
      </c>
      <c r="D52" t="str">
        <f t="shared" si="0"/>
        <v>22-29</v>
      </c>
      <c r="E52" t="s">
        <v>2022</v>
      </c>
      <c r="F52" t="s">
        <v>2025</v>
      </c>
      <c r="G52" t="s">
        <v>2031</v>
      </c>
      <c r="H52" s="2">
        <v>42024</v>
      </c>
      <c r="I52" t="s">
        <v>215</v>
      </c>
      <c r="J52" t="s">
        <v>2038</v>
      </c>
      <c r="K52" s="4">
        <v>60333</v>
      </c>
      <c r="L52">
        <v>1</v>
      </c>
      <c r="M52" s="2">
        <v>44920</v>
      </c>
      <c r="N52" s="6">
        <f t="shared" ca="1" si="1"/>
        <v>95</v>
      </c>
      <c r="O52" s="6">
        <f t="shared" ca="1" si="2"/>
        <v>7</v>
      </c>
      <c r="P52" s="6" t="str" cm="1">
        <f t="array" aca="1" ref="P52" ca="1">_xlfn.IFS(O52&lt;5,"0-4years", O52&lt;10,"5-9years",O52&gt;=10,"10+ years")</f>
        <v>5-9years</v>
      </c>
      <c r="Q52" t="s">
        <v>2045</v>
      </c>
      <c r="R52">
        <v>30</v>
      </c>
      <c r="S52">
        <v>4</v>
      </c>
      <c r="T52" t="str" cm="1">
        <f t="array" ref="T52">_xlfn.IFS(S52&lt;3,"Low(1-2)",S52=3,"Medium(3)",S52&gt;=4,"High(4-5)")</f>
        <v>High(4-5)</v>
      </c>
      <c r="U52">
        <v>5</v>
      </c>
      <c r="V52" t="s">
        <v>2052</v>
      </c>
      <c r="W52">
        <v>1</v>
      </c>
      <c r="X52">
        <v>79</v>
      </c>
      <c r="Y52">
        <v>87</v>
      </c>
      <c r="Z52">
        <v>93</v>
      </c>
      <c r="AA52">
        <v>2</v>
      </c>
      <c r="AB52" t="str" cm="1">
        <f t="array" ref="AB52">_xlfn.IFS(AA52=0,"Below Expectation",AA52&lt;5,"Needs Improvement",AA52&lt;=7,"Meets Expectation",AA52&gt;=8,"Exceeds Expectation")</f>
        <v>Needs Improvement</v>
      </c>
      <c r="AC52" s="4">
        <v>18946</v>
      </c>
      <c r="AD52">
        <v>2</v>
      </c>
    </row>
    <row r="53" spans="1:30" x14ac:dyDescent="0.3">
      <c r="A53" t="s">
        <v>75</v>
      </c>
      <c r="B53" t="s">
        <v>1075</v>
      </c>
      <c r="C53">
        <v>50</v>
      </c>
      <c r="D53" t="str">
        <f t="shared" si="0"/>
        <v>50-59</v>
      </c>
      <c r="E53" t="s">
        <v>2024</v>
      </c>
      <c r="F53" t="s">
        <v>2025</v>
      </c>
      <c r="G53" t="s">
        <v>2034</v>
      </c>
      <c r="H53" s="2">
        <v>41945</v>
      </c>
      <c r="I53" t="s">
        <v>927</v>
      </c>
      <c r="J53" t="s">
        <v>2037</v>
      </c>
      <c r="K53" s="4">
        <v>28174</v>
      </c>
      <c r="L53">
        <v>0</v>
      </c>
      <c r="N53" s="6">
        <f t="shared" ca="1" si="1"/>
        <v>130</v>
      </c>
      <c r="O53" s="6">
        <f t="shared" ca="1" si="2"/>
        <v>10</v>
      </c>
      <c r="P53" s="6" t="str" cm="1">
        <f t="array" aca="1" ref="P53" ca="1">_xlfn.IFS(O53&lt;5,"0-4years", O53&lt;10,"5-9years",O53&gt;=10,"10+ years")</f>
        <v>10+ years</v>
      </c>
      <c r="S53">
        <v>3</v>
      </c>
      <c r="T53" t="str" cm="1">
        <f t="array" ref="T53">_xlfn.IFS(S53&lt;3,"Low(1-2)",S53=3,"Medium(3)",S53&gt;=4,"High(4-5)")</f>
        <v>Medium(3)</v>
      </c>
      <c r="U53">
        <v>5</v>
      </c>
      <c r="V53" t="s">
        <v>2054</v>
      </c>
      <c r="W53">
        <v>3</v>
      </c>
      <c r="X53">
        <v>100</v>
      </c>
      <c r="Y53">
        <v>65</v>
      </c>
      <c r="Z53">
        <v>55</v>
      </c>
      <c r="AA53">
        <v>5</v>
      </c>
      <c r="AB53" t="str" cm="1">
        <f t="array" ref="AB53">_xlfn.IFS(AA53=0,"Below Expectation",AA53&lt;5,"Needs Improvement",AA53&lt;=7,"Meets Expectation",AA53&gt;=8,"Exceeds Expectation")</f>
        <v>Meets Expectation</v>
      </c>
      <c r="AC53" s="4">
        <v>19701</v>
      </c>
      <c r="AD53">
        <v>2</v>
      </c>
    </row>
    <row r="54" spans="1:30" x14ac:dyDescent="0.3">
      <c r="A54" t="s">
        <v>76</v>
      </c>
      <c r="B54" t="s">
        <v>1076</v>
      </c>
      <c r="C54">
        <v>39</v>
      </c>
      <c r="D54" t="str">
        <f t="shared" si="0"/>
        <v>30-39</v>
      </c>
      <c r="E54" t="s">
        <v>2022</v>
      </c>
      <c r="F54" t="s">
        <v>2029</v>
      </c>
      <c r="G54" t="s">
        <v>2035</v>
      </c>
      <c r="H54" s="2">
        <v>42571</v>
      </c>
      <c r="I54" t="s">
        <v>116</v>
      </c>
      <c r="J54" t="s">
        <v>2040</v>
      </c>
      <c r="K54" s="4">
        <v>60398</v>
      </c>
      <c r="L54">
        <v>0</v>
      </c>
      <c r="N54" s="6">
        <f t="shared" ca="1" si="1"/>
        <v>109</v>
      </c>
      <c r="O54" s="6">
        <f t="shared" ca="1" si="2"/>
        <v>9</v>
      </c>
      <c r="P54" s="6" t="str" cm="1">
        <f t="array" aca="1" ref="P54" ca="1">_xlfn.IFS(O54&lt;5,"0-4years", O54&lt;10,"5-9years",O54&gt;=10,"10+ years")</f>
        <v>5-9years</v>
      </c>
      <c r="S54">
        <v>2</v>
      </c>
      <c r="T54" t="str" cm="1">
        <f t="array" ref="T54">_xlfn.IFS(S54&lt;3,"Low(1-2)",S54=3,"Medium(3)",S54&gt;=4,"High(4-5)")</f>
        <v>Low(1-2)</v>
      </c>
      <c r="U54">
        <v>5</v>
      </c>
      <c r="V54" t="s">
        <v>2050</v>
      </c>
      <c r="W54">
        <v>5</v>
      </c>
      <c r="X54">
        <v>75</v>
      </c>
      <c r="Y54">
        <v>29</v>
      </c>
      <c r="Z54">
        <v>77</v>
      </c>
      <c r="AA54">
        <v>6</v>
      </c>
      <c r="AB54" t="str" cm="1">
        <f t="array" ref="AB54">_xlfn.IFS(AA54=0,"Below Expectation",AA54&lt;5,"Needs Improvement",AA54&lt;=7,"Meets Expectation",AA54&gt;=8,"Exceeds Expectation")</f>
        <v>Meets Expectation</v>
      </c>
      <c r="AC54" s="4">
        <v>18820</v>
      </c>
      <c r="AD54">
        <v>1</v>
      </c>
    </row>
    <row r="55" spans="1:30" x14ac:dyDescent="0.3">
      <c r="A55" t="s">
        <v>77</v>
      </c>
      <c r="B55" t="s">
        <v>1077</v>
      </c>
      <c r="C55">
        <v>47</v>
      </c>
      <c r="D55" t="str">
        <f t="shared" si="0"/>
        <v>40-49</v>
      </c>
      <c r="E55" t="s">
        <v>2023</v>
      </c>
      <c r="F55" t="s">
        <v>2030</v>
      </c>
      <c r="G55" t="s">
        <v>2032</v>
      </c>
      <c r="H55" s="2">
        <v>43815</v>
      </c>
      <c r="I55" t="s">
        <v>885</v>
      </c>
      <c r="J55" t="s">
        <v>2039</v>
      </c>
      <c r="K55" s="4">
        <v>60929</v>
      </c>
      <c r="L55">
        <v>1</v>
      </c>
      <c r="M55" s="2">
        <v>44661</v>
      </c>
      <c r="N55" s="6">
        <f t="shared" ca="1" si="1"/>
        <v>27</v>
      </c>
      <c r="O55" s="6">
        <f t="shared" ca="1" si="2"/>
        <v>2</v>
      </c>
      <c r="P55" s="6" t="str" cm="1">
        <f t="array" aca="1" ref="P55" ca="1">_xlfn.IFS(O55&lt;5,"0-4years", O55&lt;10,"5-9years",O55&gt;=10,"10+ years")</f>
        <v>0-4years</v>
      </c>
      <c r="Q55" t="s">
        <v>2046</v>
      </c>
      <c r="R55">
        <v>30</v>
      </c>
      <c r="S55">
        <v>3</v>
      </c>
      <c r="T55" t="str" cm="1">
        <f t="array" ref="T55">_xlfn.IFS(S55&lt;3,"Low(1-2)",S55=3,"Medium(3)",S55&gt;=4,"High(4-5)")</f>
        <v>Medium(3)</v>
      </c>
      <c r="U55">
        <v>3</v>
      </c>
      <c r="V55" t="s">
        <v>2053</v>
      </c>
      <c r="W55">
        <v>5</v>
      </c>
      <c r="X55">
        <v>69</v>
      </c>
      <c r="Y55">
        <v>80</v>
      </c>
      <c r="Z55">
        <v>94</v>
      </c>
      <c r="AA55">
        <v>8</v>
      </c>
      <c r="AB55" t="str" cm="1">
        <f t="array" ref="AB55">_xlfn.IFS(AA55=0,"Below Expectation",AA55&lt;5,"Needs Improvement",AA55&lt;=7,"Meets Expectation",AA55&gt;=8,"Exceeds Expectation")</f>
        <v>Exceeds Expectation</v>
      </c>
      <c r="AC55" s="4">
        <v>5769</v>
      </c>
      <c r="AD55">
        <v>3</v>
      </c>
    </row>
    <row r="56" spans="1:30" x14ac:dyDescent="0.3">
      <c r="A56" t="s">
        <v>78</v>
      </c>
      <c r="B56" t="s">
        <v>1078</v>
      </c>
      <c r="C56">
        <v>55</v>
      </c>
      <c r="D56" t="str">
        <f t="shared" si="0"/>
        <v>50-59</v>
      </c>
      <c r="E56" t="s">
        <v>2022</v>
      </c>
      <c r="F56" t="s">
        <v>2025</v>
      </c>
      <c r="G56" t="s">
        <v>2032</v>
      </c>
      <c r="H56" s="2">
        <v>43024</v>
      </c>
      <c r="I56" t="s">
        <v>591</v>
      </c>
      <c r="J56" t="s">
        <v>2039</v>
      </c>
      <c r="K56" s="4">
        <v>29321</v>
      </c>
      <c r="L56">
        <v>0</v>
      </c>
      <c r="N56" s="6">
        <f t="shared" ca="1" si="1"/>
        <v>95</v>
      </c>
      <c r="O56" s="6">
        <f t="shared" ca="1" si="2"/>
        <v>7</v>
      </c>
      <c r="P56" s="6" t="str" cm="1">
        <f t="array" aca="1" ref="P56" ca="1">_xlfn.IFS(O56&lt;5,"0-4years", O56&lt;10,"5-9years",O56&gt;=10,"10+ years")</f>
        <v>5-9years</v>
      </c>
      <c r="S56">
        <v>4</v>
      </c>
      <c r="T56" t="str" cm="1">
        <f t="array" ref="T56">_xlfn.IFS(S56&lt;3,"Low(1-2)",S56=3,"Medium(3)",S56&gt;=4,"High(4-5)")</f>
        <v>High(4-5)</v>
      </c>
      <c r="U56">
        <v>2</v>
      </c>
      <c r="V56" t="s">
        <v>2050</v>
      </c>
      <c r="W56">
        <v>3</v>
      </c>
      <c r="X56">
        <v>87</v>
      </c>
      <c r="Y56">
        <v>33</v>
      </c>
      <c r="Z56">
        <v>75</v>
      </c>
      <c r="AA56">
        <v>4</v>
      </c>
      <c r="AB56" t="str" cm="1">
        <f t="array" ref="AB56">_xlfn.IFS(AA56=0,"Below Expectation",AA56&lt;5,"Needs Improvement",AA56&lt;=7,"Meets Expectation",AA56&gt;=8,"Exceeds Expectation")</f>
        <v>Needs Improvement</v>
      </c>
      <c r="AC56" s="4">
        <v>13663</v>
      </c>
      <c r="AD56">
        <v>1</v>
      </c>
    </row>
    <row r="57" spans="1:30" x14ac:dyDescent="0.3">
      <c r="A57" t="s">
        <v>79</v>
      </c>
      <c r="B57" t="s">
        <v>1079</v>
      </c>
      <c r="C57">
        <v>31</v>
      </c>
      <c r="D57" t="str">
        <f t="shared" si="0"/>
        <v>30-39</v>
      </c>
      <c r="E57" t="s">
        <v>2023</v>
      </c>
      <c r="F57" t="s">
        <v>2026</v>
      </c>
      <c r="G57" t="s">
        <v>2034</v>
      </c>
      <c r="H57" s="2">
        <v>45058</v>
      </c>
      <c r="I57" t="s">
        <v>83</v>
      </c>
      <c r="J57" t="s">
        <v>2039</v>
      </c>
      <c r="K57" s="4">
        <v>80421</v>
      </c>
      <c r="L57">
        <v>0</v>
      </c>
      <c r="N57" s="6">
        <f t="shared" ca="1" si="1"/>
        <v>28</v>
      </c>
      <c r="O57" s="6">
        <f t="shared" ca="1" si="2"/>
        <v>2</v>
      </c>
      <c r="P57" s="6" t="str" cm="1">
        <f t="array" aca="1" ref="P57" ca="1">_xlfn.IFS(O57&lt;5,"0-4years", O57&lt;10,"5-9years",O57&gt;=10,"10+ years")</f>
        <v>0-4years</v>
      </c>
      <c r="S57">
        <v>5</v>
      </c>
      <c r="T57" t="str" cm="1">
        <f t="array" ref="T57">_xlfn.IFS(S57&lt;3,"Low(1-2)",S57=3,"Medium(3)",S57&gt;=4,"High(4-5)")</f>
        <v>High(4-5)</v>
      </c>
      <c r="U57">
        <v>4</v>
      </c>
      <c r="V57" t="s">
        <v>2056</v>
      </c>
      <c r="W57">
        <v>3</v>
      </c>
      <c r="X57">
        <v>68</v>
      </c>
      <c r="Y57">
        <v>85</v>
      </c>
      <c r="Z57">
        <v>77</v>
      </c>
      <c r="AA57">
        <v>3</v>
      </c>
      <c r="AB57" t="str" cm="1">
        <f t="array" ref="AB57">_xlfn.IFS(AA57=0,"Below Expectation",AA57&lt;5,"Needs Improvement",AA57&lt;=7,"Meets Expectation",AA57&gt;=8,"Exceeds Expectation")</f>
        <v>Needs Improvement</v>
      </c>
      <c r="AC57" s="4">
        <v>5918</v>
      </c>
      <c r="AD57">
        <v>4</v>
      </c>
    </row>
    <row r="58" spans="1:30" x14ac:dyDescent="0.3">
      <c r="A58" t="s">
        <v>80</v>
      </c>
      <c r="B58" t="s">
        <v>1080</v>
      </c>
      <c r="C58">
        <v>57</v>
      </c>
      <c r="D58" t="str">
        <f t="shared" si="0"/>
        <v>50-59</v>
      </c>
      <c r="E58" t="s">
        <v>2023</v>
      </c>
      <c r="F58" t="s">
        <v>2027</v>
      </c>
      <c r="G58" t="s">
        <v>2034</v>
      </c>
      <c r="H58" s="2">
        <v>42103</v>
      </c>
      <c r="I58" t="s">
        <v>673</v>
      </c>
      <c r="J58" t="s">
        <v>2037</v>
      </c>
      <c r="K58" s="4">
        <v>97635</v>
      </c>
      <c r="L58">
        <v>0</v>
      </c>
      <c r="N58" s="6">
        <f t="shared" ca="1" si="1"/>
        <v>125</v>
      </c>
      <c r="O58" s="6">
        <f t="shared" ca="1" si="2"/>
        <v>10</v>
      </c>
      <c r="P58" s="6" t="str" cm="1">
        <f t="array" aca="1" ref="P58" ca="1">_xlfn.IFS(O58&lt;5,"0-4years", O58&lt;10,"5-9years",O58&gt;=10,"10+ years")</f>
        <v>10+ years</v>
      </c>
      <c r="S58">
        <v>1</v>
      </c>
      <c r="T58" t="str" cm="1">
        <f t="array" ref="T58">_xlfn.IFS(S58&lt;3,"Low(1-2)",S58=3,"Medium(3)",S58&gt;=4,"High(4-5)")</f>
        <v>Low(1-2)</v>
      </c>
      <c r="U58">
        <v>2</v>
      </c>
      <c r="V58" t="s">
        <v>2050</v>
      </c>
      <c r="W58">
        <v>1</v>
      </c>
      <c r="X58">
        <v>76</v>
      </c>
      <c r="Y58">
        <v>68</v>
      </c>
      <c r="Z58">
        <v>89</v>
      </c>
      <c r="AA58">
        <v>1</v>
      </c>
      <c r="AB58" t="str" cm="1">
        <f t="array" ref="AB58">_xlfn.IFS(AA58=0,"Below Expectation",AA58&lt;5,"Needs Improvement",AA58&lt;=7,"Meets Expectation",AA58&gt;=8,"Exceeds Expectation")</f>
        <v>Needs Improvement</v>
      </c>
      <c r="AC58" s="4">
        <v>17473</v>
      </c>
      <c r="AD58">
        <v>0</v>
      </c>
    </row>
    <row r="59" spans="1:30" x14ac:dyDescent="0.3">
      <c r="A59" t="s">
        <v>81</v>
      </c>
      <c r="B59" t="s">
        <v>1081</v>
      </c>
      <c r="C59">
        <v>35</v>
      </c>
      <c r="D59" t="str">
        <f t="shared" si="0"/>
        <v>30-39</v>
      </c>
      <c r="E59" t="s">
        <v>2022</v>
      </c>
      <c r="F59" t="s">
        <v>2029</v>
      </c>
      <c r="G59" t="s">
        <v>2031</v>
      </c>
      <c r="H59" s="2">
        <v>43489</v>
      </c>
      <c r="I59" t="s">
        <v>62</v>
      </c>
      <c r="J59" t="s">
        <v>2037</v>
      </c>
      <c r="K59" s="4">
        <v>48760</v>
      </c>
      <c r="L59">
        <v>1</v>
      </c>
      <c r="M59" s="2">
        <v>44952</v>
      </c>
      <c r="N59" s="6">
        <f t="shared" ca="1" si="1"/>
        <v>48</v>
      </c>
      <c r="O59" s="6">
        <f t="shared" ca="1" si="2"/>
        <v>4</v>
      </c>
      <c r="P59" s="6" t="str" cm="1">
        <f t="array" aca="1" ref="P59" ca="1">_xlfn.IFS(O59&lt;5,"0-4years", O59&lt;10,"5-9years",O59&gt;=10,"10+ years")</f>
        <v>0-4years</v>
      </c>
      <c r="Q59" t="s">
        <v>2044</v>
      </c>
      <c r="R59">
        <v>30</v>
      </c>
      <c r="S59">
        <v>3</v>
      </c>
      <c r="T59" t="str" cm="1">
        <f t="array" ref="T59">_xlfn.IFS(S59&lt;3,"Low(1-2)",S59=3,"Medium(3)",S59&gt;=4,"High(4-5)")</f>
        <v>Medium(3)</v>
      </c>
      <c r="U59">
        <v>2</v>
      </c>
      <c r="V59" t="s">
        <v>2051</v>
      </c>
      <c r="W59">
        <v>4</v>
      </c>
      <c r="X59">
        <v>74</v>
      </c>
      <c r="Y59">
        <v>47</v>
      </c>
      <c r="Z59">
        <v>64</v>
      </c>
      <c r="AA59">
        <v>2</v>
      </c>
      <c r="AB59" t="str" cm="1">
        <f t="array" ref="AB59">_xlfn.IFS(AA59=0,"Below Expectation",AA59&lt;5,"Needs Improvement",AA59&lt;=7,"Meets Expectation",AA59&gt;=8,"Exceeds Expectation")</f>
        <v>Needs Improvement</v>
      </c>
      <c r="AC59" s="4">
        <v>4555</v>
      </c>
      <c r="AD59">
        <v>4</v>
      </c>
    </row>
    <row r="60" spans="1:30" x14ac:dyDescent="0.3">
      <c r="A60" t="s">
        <v>82</v>
      </c>
      <c r="B60" t="s">
        <v>1082</v>
      </c>
      <c r="C60">
        <v>52</v>
      </c>
      <c r="D60" t="str">
        <f t="shared" si="0"/>
        <v>50-59</v>
      </c>
      <c r="E60" t="s">
        <v>2023</v>
      </c>
      <c r="F60" t="s">
        <v>2029</v>
      </c>
      <c r="G60" t="s">
        <v>2031</v>
      </c>
      <c r="H60" s="2">
        <v>45426</v>
      </c>
      <c r="I60" t="s">
        <v>563</v>
      </c>
      <c r="J60" t="s">
        <v>2041</v>
      </c>
      <c r="K60" s="4">
        <v>36360</v>
      </c>
      <c r="L60">
        <v>1</v>
      </c>
      <c r="M60" s="2">
        <v>45679</v>
      </c>
      <c r="N60" s="6">
        <f t="shared" ca="1" si="1"/>
        <v>8</v>
      </c>
      <c r="O60" s="6">
        <f t="shared" ca="1" si="2"/>
        <v>0</v>
      </c>
      <c r="P60" s="6" t="str" cm="1">
        <f t="array" aca="1" ref="P60" ca="1">_xlfn.IFS(O60&lt;5,"0-4years", O60&lt;10,"5-9years",O60&gt;=10,"10+ years")</f>
        <v>0-4years</v>
      </c>
      <c r="Q60" t="s">
        <v>2046</v>
      </c>
      <c r="R60">
        <v>60</v>
      </c>
      <c r="S60">
        <v>2</v>
      </c>
      <c r="T60" t="str" cm="1">
        <f t="array" ref="T60">_xlfn.IFS(S60&lt;3,"Low(1-2)",S60=3,"Medium(3)",S60&gt;=4,"High(4-5)")</f>
        <v>Low(1-2)</v>
      </c>
      <c r="U60">
        <v>1</v>
      </c>
      <c r="V60" t="s">
        <v>2053</v>
      </c>
      <c r="W60">
        <v>2</v>
      </c>
      <c r="X60">
        <v>89</v>
      </c>
      <c r="Y60">
        <v>39</v>
      </c>
      <c r="Z60">
        <v>55</v>
      </c>
      <c r="AA60">
        <v>4</v>
      </c>
      <c r="AB60" t="str" cm="1">
        <f t="array" ref="AB60">_xlfn.IFS(AA60=0,"Below Expectation",AA60&lt;5,"Needs Improvement",AA60&lt;=7,"Meets Expectation",AA60&gt;=8,"Exceeds Expectation")</f>
        <v>Needs Improvement</v>
      </c>
      <c r="AC60" s="4">
        <v>2394</v>
      </c>
      <c r="AD60">
        <v>4</v>
      </c>
    </row>
    <row r="61" spans="1:30" x14ac:dyDescent="0.3">
      <c r="A61" t="s">
        <v>83</v>
      </c>
      <c r="B61" t="s">
        <v>1083</v>
      </c>
      <c r="C61">
        <v>36</v>
      </c>
      <c r="D61" t="str">
        <f t="shared" si="0"/>
        <v>30-39</v>
      </c>
      <c r="E61" t="s">
        <v>2022</v>
      </c>
      <c r="F61" t="s">
        <v>2025</v>
      </c>
      <c r="G61" t="s">
        <v>2034</v>
      </c>
      <c r="H61" s="2">
        <v>45248</v>
      </c>
      <c r="I61" t="s">
        <v>72</v>
      </c>
      <c r="J61" t="s">
        <v>2039</v>
      </c>
      <c r="K61" s="4">
        <v>35313</v>
      </c>
      <c r="L61">
        <v>1</v>
      </c>
      <c r="M61" s="2">
        <v>45733</v>
      </c>
      <c r="N61" s="6">
        <f t="shared" ca="1" si="1"/>
        <v>15</v>
      </c>
      <c r="O61" s="6">
        <f t="shared" ca="1" si="2"/>
        <v>1</v>
      </c>
      <c r="P61" s="6" t="str" cm="1">
        <f t="array" aca="1" ref="P61" ca="1">_xlfn.IFS(O61&lt;5,"0-4years", O61&lt;10,"5-9years",O61&gt;=10,"10+ years")</f>
        <v>0-4years</v>
      </c>
      <c r="Q61" t="s">
        <v>2046</v>
      </c>
      <c r="R61">
        <v>60</v>
      </c>
      <c r="S61">
        <v>3</v>
      </c>
      <c r="T61" t="str" cm="1">
        <f t="array" ref="T61">_xlfn.IFS(S61&lt;3,"Low(1-2)",S61=3,"Medium(3)",S61&gt;=4,"High(4-5)")</f>
        <v>Medium(3)</v>
      </c>
      <c r="U61">
        <v>5</v>
      </c>
      <c r="V61" t="s">
        <v>2053</v>
      </c>
      <c r="W61">
        <v>4</v>
      </c>
      <c r="X61">
        <v>87</v>
      </c>
      <c r="Y61">
        <v>50</v>
      </c>
      <c r="Z61">
        <v>76</v>
      </c>
      <c r="AA61">
        <v>1</v>
      </c>
      <c r="AB61" t="str" cm="1">
        <f t="array" ref="AB61">_xlfn.IFS(AA61=0,"Below Expectation",AA61&lt;5,"Needs Improvement",AA61&lt;=7,"Meets Expectation",AA61&gt;=8,"Exceeds Expectation")</f>
        <v>Needs Improvement</v>
      </c>
      <c r="AC61" s="4">
        <v>666</v>
      </c>
      <c r="AD61">
        <v>0</v>
      </c>
    </row>
    <row r="62" spans="1:30" x14ac:dyDescent="0.3">
      <c r="A62" t="s">
        <v>84</v>
      </c>
      <c r="B62" t="s">
        <v>1084</v>
      </c>
      <c r="C62">
        <v>29</v>
      </c>
      <c r="D62" t="str">
        <f t="shared" si="0"/>
        <v>22-29</v>
      </c>
      <c r="E62" t="s">
        <v>2023</v>
      </c>
      <c r="F62" t="s">
        <v>2030</v>
      </c>
      <c r="G62" t="s">
        <v>2031</v>
      </c>
      <c r="H62" s="2">
        <v>44906</v>
      </c>
      <c r="I62" t="s">
        <v>443</v>
      </c>
      <c r="J62" t="s">
        <v>2041</v>
      </c>
      <c r="K62" s="4">
        <v>110998</v>
      </c>
      <c r="L62">
        <v>0</v>
      </c>
      <c r="N62" s="6">
        <f t="shared" ca="1" si="1"/>
        <v>33</v>
      </c>
      <c r="O62" s="6">
        <f t="shared" ca="1" si="2"/>
        <v>2</v>
      </c>
      <c r="P62" s="6" t="str" cm="1">
        <f t="array" aca="1" ref="P62" ca="1">_xlfn.IFS(O62&lt;5,"0-4years", O62&lt;10,"5-9years",O62&gt;=10,"10+ years")</f>
        <v>0-4years</v>
      </c>
      <c r="S62">
        <v>5</v>
      </c>
      <c r="T62" t="str" cm="1">
        <f t="array" ref="T62">_xlfn.IFS(S62&lt;3,"Low(1-2)",S62=3,"Medium(3)",S62&gt;=4,"High(4-5)")</f>
        <v>High(4-5)</v>
      </c>
      <c r="U62">
        <v>5</v>
      </c>
      <c r="V62" t="s">
        <v>2056</v>
      </c>
      <c r="W62">
        <v>4</v>
      </c>
      <c r="X62">
        <v>72</v>
      </c>
      <c r="Y62">
        <v>79</v>
      </c>
      <c r="Z62">
        <v>87</v>
      </c>
      <c r="AA62">
        <v>3</v>
      </c>
      <c r="AB62" t="str" cm="1">
        <f t="array" ref="AB62">_xlfn.IFS(AA62=0,"Below Expectation",AA62&lt;5,"Needs Improvement",AA62&lt;=7,"Meets Expectation",AA62&gt;=8,"Exceeds Expectation")</f>
        <v>Needs Improvement</v>
      </c>
      <c r="AC62" s="4">
        <v>12355</v>
      </c>
      <c r="AD62">
        <v>4</v>
      </c>
    </row>
    <row r="63" spans="1:30" x14ac:dyDescent="0.3">
      <c r="A63" t="s">
        <v>85</v>
      </c>
      <c r="B63" t="s">
        <v>1085</v>
      </c>
      <c r="C63">
        <v>35</v>
      </c>
      <c r="D63" t="str">
        <f t="shared" si="0"/>
        <v>30-39</v>
      </c>
      <c r="E63" t="s">
        <v>2022</v>
      </c>
      <c r="F63" t="s">
        <v>2026</v>
      </c>
      <c r="G63" t="s">
        <v>2032</v>
      </c>
      <c r="H63" s="2">
        <v>42943</v>
      </c>
      <c r="I63" t="s">
        <v>660</v>
      </c>
      <c r="J63" t="s">
        <v>2039</v>
      </c>
      <c r="K63" s="4">
        <v>30801</v>
      </c>
      <c r="L63">
        <v>1</v>
      </c>
      <c r="M63" s="2">
        <v>43634</v>
      </c>
      <c r="N63" s="6">
        <f t="shared" ca="1" si="1"/>
        <v>22</v>
      </c>
      <c r="O63" s="6">
        <f t="shared" ca="1" si="2"/>
        <v>1</v>
      </c>
      <c r="P63" s="6" t="str" cm="1">
        <f t="array" aca="1" ref="P63" ca="1">_xlfn.IFS(O63&lt;5,"0-4years", O63&lt;10,"5-9years",O63&gt;=10,"10+ years")</f>
        <v>0-4years</v>
      </c>
      <c r="Q63" t="s">
        <v>2046</v>
      </c>
      <c r="R63">
        <v>90</v>
      </c>
      <c r="S63">
        <v>1</v>
      </c>
      <c r="T63" t="str" cm="1">
        <f t="array" ref="T63">_xlfn.IFS(S63&lt;3,"Low(1-2)",S63=3,"Medium(3)",S63&gt;=4,"High(4-5)")</f>
        <v>Low(1-2)</v>
      </c>
      <c r="U63">
        <v>5</v>
      </c>
      <c r="V63" t="s">
        <v>2053</v>
      </c>
      <c r="W63">
        <v>5</v>
      </c>
      <c r="X63">
        <v>78</v>
      </c>
      <c r="Y63">
        <v>12</v>
      </c>
      <c r="Z63">
        <v>53</v>
      </c>
      <c r="AA63">
        <v>0</v>
      </c>
      <c r="AB63" t="str" cm="1">
        <f t="array" ref="AB63">_xlfn.IFS(AA63=0,"Below Expectation",AA63&lt;5,"Needs Improvement",AA63&lt;=7,"Meets Expectation",AA63&gt;=8,"Exceeds Expectation")</f>
        <v>Below Expectation</v>
      </c>
      <c r="AC63" s="4">
        <v>2234</v>
      </c>
      <c r="AD63">
        <v>2</v>
      </c>
    </row>
    <row r="64" spans="1:30" x14ac:dyDescent="0.3">
      <c r="A64" t="s">
        <v>86</v>
      </c>
      <c r="B64" t="s">
        <v>1086</v>
      </c>
      <c r="C64">
        <v>44</v>
      </c>
      <c r="D64" t="str">
        <f t="shared" si="0"/>
        <v>40-49</v>
      </c>
      <c r="E64" t="s">
        <v>2023</v>
      </c>
      <c r="F64" t="s">
        <v>2030</v>
      </c>
      <c r="G64" t="s">
        <v>2033</v>
      </c>
      <c r="H64" s="2">
        <v>41115</v>
      </c>
      <c r="I64" t="s">
        <v>36</v>
      </c>
      <c r="J64" t="s">
        <v>2041</v>
      </c>
      <c r="K64" s="4">
        <v>39130</v>
      </c>
      <c r="L64">
        <v>0</v>
      </c>
      <c r="N64" s="6">
        <f t="shared" ca="1" si="1"/>
        <v>157</v>
      </c>
      <c r="O64" s="6">
        <f t="shared" ca="1" si="2"/>
        <v>13</v>
      </c>
      <c r="P64" s="6" t="str" cm="1">
        <f t="array" aca="1" ref="P64" ca="1">_xlfn.IFS(O64&lt;5,"0-4years", O64&lt;10,"5-9years",O64&gt;=10,"10+ years")</f>
        <v>10+ years</v>
      </c>
      <c r="S64">
        <v>3</v>
      </c>
      <c r="T64" t="str" cm="1">
        <f t="array" ref="T64">_xlfn.IFS(S64&lt;3,"Low(1-2)",S64=3,"Medium(3)",S64&gt;=4,"High(4-5)")</f>
        <v>Medium(3)</v>
      </c>
      <c r="U64">
        <v>1</v>
      </c>
      <c r="V64" t="s">
        <v>2050</v>
      </c>
      <c r="W64">
        <v>3</v>
      </c>
      <c r="X64">
        <v>64</v>
      </c>
      <c r="Y64">
        <v>89</v>
      </c>
      <c r="Z64">
        <v>60</v>
      </c>
      <c r="AA64">
        <v>3</v>
      </c>
      <c r="AB64" t="str" cm="1">
        <f t="array" ref="AB64">_xlfn.IFS(AA64=0,"Below Expectation",AA64&lt;5,"Needs Improvement",AA64&lt;=7,"Meets Expectation",AA64&gt;=8,"Exceeds Expectation")</f>
        <v>Needs Improvement</v>
      </c>
      <c r="AC64" s="4">
        <v>6335</v>
      </c>
      <c r="AD64">
        <v>0</v>
      </c>
    </row>
    <row r="65" spans="1:30" x14ac:dyDescent="0.3">
      <c r="A65" t="s">
        <v>87</v>
      </c>
      <c r="B65" t="s">
        <v>1087</v>
      </c>
      <c r="C65">
        <v>42</v>
      </c>
      <c r="D65" t="str">
        <f t="shared" si="0"/>
        <v>40-49</v>
      </c>
      <c r="E65" t="s">
        <v>2024</v>
      </c>
      <c r="F65" t="s">
        <v>2028</v>
      </c>
      <c r="G65" t="s">
        <v>2031</v>
      </c>
      <c r="H65" s="2">
        <v>44707</v>
      </c>
      <c r="I65" t="s">
        <v>1015</v>
      </c>
      <c r="J65" t="s">
        <v>2041</v>
      </c>
      <c r="K65" s="4">
        <v>39271</v>
      </c>
      <c r="L65">
        <v>0</v>
      </c>
      <c r="N65" s="6">
        <f t="shared" ca="1" si="1"/>
        <v>39</v>
      </c>
      <c r="O65" s="6">
        <f t="shared" ca="1" si="2"/>
        <v>3</v>
      </c>
      <c r="P65" s="6" t="str" cm="1">
        <f t="array" aca="1" ref="P65" ca="1">_xlfn.IFS(O65&lt;5,"0-4years", O65&lt;10,"5-9years",O65&gt;=10,"10+ years")</f>
        <v>0-4years</v>
      </c>
      <c r="S65">
        <v>5</v>
      </c>
      <c r="T65" t="str" cm="1">
        <f t="array" ref="T65">_xlfn.IFS(S65&lt;3,"Low(1-2)",S65=3,"Medium(3)",S65&gt;=4,"High(4-5)")</f>
        <v>High(4-5)</v>
      </c>
      <c r="U65">
        <v>3</v>
      </c>
      <c r="V65" t="s">
        <v>2054</v>
      </c>
      <c r="W65">
        <v>5</v>
      </c>
      <c r="X65">
        <v>52</v>
      </c>
      <c r="Y65">
        <v>30</v>
      </c>
      <c r="Z65">
        <v>70</v>
      </c>
      <c r="AA65">
        <v>6</v>
      </c>
      <c r="AB65" t="str" cm="1">
        <f t="array" ref="AB65">_xlfn.IFS(AA65=0,"Below Expectation",AA65&lt;5,"Needs Improvement",AA65&lt;=7,"Meets Expectation",AA65&gt;=8,"Exceeds Expectation")</f>
        <v>Meets Expectation</v>
      </c>
      <c r="AC65" s="4">
        <v>17620</v>
      </c>
      <c r="AD65">
        <v>4</v>
      </c>
    </row>
    <row r="66" spans="1:30" x14ac:dyDescent="0.3">
      <c r="A66" t="s">
        <v>88</v>
      </c>
      <c r="B66" t="s">
        <v>1088</v>
      </c>
      <c r="C66">
        <v>37</v>
      </c>
      <c r="D66" t="str">
        <f t="shared" si="0"/>
        <v>30-39</v>
      </c>
      <c r="E66" t="s">
        <v>2022</v>
      </c>
      <c r="F66" t="s">
        <v>2028</v>
      </c>
      <c r="G66" t="s">
        <v>2033</v>
      </c>
      <c r="H66" s="2">
        <v>44501</v>
      </c>
      <c r="I66" t="s">
        <v>59</v>
      </c>
      <c r="J66" t="s">
        <v>2040</v>
      </c>
      <c r="K66" s="4">
        <v>41075</v>
      </c>
      <c r="L66">
        <v>0</v>
      </c>
      <c r="N66" s="6">
        <f t="shared" ca="1" si="1"/>
        <v>46</v>
      </c>
      <c r="O66" s="6">
        <f t="shared" ca="1" si="2"/>
        <v>3</v>
      </c>
      <c r="P66" s="6" t="str" cm="1">
        <f t="array" aca="1" ref="P66" ca="1">_xlfn.IFS(O66&lt;5,"0-4years", O66&lt;10,"5-9years",O66&gt;=10,"10+ years")</f>
        <v>0-4years</v>
      </c>
      <c r="S66">
        <v>2</v>
      </c>
      <c r="T66" t="str" cm="1">
        <f t="array" ref="T66">_xlfn.IFS(S66&lt;3,"Low(1-2)",S66=3,"Medium(3)",S66&gt;=4,"High(4-5)")</f>
        <v>Low(1-2)</v>
      </c>
      <c r="U66">
        <v>3</v>
      </c>
      <c r="V66" t="s">
        <v>2050</v>
      </c>
      <c r="W66">
        <v>2</v>
      </c>
      <c r="X66">
        <v>59</v>
      </c>
      <c r="Y66">
        <v>38</v>
      </c>
      <c r="Z66">
        <v>79</v>
      </c>
      <c r="AA66">
        <v>2</v>
      </c>
      <c r="AB66" t="str" cm="1">
        <f t="array" ref="AB66">_xlfn.IFS(AA66=0,"Below Expectation",AA66&lt;5,"Needs Improvement",AA66&lt;=7,"Meets Expectation",AA66&gt;=8,"Exceeds Expectation")</f>
        <v>Needs Improvement</v>
      </c>
      <c r="AC66" s="4">
        <v>18007</v>
      </c>
      <c r="AD66">
        <v>2</v>
      </c>
    </row>
    <row r="67" spans="1:30" x14ac:dyDescent="0.3">
      <c r="A67" t="s">
        <v>89</v>
      </c>
      <c r="B67" t="s">
        <v>1089</v>
      </c>
      <c r="C67">
        <v>39</v>
      </c>
      <c r="D67" t="str">
        <f t="shared" ref="D67:D130" si="3">IF(AND(C67&gt;=22,C67&lt;=29), "22-29", IF(AND(C67&gt;=30,C67&lt;=39),"30-39",IF(AND(C67&gt;=40,C67&lt;=49),"40-49", IF(AND(C67&gt;=50,C67&lt;=59),"50-59"))))</f>
        <v>30-39</v>
      </c>
      <c r="E67" t="s">
        <v>2023</v>
      </c>
      <c r="F67" t="s">
        <v>2027</v>
      </c>
      <c r="G67" t="s">
        <v>2031</v>
      </c>
      <c r="H67" s="2">
        <v>42427</v>
      </c>
      <c r="I67" t="s">
        <v>124</v>
      </c>
      <c r="J67" t="s">
        <v>2041</v>
      </c>
      <c r="K67" s="4">
        <v>43984</v>
      </c>
      <c r="L67">
        <v>0</v>
      </c>
      <c r="N67" s="6">
        <f t="shared" ref="N67:N130" ca="1" si="4">IFERROR((DATEDIF(H67,M67,"M")), DATEDIF(H67,TODAY(),"M"))</f>
        <v>114</v>
      </c>
      <c r="O67" s="6">
        <f t="shared" ref="O67:O130" ca="1" si="5">IFERROR((DATEDIF(H67,M67,"Y")), DATEDIF(H67,TODAY(),"Y"))</f>
        <v>9</v>
      </c>
      <c r="P67" s="6" t="str" cm="1">
        <f t="array" aca="1" ref="P67" ca="1">_xlfn.IFS(O67&lt;5,"0-4years", O67&lt;10,"5-9years",O67&gt;=10,"10+ years")</f>
        <v>5-9years</v>
      </c>
      <c r="S67">
        <v>4</v>
      </c>
      <c r="T67" t="str" cm="1">
        <f t="array" ref="T67">_xlfn.IFS(S67&lt;3,"Low(1-2)",S67=3,"Medium(3)",S67&gt;=4,"High(4-5)")</f>
        <v>High(4-5)</v>
      </c>
      <c r="U67">
        <v>4</v>
      </c>
      <c r="V67" t="s">
        <v>2056</v>
      </c>
      <c r="W67">
        <v>1</v>
      </c>
      <c r="X67">
        <v>64</v>
      </c>
      <c r="Y67">
        <v>62</v>
      </c>
      <c r="Z67">
        <v>67</v>
      </c>
      <c r="AA67">
        <v>9</v>
      </c>
      <c r="AB67" t="str" cm="1">
        <f t="array" ref="AB67">_xlfn.IFS(AA67=0,"Below Expectation",AA67&lt;5,"Needs Improvement",AA67&lt;=7,"Meets Expectation",AA67&gt;=8,"Exceeds Expectation")</f>
        <v>Exceeds Expectation</v>
      </c>
      <c r="AC67" s="4">
        <v>17758</v>
      </c>
      <c r="AD67">
        <v>2</v>
      </c>
    </row>
    <row r="68" spans="1:30" x14ac:dyDescent="0.3">
      <c r="A68" t="s">
        <v>90</v>
      </c>
      <c r="B68" t="s">
        <v>1090</v>
      </c>
      <c r="C68">
        <v>45</v>
      </c>
      <c r="D68" t="str">
        <f t="shared" si="3"/>
        <v>40-49</v>
      </c>
      <c r="E68" t="s">
        <v>2022</v>
      </c>
      <c r="F68" t="s">
        <v>2025</v>
      </c>
      <c r="G68" t="s">
        <v>2035</v>
      </c>
      <c r="H68" s="2">
        <v>40834</v>
      </c>
      <c r="I68" t="s">
        <v>817</v>
      </c>
      <c r="J68" t="s">
        <v>2037</v>
      </c>
      <c r="K68" s="4">
        <v>113095</v>
      </c>
      <c r="L68">
        <v>1</v>
      </c>
      <c r="M68" s="2">
        <v>45375</v>
      </c>
      <c r="N68" s="6">
        <f t="shared" ca="1" si="4"/>
        <v>149</v>
      </c>
      <c r="O68" s="6">
        <f t="shared" ca="1" si="5"/>
        <v>12</v>
      </c>
      <c r="P68" s="6" t="str" cm="1">
        <f t="array" aca="1" ref="P68" ca="1">_xlfn.IFS(O68&lt;5,"0-4years", O68&lt;10,"5-9years",O68&gt;=10,"10+ years")</f>
        <v>10+ years</v>
      </c>
      <c r="Q68" t="s">
        <v>2042</v>
      </c>
      <c r="R68">
        <v>60</v>
      </c>
      <c r="S68">
        <v>2</v>
      </c>
      <c r="T68" t="str" cm="1">
        <f t="array" ref="T68">_xlfn.IFS(S68&lt;3,"Low(1-2)",S68=3,"Medium(3)",S68&gt;=4,"High(4-5)")</f>
        <v>Low(1-2)</v>
      </c>
      <c r="U68">
        <v>3</v>
      </c>
      <c r="V68" t="s">
        <v>2048</v>
      </c>
      <c r="W68">
        <v>2</v>
      </c>
      <c r="X68">
        <v>65</v>
      </c>
      <c r="Y68">
        <v>47</v>
      </c>
      <c r="Z68">
        <v>84</v>
      </c>
      <c r="AA68">
        <v>7</v>
      </c>
      <c r="AB68" t="str" cm="1">
        <f t="array" ref="AB68">_xlfn.IFS(AA68=0,"Below Expectation",AA68&lt;5,"Needs Improvement",AA68&lt;=7,"Meets Expectation",AA68&gt;=8,"Exceeds Expectation")</f>
        <v>Meets Expectation</v>
      </c>
      <c r="AC68" s="4">
        <v>11503</v>
      </c>
      <c r="AD68">
        <v>3</v>
      </c>
    </row>
    <row r="69" spans="1:30" x14ac:dyDescent="0.3">
      <c r="A69" t="s">
        <v>91</v>
      </c>
      <c r="B69" t="s">
        <v>1091</v>
      </c>
      <c r="C69">
        <v>47</v>
      </c>
      <c r="D69" t="str">
        <f t="shared" si="3"/>
        <v>40-49</v>
      </c>
      <c r="E69" t="s">
        <v>2024</v>
      </c>
      <c r="F69" t="s">
        <v>2025</v>
      </c>
      <c r="G69" t="s">
        <v>2034</v>
      </c>
      <c r="H69" s="2">
        <v>43647</v>
      </c>
      <c r="I69" t="s">
        <v>109</v>
      </c>
      <c r="J69" t="s">
        <v>2041</v>
      </c>
      <c r="K69" s="4">
        <v>85942</v>
      </c>
      <c r="L69">
        <v>1</v>
      </c>
      <c r="M69" s="2">
        <v>44219</v>
      </c>
      <c r="N69" s="6">
        <f t="shared" ca="1" si="4"/>
        <v>18</v>
      </c>
      <c r="O69" s="6">
        <f t="shared" ca="1" si="5"/>
        <v>1</v>
      </c>
      <c r="P69" s="6" t="str" cm="1">
        <f t="array" aca="1" ref="P69" ca="1">_xlfn.IFS(O69&lt;5,"0-4years", O69&lt;10,"5-9years",O69&gt;=10,"10+ years")</f>
        <v>0-4years</v>
      </c>
      <c r="Q69" t="s">
        <v>2046</v>
      </c>
      <c r="R69">
        <v>30</v>
      </c>
      <c r="S69">
        <v>1</v>
      </c>
      <c r="T69" t="str" cm="1">
        <f t="array" ref="T69">_xlfn.IFS(S69&lt;3,"Low(1-2)",S69=3,"Medium(3)",S69&gt;=4,"High(4-5)")</f>
        <v>Low(1-2)</v>
      </c>
      <c r="U69">
        <v>3</v>
      </c>
      <c r="V69" t="s">
        <v>2053</v>
      </c>
      <c r="W69">
        <v>5</v>
      </c>
      <c r="X69">
        <v>66</v>
      </c>
      <c r="Y69">
        <v>86</v>
      </c>
      <c r="Z69">
        <v>52</v>
      </c>
      <c r="AA69">
        <v>5</v>
      </c>
      <c r="AB69" t="str" cm="1">
        <f t="array" ref="AB69">_xlfn.IFS(AA69=0,"Below Expectation",AA69&lt;5,"Needs Improvement",AA69&lt;=7,"Meets Expectation",AA69&gt;=8,"Exceeds Expectation")</f>
        <v>Meets Expectation</v>
      </c>
      <c r="AC69" s="4">
        <v>6359</v>
      </c>
      <c r="AD69">
        <v>2</v>
      </c>
    </row>
    <row r="70" spans="1:30" x14ac:dyDescent="0.3">
      <c r="A70" t="s">
        <v>92</v>
      </c>
      <c r="B70" t="s">
        <v>1092</v>
      </c>
      <c r="C70">
        <v>46</v>
      </c>
      <c r="D70" t="str">
        <f t="shared" si="3"/>
        <v>40-49</v>
      </c>
      <c r="E70" t="s">
        <v>2022</v>
      </c>
      <c r="F70" t="s">
        <v>2025</v>
      </c>
      <c r="G70" t="s">
        <v>2035</v>
      </c>
      <c r="H70" s="2">
        <v>42994</v>
      </c>
      <c r="I70" t="s">
        <v>539</v>
      </c>
      <c r="J70" t="s">
        <v>2039</v>
      </c>
      <c r="K70" s="4">
        <v>37861</v>
      </c>
      <c r="L70">
        <v>0</v>
      </c>
      <c r="N70" s="6">
        <f t="shared" ca="1" si="4"/>
        <v>96</v>
      </c>
      <c r="O70" s="6">
        <f t="shared" ca="1" si="5"/>
        <v>8</v>
      </c>
      <c r="P70" s="6" t="str" cm="1">
        <f t="array" aca="1" ref="P70" ca="1">_xlfn.IFS(O70&lt;5,"0-4years", O70&lt;10,"5-9years",O70&gt;=10,"10+ years")</f>
        <v>5-9years</v>
      </c>
      <c r="S70">
        <v>2</v>
      </c>
      <c r="T70" t="str" cm="1">
        <f t="array" ref="T70">_xlfn.IFS(S70&lt;3,"Low(1-2)",S70=3,"Medium(3)",S70&gt;=4,"High(4-5)")</f>
        <v>Low(1-2)</v>
      </c>
      <c r="U70">
        <v>5</v>
      </c>
      <c r="V70" t="s">
        <v>2050</v>
      </c>
      <c r="W70">
        <v>5</v>
      </c>
      <c r="X70">
        <v>68</v>
      </c>
      <c r="Y70">
        <v>47</v>
      </c>
      <c r="Z70">
        <v>61</v>
      </c>
      <c r="AA70">
        <v>5</v>
      </c>
      <c r="AB70" t="str" cm="1">
        <f t="array" ref="AB70">_xlfn.IFS(AA70=0,"Below Expectation",AA70&lt;5,"Needs Improvement",AA70&lt;=7,"Meets Expectation",AA70&gt;=8,"Exceeds Expectation")</f>
        <v>Meets Expectation</v>
      </c>
      <c r="AC70" s="4">
        <v>16560</v>
      </c>
      <c r="AD70">
        <v>1</v>
      </c>
    </row>
    <row r="71" spans="1:30" x14ac:dyDescent="0.3">
      <c r="A71" t="s">
        <v>93</v>
      </c>
      <c r="B71" t="s">
        <v>1093</v>
      </c>
      <c r="C71">
        <v>50</v>
      </c>
      <c r="D71" t="str">
        <f t="shared" si="3"/>
        <v>50-59</v>
      </c>
      <c r="E71" t="s">
        <v>2023</v>
      </c>
      <c r="F71" t="s">
        <v>2027</v>
      </c>
      <c r="G71" t="s">
        <v>2036</v>
      </c>
      <c r="H71" s="2">
        <v>45059</v>
      </c>
      <c r="I71" t="s">
        <v>246</v>
      </c>
      <c r="J71" t="s">
        <v>2041</v>
      </c>
      <c r="K71" s="4">
        <v>107203</v>
      </c>
      <c r="L71">
        <v>0</v>
      </c>
      <c r="N71" s="6">
        <f t="shared" ca="1" si="4"/>
        <v>28</v>
      </c>
      <c r="O71" s="6">
        <f t="shared" ca="1" si="5"/>
        <v>2</v>
      </c>
      <c r="P71" s="6" t="str" cm="1">
        <f t="array" aca="1" ref="P71" ca="1">_xlfn.IFS(O71&lt;5,"0-4years", O71&lt;10,"5-9years",O71&gt;=10,"10+ years")</f>
        <v>0-4years</v>
      </c>
      <c r="S71">
        <v>2</v>
      </c>
      <c r="T71" t="str" cm="1">
        <f t="array" ref="T71">_xlfn.IFS(S71&lt;3,"Low(1-2)",S71=3,"Medium(3)",S71&gt;=4,"High(4-5)")</f>
        <v>Low(1-2)</v>
      </c>
      <c r="U71">
        <v>2</v>
      </c>
      <c r="V71" t="s">
        <v>2050</v>
      </c>
      <c r="W71">
        <v>5</v>
      </c>
      <c r="X71">
        <v>60</v>
      </c>
      <c r="Y71">
        <v>60</v>
      </c>
      <c r="Z71">
        <v>76</v>
      </c>
      <c r="AA71">
        <v>0</v>
      </c>
      <c r="AB71" t="str" cm="1">
        <f t="array" ref="AB71">_xlfn.IFS(AA71=0,"Below Expectation",AA71&lt;5,"Needs Improvement",AA71&lt;=7,"Meets Expectation",AA71&gt;=8,"Exceeds Expectation")</f>
        <v>Below Expectation</v>
      </c>
      <c r="AC71" s="4">
        <v>13876</v>
      </c>
      <c r="AD71">
        <v>0</v>
      </c>
    </row>
    <row r="72" spans="1:30" x14ac:dyDescent="0.3">
      <c r="A72" t="s">
        <v>94</v>
      </c>
      <c r="B72" t="s">
        <v>1094</v>
      </c>
      <c r="C72">
        <v>36</v>
      </c>
      <c r="D72" t="str">
        <f t="shared" si="3"/>
        <v>30-39</v>
      </c>
      <c r="E72" t="s">
        <v>2022</v>
      </c>
      <c r="F72" t="s">
        <v>2028</v>
      </c>
      <c r="G72" t="s">
        <v>2035</v>
      </c>
      <c r="H72" s="2">
        <v>40689</v>
      </c>
      <c r="I72" t="s">
        <v>361</v>
      </c>
      <c r="J72" t="s">
        <v>2038</v>
      </c>
      <c r="K72" s="4">
        <v>96376</v>
      </c>
      <c r="L72">
        <v>0</v>
      </c>
      <c r="N72" s="6">
        <f t="shared" ca="1" si="4"/>
        <v>171</v>
      </c>
      <c r="O72" s="6">
        <f t="shared" ca="1" si="5"/>
        <v>14</v>
      </c>
      <c r="P72" s="6" t="str" cm="1">
        <f t="array" aca="1" ref="P72" ca="1">_xlfn.IFS(O72&lt;5,"0-4years", O72&lt;10,"5-9years",O72&gt;=10,"10+ years")</f>
        <v>10+ years</v>
      </c>
      <c r="S72">
        <v>2</v>
      </c>
      <c r="T72" t="str" cm="1">
        <f t="array" ref="T72">_xlfn.IFS(S72&lt;3,"Low(1-2)",S72=3,"Medium(3)",S72&gt;=4,"High(4-5)")</f>
        <v>Low(1-2)</v>
      </c>
      <c r="U72">
        <v>3</v>
      </c>
      <c r="V72" t="s">
        <v>2050</v>
      </c>
      <c r="W72">
        <v>5</v>
      </c>
      <c r="X72">
        <v>97</v>
      </c>
      <c r="Y72">
        <v>11</v>
      </c>
      <c r="Z72">
        <v>79</v>
      </c>
      <c r="AA72">
        <v>4</v>
      </c>
      <c r="AB72" t="str" cm="1">
        <f t="array" ref="AB72">_xlfn.IFS(AA72=0,"Below Expectation",AA72&lt;5,"Needs Improvement",AA72&lt;=7,"Meets Expectation",AA72&gt;=8,"Exceeds Expectation")</f>
        <v>Needs Improvement</v>
      </c>
      <c r="AC72" s="4">
        <v>2928</v>
      </c>
      <c r="AD72">
        <v>0</v>
      </c>
    </row>
    <row r="73" spans="1:30" x14ac:dyDescent="0.3">
      <c r="A73" t="s">
        <v>95</v>
      </c>
      <c r="B73" t="s">
        <v>1095</v>
      </c>
      <c r="C73">
        <v>22</v>
      </c>
      <c r="D73" t="str">
        <f t="shared" si="3"/>
        <v>22-29</v>
      </c>
      <c r="E73" t="s">
        <v>2022</v>
      </c>
      <c r="F73" t="s">
        <v>2030</v>
      </c>
      <c r="G73" t="s">
        <v>2031</v>
      </c>
      <c r="H73" s="2">
        <v>44547</v>
      </c>
      <c r="I73" t="s">
        <v>983</v>
      </c>
      <c r="J73" t="s">
        <v>2039</v>
      </c>
      <c r="K73" s="4">
        <v>86247</v>
      </c>
      <c r="L73">
        <v>1</v>
      </c>
      <c r="M73" s="2">
        <v>45625</v>
      </c>
      <c r="N73" s="6">
        <f t="shared" ca="1" si="4"/>
        <v>35</v>
      </c>
      <c r="O73" s="6">
        <f t="shared" ca="1" si="5"/>
        <v>2</v>
      </c>
      <c r="P73" s="6" t="str" cm="1">
        <f t="array" aca="1" ref="P73" ca="1">_xlfn.IFS(O73&lt;5,"0-4years", O73&lt;10,"5-9years",O73&gt;=10,"10+ years")</f>
        <v>0-4years</v>
      </c>
      <c r="Q73" t="s">
        <v>2043</v>
      </c>
      <c r="R73">
        <v>90</v>
      </c>
      <c r="S73">
        <v>2</v>
      </c>
      <c r="T73" t="str" cm="1">
        <f t="array" ref="T73">_xlfn.IFS(S73&lt;3,"Low(1-2)",S73=3,"Medium(3)",S73&gt;=4,"High(4-5)")</f>
        <v>Low(1-2)</v>
      </c>
      <c r="U73">
        <v>3</v>
      </c>
      <c r="V73" t="s">
        <v>2049</v>
      </c>
      <c r="W73">
        <v>4</v>
      </c>
      <c r="X73">
        <v>54</v>
      </c>
      <c r="Y73">
        <v>77</v>
      </c>
      <c r="Z73">
        <v>70</v>
      </c>
      <c r="AA73">
        <v>2</v>
      </c>
      <c r="AB73" t="str" cm="1">
        <f t="array" ref="AB73">_xlfn.IFS(AA73=0,"Below Expectation",AA73&lt;5,"Needs Improvement",AA73&lt;=7,"Meets Expectation",AA73&gt;=8,"Exceeds Expectation")</f>
        <v>Needs Improvement</v>
      </c>
      <c r="AC73" s="4">
        <v>7617</v>
      </c>
      <c r="AD73">
        <v>0</v>
      </c>
    </row>
    <row r="74" spans="1:30" x14ac:dyDescent="0.3">
      <c r="A74" t="s">
        <v>96</v>
      </c>
      <c r="B74" t="s">
        <v>1096</v>
      </c>
      <c r="C74">
        <v>46</v>
      </c>
      <c r="D74" t="str">
        <f t="shared" si="3"/>
        <v>40-49</v>
      </c>
      <c r="E74" t="s">
        <v>2022</v>
      </c>
      <c r="F74" t="s">
        <v>2027</v>
      </c>
      <c r="G74" t="s">
        <v>2035</v>
      </c>
      <c r="H74" s="2">
        <v>42880</v>
      </c>
      <c r="I74" t="s">
        <v>189</v>
      </c>
      <c r="J74" t="s">
        <v>2038</v>
      </c>
      <c r="K74" s="4">
        <v>94101</v>
      </c>
      <c r="L74">
        <v>0</v>
      </c>
      <c r="N74" s="6">
        <f t="shared" ca="1" si="4"/>
        <v>99</v>
      </c>
      <c r="O74" s="6">
        <f t="shared" ca="1" si="5"/>
        <v>8</v>
      </c>
      <c r="P74" s="6" t="str" cm="1">
        <f t="array" aca="1" ref="P74" ca="1">_xlfn.IFS(O74&lt;5,"0-4years", O74&lt;10,"5-9years",O74&gt;=10,"10+ years")</f>
        <v>5-9years</v>
      </c>
      <c r="S74">
        <v>1</v>
      </c>
      <c r="T74" t="str" cm="1">
        <f t="array" ref="T74">_xlfn.IFS(S74&lt;3,"Low(1-2)",S74=3,"Medium(3)",S74&gt;=4,"High(4-5)")</f>
        <v>Low(1-2)</v>
      </c>
      <c r="U74">
        <v>1</v>
      </c>
      <c r="V74" t="s">
        <v>2050</v>
      </c>
      <c r="W74">
        <v>1</v>
      </c>
      <c r="X74">
        <v>54</v>
      </c>
      <c r="Y74">
        <v>55</v>
      </c>
      <c r="Z74">
        <v>87</v>
      </c>
      <c r="AA74">
        <v>9</v>
      </c>
      <c r="AB74" t="str" cm="1">
        <f t="array" ref="AB74">_xlfn.IFS(AA74=0,"Below Expectation",AA74&lt;5,"Needs Improvement",AA74&lt;=7,"Meets Expectation",AA74&gt;=8,"Exceeds Expectation")</f>
        <v>Exceeds Expectation</v>
      </c>
      <c r="AC74" s="4">
        <v>7614</v>
      </c>
      <c r="AD74">
        <v>4</v>
      </c>
    </row>
    <row r="75" spans="1:30" x14ac:dyDescent="0.3">
      <c r="A75" t="s">
        <v>97</v>
      </c>
      <c r="B75" t="s">
        <v>1097</v>
      </c>
      <c r="C75">
        <v>28</v>
      </c>
      <c r="D75" t="str">
        <f t="shared" si="3"/>
        <v>22-29</v>
      </c>
      <c r="E75" t="s">
        <v>2022</v>
      </c>
      <c r="F75" t="s">
        <v>2027</v>
      </c>
      <c r="G75" t="s">
        <v>2034</v>
      </c>
      <c r="H75" s="2">
        <v>43012</v>
      </c>
      <c r="I75" t="s">
        <v>406</v>
      </c>
      <c r="J75" t="s">
        <v>2039</v>
      </c>
      <c r="K75" s="4">
        <v>45977</v>
      </c>
      <c r="L75">
        <v>0</v>
      </c>
      <c r="N75" s="6">
        <f t="shared" ca="1" si="4"/>
        <v>95</v>
      </c>
      <c r="O75" s="6">
        <f t="shared" ca="1" si="5"/>
        <v>7</v>
      </c>
      <c r="P75" s="6" t="str" cm="1">
        <f t="array" aca="1" ref="P75" ca="1">_xlfn.IFS(O75&lt;5,"0-4years", O75&lt;10,"5-9years",O75&gt;=10,"10+ years")</f>
        <v>5-9years</v>
      </c>
      <c r="S75">
        <v>5</v>
      </c>
      <c r="T75" t="str" cm="1">
        <f t="array" ref="T75">_xlfn.IFS(S75&lt;3,"Low(1-2)",S75=3,"Medium(3)",S75&gt;=4,"High(4-5)")</f>
        <v>High(4-5)</v>
      </c>
      <c r="U75">
        <v>4</v>
      </c>
      <c r="V75" t="s">
        <v>2056</v>
      </c>
      <c r="W75">
        <v>4</v>
      </c>
      <c r="X75">
        <v>63</v>
      </c>
      <c r="Y75">
        <v>17</v>
      </c>
      <c r="Z75">
        <v>70</v>
      </c>
      <c r="AA75">
        <v>0</v>
      </c>
      <c r="AB75" t="str" cm="1">
        <f t="array" ref="AB75">_xlfn.IFS(AA75=0,"Below Expectation",AA75&lt;5,"Needs Improvement",AA75&lt;=7,"Meets Expectation",AA75&gt;=8,"Exceeds Expectation")</f>
        <v>Below Expectation</v>
      </c>
      <c r="AC75" s="4">
        <v>4274</v>
      </c>
      <c r="AD75">
        <v>4</v>
      </c>
    </row>
    <row r="76" spans="1:30" x14ac:dyDescent="0.3">
      <c r="A76" t="s">
        <v>98</v>
      </c>
      <c r="B76" t="s">
        <v>1098</v>
      </c>
      <c r="C76">
        <v>30</v>
      </c>
      <c r="D76" t="str">
        <f t="shared" si="3"/>
        <v>30-39</v>
      </c>
      <c r="E76" t="s">
        <v>2023</v>
      </c>
      <c r="F76" t="s">
        <v>2030</v>
      </c>
      <c r="G76" t="s">
        <v>2033</v>
      </c>
      <c r="H76" s="2">
        <v>43997</v>
      </c>
      <c r="I76" t="s">
        <v>879</v>
      </c>
      <c r="J76" t="s">
        <v>2037</v>
      </c>
      <c r="K76" s="4">
        <v>75617</v>
      </c>
      <c r="L76">
        <v>0</v>
      </c>
      <c r="N76" s="6">
        <f t="shared" ca="1" si="4"/>
        <v>63</v>
      </c>
      <c r="O76" s="6">
        <f t="shared" ca="1" si="5"/>
        <v>5</v>
      </c>
      <c r="P76" s="6" t="str" cm="1">
        <f t="array" aca="1" ref="P76" ca="1">_xlfn.IFS(O76&lt;5,"0-4years", O76&lt;10,"5-9years",O76&gt;=10,"10+ years")</f>
        <v>5-9years</v>
      </c>
      <c r="S76">
        <v>3</v>
      </c>
      <c r="T76" t="str" cm="1">
        <f t="array" ref="T76">_xlfn.IFS(S76&lt;3,"Low(1-2)",S76=3,"Medium(3)",S76&gt;=4,"High(4-5)")</f>
        <v>Medium(3)</v>
      </c>
      <c r="U76">
        <v>1</v>
      </c>
      <c r="V76" t="s">
        <v>2050</v>
      </c>
      <c r="W76">
        <v>5</v>
      </c>
      <c r="X76">
        <v>99</v>
      </c>
      <c r="Y76">
        <v>26</v>
      </c>
      <c r="Z76">
        <v>87</v>
      </c>
      <c r="AA76">
        <v>7</v>
      </c>
      <c r="AB76" t="str" cm="1">
        <f t="array" ref="AB76">_xlfn.IFS(AA76=0,"Below Expectation",AA76&lt;5,"Needs Improvement",AA76&lt;=7,"Meets Expectation",AA76&gt;=8,"Exceeds Expectation")</f>
        <v>Meets Expectation</v>
      </c>
      <c r="AC76" s="4">
        <v>4971</v>
      </c>
      <c r="AD76">
        <v>1</v>
      </c>
    </row>
    <row r="77" spans="1:30" x14ac:dyDescent="0.3">
      <c r="A77" t="s">
        <v>99</v>
      </c>
      <c r="B77" t="s">
        <v>1099</v>
      </c>
      <c r="C77">
        <v>45</v>
      </c>
      <c r="D77" t="str">
        <f t="shared" si="3"/>
        <v>40-49</v>
      </c>
      <c r="E77" t="s">
        <v>2023</v>
      </c>
      <c r="F77" t="s">
        <v>2025</v>
      </c>
      <c r="G77" t="s">
        <v>2035</v>
      </c>
      <c r="H77" s="2">
        <v>41511</v>
      </c>
      <c r="I77" t="s">
        <v>918</v>
      </c>
      <c r="J77" t="s">
        <v>2037</v>
      </c>
      <c r="K77" s="4">
        <v>82473</v>
      </c>
      <c r="L77">
        <v>0</v>
      </c>
      <c r="N77" s="6">
        <f t="shared" ca="1" si="4"/>
        <v>144</v>
      </c>
      <c r="O77" s="6">
        <f t="shared" ca="1" si="5"/>
        <v>12</v>
      </c>
      <c r="P77" s="6" t="str" cm="1">
        <f t="array" aca="1" ref="P77" ca="1">_xlfn.IFS(O77&lt;5,"0-4years", O77&lt;10,"5-9years",O77&gt;=10,"10+ years")</f>
        <v>10+ years</v>
      </c>
      <c r="S77">
        <v>4</v>
      </c>
      <c r="T77" t="str" cm="1">
        <f t="array" ref="T77">_xlfn.IFS(S77&lt;3,"Low(1-2)",S77=3,"Medium(3)",S77&gt;=4,"High(4-5)")</f>
        <v>High(4-5)</v>
      </c>
      <c r="U77">
        <v>5</v>
      </c>
      <c r="V77" t="s">
        <v>2056</v>
      </c>
      <c r="W77">
        <v>3</v>
      </c>
      <c r="X77">
        <v>75</v>
      </c>
      <c r="Y77">
        <v>27</v>
      </c>
      <c r="Z77">
        <v>89</v>
      </c>
      <c r="AA77">
        <v>6</v>
      </c>
      <c r="AB77" t="str" cm="1">
        <f t="array" ref="AB77">_xlfn.IFS(AA77=0,"Below Expectation",AA77&lt;5,"Needs Improvement",AA77&lt;=7,"Meets Expectation",AA77&gt;=8,"Exceeds Expectation")</f>
        <v>Meets Expectation</v>
      </c>
      <c r="AC77" s="4">
        <v>8389</v>
      </c>
      <c r="AD77">
        <v>2</v>
      </c>
    </row>
    <row r="78" spans="1:30" x14ac:dyDescent="0.3">
      <c r="A78" t="s">
        <v>100</v>
      </c>
      <c r="B78" t="s">
        <v>1057</v>
      </c>
      <c r="C78">
        <v>22</v>
      </c>
      <c r="D78" t="str">
        <f t="shared" si="3"/>
        <v>22-29</v>
      </c>
      <c r="E78" t="s">
        <v>2022</v>
      </c>
      <c r="F78" t="s">
        <v>2026</v>
      </c>
      <c r="G78" t="s">
        <v>2031</v>
      </c>
      <c r="H78" s="2">
        <v>42993</v>
      </c>
      <c r="I78" t="s">
        <v>399</v>
      </c>
      <c r="J78" t="s">
        <v>2037</v>
      </c>
      <c r="K78" s="4">
        <v>111654</v>
      </c>
      <c r="L78">
        <v>0</v>
      </c>
      <c r="N78" s="6">
        <f t="shared" ca="1" si="4"/>
        <v>96</v>
      </c>
      <c r="O78" s="6">
        <f t="shared" ca="1" si="5"/>
        <v>8</v>
      </c>
      <c r="P78" s="6" t="str" cm="1">
        <f t="array" aca="1" ref="P78" ca="1">_xlfn.IFS(O78&lt;5,"0-4years", O78&lt;10,"5-9years",O78&gt;=10,"10+ years")</f>
        <v>5-9years</v>
      </c>
      <c r="S78">
        <v>3</v>
      </c>
      <c r="T78" t="str" cm="1">
        <f t="array" ref="T78">_xlfn.IFS(S78&lt;3,"Low(1-2)",S78=3,"Medium(3)",S78&gt;=4,"High(4-5)")</f>
        <v>Medium(3)</v>
      </c>
      <c r="U78">
        <v>2</v>
      </c>
      <c r="V78" t="s">
        <v>2050</v>
      </c>
      <c r="W78">
        <v>4</v>
      </c>
      <c r="X78">
        <v>57</v>
      </c>
      <c r="Y78">
        <v>81</v>
      </c>
      <c r="Z78">
        <v>64</v>
      </c>
      <c r="AA78">
        <v>6</v>
      </c>
      <c r="AB78" t="str" cm="1">
        <f t="array" ref="AB78">_xlfn.IFS(AA78=0,"Below Expectation",AA78&lt;5,"Needs Improvement",AA78&lt;=7,"Meets Expectation",AA78&gt;=8,"Exceeds Expectation")</f>
        <v>Meets Expectation</v>
      </c>
      <c r="AC78" s="4">
        <v>17352</v>
      </c>
      <c r="AD78">
        <v>4</v>
      </c>
    </row>
    <row r="79" spans="1:30" x14ac:dyDescent="0.3">
      <c r="A79" t="s">
        <v>101</v>
      </c>
      <c r="B79" t="s">
        <v>1100</v>
      </c>
      <c r="C79">
        <v>29</v>
      </c>
      <c r="D79" t="str">
        <f t="shared" si="3"/>
        <v>22-29</v>
      </c>
      <c r="E79" t="s">
        <v>2023</v>
      </c>
      <c r="F79" t="s">
        <v>2030</v>
      </c>
      <c r="G79" t="s">
        <v>2035</v>
      </c>
      <c r="H79" s="2">
        <v>45257</v>
      </c>
      <c r="I79" t="s">
        <v>494</v>
      </c>
      <c r="J79" t="s">
        <v>2038</v>
      </c>
      <c r="K79" s="4">
        <v>113177</v>
      </c>
      <c r="L79">
        <v>1</v>
      </c>
      <c r="M79" s="2">
        <v>45453</v>
      </c>
      <c r="N79" s="6">
        <f t="shared" ca="1" si="4"/>
        <v>6</v>
      </c>
      <c r="O79" s="6">
        <f t="shared" ca="1" si="5"/>
        <v>0</v>
      </c>
      <c r="P79" s="6" t="str" cm="1">
        <f t="array" aca="1" ref="P79" ca="1">_xlfn.IFS(O79&lt;5,"0-4years", O79&lt;10,"5-9years",O79&gt;=10,"10+ years")</f>
        <v>0-4years</v>
      </c>
      <c r="Q79" t="s">
        <v>2043</v>
      </c>
      <c r="R79">
        <v>90</v>
      </c>
      <c r="S79">
        <v>3</v>
      </c>
      <c r="T79" t="str" cm="1">
        <f t="array" ref="T79">_xlfn.IFS(S79&lt;3,"Low(1-2)",S79=3,"Medium(3)",S79&gt;=4,"High(4-5)")</f>
        <v>Medium(3)</v>
      </c>
      <c r="U79">
        <v>4</v>
      </c>
      <c r="V79" t="s">
        <v>2049</v>
      </c>
      <c r="W79">
        <v>5</v>
      </c>
      <c r="X79">
        <v>54</v>
      </c>
      <c r="Y79">
        <v>79</v>
      </c>
      <c r="Z79">
        <v>67</v>
      </c>
      <c r="AA79">
        <v>9</v>
      </c>
      <c r="AB79" t="str" cm="1">
        <f t="array" ref="AB79">_xlfn.IFS(AA79=0,"Below Expectation",AA79&lt;5,"Needs Improvement",AA79&lt;=7,"Meets Expectation",AA79&gt;=8,"Exceeds Expectation")</f>
        <v>Exceeds Expectation</v>
      </c>
      <c r="AC79" s="4">
        <v>19539</v>
      </c>
      <c r="AD79">
        <v>2</v>
      </c>
    </row>
    <row r="80" spans="1:30" x14ac:dyDescent="0.3">
      <c r="A80" t="s">
        <v>102</v>
      </c>
      <c r="B80" t="s">
        <v>1101</v>
      </c>
      <c r="C80">
        <v>45</v>
      </c>
      <c r="D80" t="str">
        <f t="shared" si="3"/>
        <v>40-49</v>
      </c>
      <c r="E80" t="s">
        <v>2023</v>
      </c>
      <c r="F80" t="s">
        <v>2028</v>
      </c>
      <c r="G80" t="s">
        <v>2035</v>
      </c>
      <c r="H80" s="2">
        <v>43862</v>
      </c>
      <c r="I80" t="s">
        <v>813</v>
      </c>
      <c r="J80" t="s">
        <v>2040</v>
      </c>
      <c r="K80" s="4">
        <v>97902</v>
      </c>
      <c r="L80">
        <v>0</v>
      </c>
      <c r="N80" s="6">
        <f t="shared" ca="1" si="4"/>
        <v>67</v>
      </c>
      <c r="O80" s="6">
        <f t="shared" ca="1" si="5"/>
        <v>5</v>
      </c>
      <c r="P80" s="6" t="str" cm="1">
        <f t="array" aca="1" ref="P80" ca="1">_xlfn.IFS(O80&lt;5,"0-4years", O80&lt;10,"5-9years",O80&gt;=10,"10+ years")</f>
        <v>5-9years</v>
      </c>
      <c r="S80">
        <v>4</v>
      </c>
      <c r="T80" t="str" cm="1">
        <f t="array" ref="T80">_xlfn.IFS(S80&lt;3,"Low(1-2)",S80=3,"Medium(3)",S80&gt;=4,"High(4-5)")</f>
        <v>High(4-5)</v>
      </c>
      <c r="U80">
        <v>1</v>
      </c>
      <c r="V80" t="s">
        <v>2050</v>
      </c>
      <c r="W80">
        <v>5</v>
      </c>
      <c r="X80">
        <v>56</v>
      </c>
      <c r="Y80">
        <v>51</v>
      </c>
      <c r="Z80">
        <v>78</v>
      </c>
      <c r="AA80">
        <v>9</v>
      </c>
      <c r="AB80" t="str" cm="1">
        <f t="array" ref="AB80">_xlfn.IFS(AA80=0,"Below Expectation",AA80&lt;5,"Needs Improvement",AA80&lt;=7,"Meets Expectation",AA80&gt;=8,"Exceeds Expectation")</f>
        <v>Exceeds Expectation</v>
      </c>
      <c r="AC80" s="4">
        <v>2504</v>
      </c>
      <c r="AD80">
        <v>2</v>
      </c>
    </row>
    <row r="81" spans="1:30" x14ac:dyDescent="0.3">
      <c r="A81" t="s">
        <v>103</v>
      </c>
      <c r="B81" t="s">
        <v>1102</v>
      </c>
      <c r="C81">
        <v>32</v>
      </c>
      <c r="D81" t="str">
        <f t="shared" si="3"/>
        <v>30-39</v>
      </c>
      <c r="E81" t="s">
        <v>2024</v>
      </c>
      <c r="F81" t="s">
        <v>2029</v>
      </c>
      <c r="G81" t="s">
        <v>2034</v>
      </c>
      <c r="H81" s="2">
        <v>40884</v>
      </c>
      <c r="I81" t="s">
        <v>665</v>
      </c>
      <c r="J81" t="s">
        <v>2039</v>
      </c>
      <c r="K81" s="4">
        <v>117172</v>
      </c>
      <c r="L81">
        <v>0</v>
      </c>
      <c r="N81" s="6">
        <f t="shared" ca="1" si="4"/>
        <v>165</v>
      </c>
      <c r="O81" s="6">
        <f t="shared" ca="1" si="5"/>
        <v>13</v>
      </c>
      <c r="P81" s="6" t="str" cm="1">
        <f t="array" aca="1" ref="P81" ca="1">_xlfn.IFS(O81&lt;5,"0-4years", O81&lt;10,"5-9years",O81&gt;=10,"10+ years")</f>
        <v>10+ years</v>
      </c>
      <c r="S81">
        <v>1</v>
      </c>
      <c r="T81" t="str" cm="1">
        <f t="array" ref="T81">_xlfn.IFS(S81&lt;3,"Low(1-2)",S81=3,"Medium(3)",S81&gt;=4,"High(4-5)")</f>
        <v>Low(1-2)</v>
      </c>
      <c r="U81">
        <v>3</v>
      </c>
      <c r="V81" t="s">
        <v>2050</v>
      </c>
      <c r="W81">
        <v>1</v>
      </c>
      <c r="X81">
        <v>65</v>
      </c>
      <c r="Y81">
        <v>15</v>
      </c>
      <c r="Z81">
        <v>97</v>
      </c>
      <c r="AA81">
        <v>9</v>
      </c>
      <c r="AB81" t="str" cm="1">
        <f t="array" ref="AB81">_xlfn.IFS(AA81=0,"Below Expectation",AA81&lt;5,"Needs Improvement",AA81&lt;=7,"Meets Expectation",AA81&gt;=8,"Exceeds Expectation")</f>
        <v>Exceeds Expectation</v>
      </c>
      <c r="AC81" s="4">
        <v>6006</v>
      </c>
      <c r="AD81">
        <v>4</v>
      </c>
    </row>
    <row r="82" spans="1:30" x14ac:dyDescent="0.3">
      <c r="A82" t="s">
        <v>104</v>
      </c>
      <c r="B82" t="s">
        <v>1103</v>
      </c>
      <c r="C82">
        <v>38</v>
      </c>
      <c r="D82" t="str">
        <f t="shared" si="3"/>
        <v>30-39</v>
      </c>
      <c r="E82" t="s">
        <v>2022</v>
      </c>
      <c r="F82" t="s">
        <v>2029</v>
      </c>
      <c r="G82" t="s">
        <v>2035</v>
      </c>
      <c r="H82" s="2">
        <v>45114</v>
      </c>
      <c r="I82" t="s">
        <v>54</v>
      </c>
      <c r="J82" t="s">
        <v>2037</v>
      </c>
      <c r="K82" s="4">
        <v>40630</v>
      </c>
      <c r="L82">
        <v>0</v>
      </c>
      <c r="N82" s="6">
        <f t="shared" ca="1" si="4"/>
        <v>26</v>
      </c>
      <c r="O82" s="6">
        <f t="shared" ca="1" si="5"/>
        <v>2</v>
      </c>
      <c r="P82" s="6" t="str" cm="1">
        <f t="array" aca="1" ref="P82" ca="1">_xlfn.IFS(O82&lt;5,"0-4years", O82&lt;10,"5-9years",O82&gt;=10,"10+ years")</f>
        <v>0-4years</v>
      </c>
      <c r="S82">
        <v>4</v>
      </c>
      <c r="T82" t="str" cm="1">
        <f t="array" ref="T82">_xlfn.IFS(S82&lt;3,"Low(1-2)",S82=3,"Medium(3)",S82&gt;=4,"High(4-5)")</f>
        <v>High(4-5)</v>
      </c>
      <c r="U82">
        <v>3</v>
      </c>
      <c r="V82" t="s">
        <v>2054</v>
      </c>
      <c r="W82">
        <v>2</v>
      </c>
      <c r="X82">
        <v>63</v>
      </c>
      <c r="Y82">
        <v>76</v>
      </c>
      <c r="Z82">
        <v>87</v>
      </c>
      <c r="AA82">
        <v>3</v>
      </c>
      <c r="AB82" t="str" cm="1">
        <f t="array" ref="AB82">_xlfn.IFS(AA82=0,"Below Expectation",AA82&lt;5,"Needs Improvement",AA82&lt;=7,"Meets Expectation",AA82&gt;=8,"Exceeds Expectation")</f>
        <v>Needs Improvement</v>
      </c>
      <c r="AC82" s="4">
        <v>7943</v>
      </c>
      <c r="AD82">
        <v>4</v>
      </c>
    </row>
    <row r="83" spans="1:30" x14ac:dyDescent="0.3">
      <c r="A83" t="s">
        <v>105</v>
      </c>
      <c r="B83" t="s">
        <v>1104</v>
      </c>
      <c r="C83">
        <v>29</v>
      </c>
      <c r="D83" t="str">
        <f t="shared" si="3"/>
        <v>22-29</v>
      </c>
      <c r="E83" t="s">
        <v>2022</v>
      </c>
      <c r="F83" t="s">
        <v>2027</v>
      </c>
      <c r="G83" t="s">
        <v>2034</v>
      </c>
      <c r="H83" s="2">
        <v>40783</v>
      </c>
      <c r="I83" t="s">
        <v>398</v>
      </c>
      <c r="J83" t="s">
        <v>2039</v>
      </c>
      <c r="K83" s="4">
        <v>45056</v>
      </c>
      <c r="L83">
        <v>0</v>
      </c>
      <c r="N83" s="6">
        <f t="shared" ca="1" si="4"/>
        <v>168</v>
      </c>
      <c r="O83" s="6">
        <f t="shared" ca="1" si="5"/>
        <v>14</v>
      </c>
      <c r="P83" s="6" t="str" cm="1">
        <f t="array" aca="1" ref="P83" ca="1">_xlfn.IFS(O83&lt;5,"0-4years", O83&lt;10,"5-9years",O83&gt;=10,"10+ years")</f>
        <v>10+ years</v>
      </c>
      <c r="S83">
        <v>1</v>
      </c>
      <c r="T83" t="str" cm="1">
        <f t="array" ref="T83">_xlfn.IFS(S83&lt;3,"Low(1-2)",S83=3,"Medium(3)",S83&gt;=4,"High(4-5)")</f>
        <v>Low(1-2)</v>
      </c>
      <c r="U83">
        <v>4</v>
      </c>
      <c r="V83" t="s">
        <v>2050</v>
      </c>
      <c r="W83">
        <v>4</v>
      </c>
      <c r="X83">
        <v>86</v>
      </c>
      <c r="Y83">
        <v>57</v>
      </c>
      <c r="Z83">
        <v>70</v>
      </c>
      <c r="AA83">
        <v>5</v>
      </c>
      <c r="AB83" t="str" cm="1">
        <f t="array" ref="AB83">_xlfn.IFS(AA83=0,"Below Expectation",AA83&lt;5,"Needs Improvement",AA83&lt;=7,"Meets Expectation",AA83&gt;=8,"Exceeds Expectation")</f>
        <v>Meets Expectation</v>
      </c>
      <c r="AC83" s="4">
        <v>17653</v>
      </c>
      <c r="AD83">
        <v>1</v>
      </c>
    </row>
    <row r="84" spans="1:30" x14ac:dyDescent="0.3">
      <c r="A84" t="s">
        <v>106</v>
      </c>
      <c r="B84" t="s">
        <v>1105</v>
      </c>
      <c r="C84">
        <v>56</v>
      </c>
      <c r="D84" t="str">
        <f t="shared" si="3"/>
        <v>50-59</v>
      </c>
      <c r="E84" t="s">
        <v>2022</v>
      </c>
      <c r="F84" t="s">
        <v>2029</v>
      </c>
      <c r="G84" t="s">
        <v>2032</v>
      </c>
      <c r="H84" s="2">
        <v>42070</v>
      </c>
      <c r="I84" t="s">
        <v>34</v>
      </c>
      <c r="J84" t="s">
        <v>2038</v>
      </c>
      <c r="K84" s="4">
        <v>32382</v>
      </c>
      <c r="L84">
        <v>1</v>
      </c>
      <c r="M84" s="2">
        <v>42452</v>
      </c>
      <c r="N84" s="6">
        <f t="shared" ca="1" si="4"/>
        <v>12</v>
      </c>
      <c r="O84" s="6">
        <f t="shared" ca="1" si="5"/>
        <v>1</v>
      </c>
      <c r="P84" s="6" t="str" cm="1">
        <f t="array" aca="1" ref="P84" ca="1">_xlfn.IFS(O84&lt;5,"0-4years", O84&lt;10,"5-9years",O84&gt;=10,"10+ years")</f>
        <v>0-4years</v>
      </c>
      <c r="Q84" t="s">
        <v>2045</v>
      </c>
      <c r="R84">
        <v>60</v>
      </c>
      <c r="S84">
        <v>3</v>
      </c>
      <c r="T84" t="str" cm="1">
        <f t="array" ref="T84">_xlfn.IFS(S84&lt;3,"Low(1-2)",S84=3,"Medium(3)",S84&gt;=4,"High(4-5)")</f>
        <v>Medium(3)</v>
      </c>
      <c r="U84">
        <v>3</v>
      </c>
      <c r="V84" t="s">
        <v>2052</v>
      </c>
      <c r="W84">
        <v>4</v>
      </c>
      <c r="X84">
        <v>90</v>
      </c>
      <c r="Y84">
        <v>92</v>
      </c>
      <c r="Z84">
        <v>66</v>
      </c>
      <c r="AA84">
        <v>8</v>
      </c>
      <c r="AB84" t="str" cm="1">
        <f t="array" ref="AB84">_xlfn.IFS(AA84=0,"Below Expectation",AA84&lt;5,"Needs Improvement",AA84&lt;=7,"Meets Expectation",AA84&gt;=8,"Exceeds Expectation")</f>
        <v>Exceeds Expectation</v>
      </c>
      <c r="AC84" s="4">
        <v>17748</v>
      </c>
      <c r="AD84">
        <v>3</v>
      </c>
    </row>
    <row r="85" spans="1:30" x14ac:dyDescent="0.3">
      <c r="A85" t="s">
        <v>107</v>
      </c>
      <c r="B85" t="s">
        <v>1106</v>
      </c>
      <c r="C85">
        <v>56</v>
      </c>
      <c r="D85" t="str">
        <f t="shared" si="3"/>
        <v>50-59</v>
      </c>
      <c r="E85" t="s">
        <v>2022</v>
      </c>
      <c r="F85" t="s">
        <v>2026</v>
      </c>
      <c r="G85" t="s">
        <v>2032</v>
      </c>
      <c r="H85" s="2">
        <v>43106</v>
      </c>
      <c r="I85" t="s">
        <v>1011</v>
      </c>
      <c r="J85" t="s">
        <v>2040</v>
      </c>
      <c r="K85" s="4">
        <v>80739</v>
      </c>
      <c r="L85">
        <v>0</v>
      </c>
      <c r="N85" s="6">
        <f t="shared" ca="1" si="4"/>
        <v>92</v>
      </c>
      <c r="O85" s="6">
        <f t="shared" ca="1" si="5"/>
        <v>7</v>
      </c>
      <c r="P85" s="6" t="str" cm="1">
        <f t="array" aca="1" ref="P85" ca="1">_xlfn.IFS(O85&lt;5,"0-4years", O85&lt;10,"5-9years",O85&gt;=10,"10+ years")</f>
        <v>5-9years</v>
      </c>
      <c r="S85">
        <v>1</v>
      </c>
      <c r="T85" t="str" cm="1">
        <f t="array" ref="T85">_xlfn.IFS(S85&lt;3,"Low(1-2)",S85=3,"Medium(3)",S85&gt;=4,"High(4-5)")</f>
        <v>Low(1-2)</v>
      </c>
      <c r="U85">
        <v>1</v>
      </c>
      <c r="V85" t="s">
        <v>2050</v>
      </c>
      <c r="W85">
        <v>4</v>
      </c>
      <c r="X85">
        <v>53</v>
      </c>
      <c r="Y85">
        <v>8</v>
      </c>
      <c r="Z85">
        <v>90</v>
      </c>
      <c r="AA85">
        <v>2</v>
      </c>
      <c r="AB85" t="str" cm="1">
        <f t="array" ref="AB85">_xlfn.IFS(AA85=0,"Below Expectation",AA85&lt;5,"Needs Improvement",AA85&lt;=7,"Meets Expectation",AA85&gt;=8,"Exceeds Expectation")</f>
        <v>Needs Improvement</v>
      </c>
      <c r="AC85" s="4">
        <v>923</v>
      </c>
      <c r="AD85">
        <v>0</v>
      </c>
    </row>
    <row r="86" spans="1:30" x14ac:dyDescent="0.3">
      <c r="A86" t="s">
        <v>108</v>
      </c>
      <c r="B86" t="s">
        <v>1107</v>
      </c>
      <c r="C86">
        <v>54</v>
      </c>
      <c r="D86" t="str">
        <f t="shared" si="3"/>
        <v>50-59</v>
      </c>
      <c r="E86" t="s">
        <v>2022</v>
      </c>
      <c r="F86" t="s">
        <v>2025</v>
      </c>
      <c r="G86" t="s">
        <v>2032</v>
      </c>
      <c r="H86" s="2">
        <v>43470</v>
      </c>
      <c r="I86" t="s">
        <v>325</v>
      </c>
      <c r="J86" t="s">
        <v>2038</v>
      </c>
      <c r="K86" s="4">
        <v>106685</v>
      </c>
      <c r="L86">
        <v>0</v>
      </c>
      <c r="N86" s="6">
        <f t="shared" ca="1" si="4"/>
        <v>80</v>
      </c>
      <c r="O86" s="6">
        <f t="shared" ca="1" si="5"/>
        <v>6</v>
      </c>
      <c r="P86" s="6" t="str" cm="1">
        <f t="array" aca="1" ref="P86" ca="1">_xlfn.IFS(O86&lt;5,"0-4years", O86&lt;10,"5-9years",O86&gt;=10,"10+ years")</f>
        <v>5-9years</v>
      </c>
      <c r="S86">
        <v>5</v>
      </c>
      <c r="T86" t="str" cm="1">
        <f t="array" ref="T86">_xlfn.IFS(S86&lt;3,"Low(1-2)",S86=3,"Medium(3)",S86&gt;=4,"High(4-5)")</f>
        <v>High(4-5)</v>
      </c>
      <c r="U86">
        <v>1</v>
      </c>
      <c r="V86" t="s">
        <v>2050</v>
      </c>
      <c r="W86">
        <v>5</v>
      </c>
      <c r="X86">
        <v>85</v>
      </c>
      <c r="Y86">
        <v>25</v>
      </c>
      <c r="Z86">
        <v>100</v>
      </c>
      <c r="AA86">
        <v>8</v>
      </c>
      <c r="AB86" t="str" cm="1">
        <f t="array" ref="AB86">_xlfn.IFS(AA86=0,"Below Expectation",AA86&lt;5,"Needs Improvement",AA86&lt;=7,"Meets Expectation",AA86&gt;=8,"Exceeds Expectation")</f>
        <v>Exceeds Expectation</v>
      </c>
      <c r="AC86" s="4">
        <v>16854</v>
      </c>
      <c r="AD86">
        <v>4</v>
      </c>
    </row>
    <row r="87" spans="1:30" x14ac:dyDescent="0.3">
      <c r="A87" t="s">
        <v>109</v>
      </c>
      <c r="B87" t="s">
        <v>1108</v>
      </c>
      <c r="C87">
        <v>26</v>
      </c>
      <c r="D87" t="str">
        <f t="shared" si="3"/>
        <v>22-29</v>
      </c>
      <c r="E87" t="s">
        <v>2022</v>
      </c>
      <c r="F87" t="s">
        <v>2028</v>
      </c>
      <c r="G87" t="s">
        <v>2035</v>
      </c>
      <c r="H87" s="2">
        <v>42274</v>
      </c>
      <c r="I87" t="s">
        <v>119</v>
      </c>
      <c r="J87" t="s">
        <v>2039</v>
      </c>
      <c r="K87" s="4">
        <v>73639</v>
      </c>
      <c r="L87">
        <v>0</v>
      </c>
      <c r="N87" s="6">
        <f t="shared" ca="1" si="4"/>
        <v>119</v>
      </c>
      <c r="O87" s="6">
        <f t="shared" ca="1" si="5"/>
        <v>9</v>
      </c>
      <c r="P87" s="6" t="str" cm="1">
        <f t="array" aca="1" ref="P87" ca="1">_xlfn.IFS(O87&lt;5,"0-4years", O87&lt;10,"5-9years",O87&gt;=10,"10+ years")</f>
        <v>5-9years</v>
      </c>
      <c r="S87">
        <v>4</v>
      </c>
      <c r="T87" t="str" cm="1">
        <f t="array" ref="T87">_xlfn.IFS(S87&lt;3,"Low(1-2)",S87=3,"Medium(3)",S87&gt;=4,"High(4-5)")</f>
        <v>High(4-5)</v>
      </c>
      <c r="U87">
        <v>3</v>
      </c>
      <c r="V87" t="s">
        <v>2054</v>
      </c>
      <c r="W87">
        <v>1</v>
      </c>
      <c r="X87">
        <v>97</v>
      </c>
      <c r="Y87">
        <v>27</v>
      </c>
      <c r="Z87">
        <v>67</v>
      </c>
      <c r="AA87">
        <v>3</v>
      </c>
      <c r="AB87" t="str" cm="1">
        <f t="array" ref="AB87">_xlfn.IFS(AA87=0,"Below Expectation",AA87&lt;5,"Needs Improvement",AA87&lt;=7,"Meets Expectation",AA87&gt;=8,"Exceeds Expectation")</f>
        <v>Needs Improvement</v>
      </c>
      <c r="AC87" s="4">
        <v>10246</v>
      </c>
      <c r="AD87">
        <v>4</v>
      </c>
    </row>
    <row r="88" spans="1:30" x14ac:dyDescent="0.3">
      <c r="A88" t="s">
        <v>110</v>
      </c>
      <c r="B88" t="s">
        <v>1109</v>
      </c>
      <c r="C88">
        <v>49</v>
      </c>
      <c r="D88" t="str">
        <f t="shared" si="3"/>
        <v>40-49</v>
      </c>
      <c r="E88" t="s">
        <v>2023</v>
      </c>
      <c r="F88" t="s">
        <v>2026</v>
      </c>
      <c r="G88" t="s">
        <v>2035</v>
      </c>
      <c r="H88" s="2">
        <v>41665</v>
      </c>
      <c r="I88" t="s">
        <v>213</v>
      </c>
      <c r="J88" t="s">
        <v>2040</v>
      </c>
      <c r="K88" s="4">
        <v>84838</v>
      </c>
      <c r="L88">
        <v>0</v>
      </c>
      <c r="N88" s="6">
        <f t="shared" ca="1" si="4"/>
        <v>139</v>
      </c>
      <c r="O88" s="6">
        <f t="shared" ca="1" si="5"/>
        <v>11</v>
      </c>
      <c r="P88" s="6" t="str" cm="1">
        <f t="array" aca="1" ref="P88" ca="1">_xlfn.IFS(O88&lt;5,"0-4years", O88&lt;10,"5-9years",O88&gt;=10,"10+ years")</f>
        <v>10+ years</v>
      </c>
      <c r="S88">
        <v>5</v>
      </c>
      <c r="T88" t="str" cm="1">
        <f t="array" ref="T88">_xlfn.IFS(S88&lt;3,"Low(1-2)",S88=3,"Medium(3)",S88&gt;=4,"High(4-5)")</f>
        <v>High(4-5)</v>
      </c>
      <c r="U88">
        <v>3</v>
      </c>
      <c r="V88" t="s">
        <v>2054</v>
      </c>
      <c r="W88">
        <v>5</v>
      </c>
      <c r="X88">
        <v>66</v>
      </c>
      <c r="Y88">
        <v>76</v>
      </c>
      <c r="Z88">
        <v>86</v>
      </c>
      <c r="AA88">
        <v>4</v>
      </c>
      <c r="AB88" t="str" cm="1">
        <f t="array" ref="AB88">_xlfn.IFS(AA88=0,"Below Expectation",AA88&lt;5,"Needs Improvement",AA88&lt;=7,"Meets Expectation",AA88&gt;=8,"Exceeds Expectation")</f>
        <v>Needs Improvement</v>
      </c>
      <c r="AC88" s="4">
        <v>12475</v>
      </c>
      <c r="AD88">
        <v>2</v>
      </c>
    </row>
    <row r="89" spans="1:30" x14ac:dyDescent="0.3">
      <c r="A89" t="s">
        <v>111</v>
      </c>
      <c r="B89" t="s">
        <v>1110</v>
      </c>
      <c r="C89">
        <v>28</v>
      </c>
      <c r="D89" t="str">
        <f t="shared" si="3"/>
        <v>22-29</v>
      </c>
      <c r="E89" t="s">
        <v>2023</v>
      </c>
      <c r="F89" t="s">
        <v>2028</v>
      </c>
      <c r="G89" t="s">
        <v>2034</v>
      </c>
      <c r="H89" s="2">
        <v>43054</v>
      </c>
      <c r="I89" t="s">
        <v>476</v>
      </c>
      <c r="J89" t="s">
        <v>2040</v>
      </c>
      <c r="K89" s="4">
        <v>71041</v>
      </c>
      <c r="L89">
        <v>0</v>
      </c>
      <c r="N89" s="6">
        <f t="shared" ca="1" si="4"/>
        <v>94</v>
      </c>
      <c r="O89" s="6">
        <f t="shared" ca="1" si="5"/>
        <v>7</v>
      </c>
      <c r="P89" s="6" t="str" cm="1">
        <f t="array" aca="1" ref="P89" ca="1">_xlfn.IFS(O89&lt;5,"0-4years", O89&lt;10,"5-9years",O89&gt;=10,"10+ years")</f>
        <v>5-9years</v>
      </c>
      <c r="S89">
        <v>3</v>
      </c>
      <c r="T89" t="str" cm="1">
        <f t="array" ref="T89">_xlfn.IFS(S89&lt;3,"Low(1-2)",S89=3,"Medium(3)",S89&gt;=4,"High(4-5)")</f>
        <v>Medium(3)</v>
      </c>
      <c r="U89">
        <v>5</v>
      </c>
      <c r="V89" t="s">
        <v>2054</v>
      </c>
      <c r="W89">
        <v>5</v>
      </c>
      <c r="X89">
        <v>96</v>
      </c>
      <c r="Y89">
        <v>35</v>
      </c>
      <c r="Z89">
        <v>87</v>
      </c>
      <c r="AA89">
        <v>6</v>
      </c>
      <c r="AB89" t="str" cm="1">
        <f t="array" ref="AB89">_xlfn.IFS(AA89=0,"Below Expectation",AA89&lt;5,"Needs Improvement",AA89&lt;=7,"Meets Expectation",AA89&gt;=8,"Exceeds Expectation")</f>
        <v>Meets Expectation</v>
      </c>
      <c r="AC89" s="4">
        <v>19338</v>
      </c>
      <c r="AD89">
        <v>3</v>
      </c>
    </row>
    <row r="90" spans="1:30" x14ac:dyDescent="0.3">
      <c r="A90" t="s">
        <v>112</v>
      </c>
      <c r="B90" t="s">
        <v>1111</v>
      </c>
      <c r="C90">
        <v>30</v>
      </c>
      <c r="D90" t="str">
        <f t="shared" si="3"/>
        <v>30-39</v>
      </c>
      <c r="E90" t="s">
        <v>2022</v>
      </c>
      <c r="F90" t="s">
        <v>2028</v>
      </c>
      <c r="G90" t="s">
        <v>2032</v>
      </c>
      <c r="H90" s="2">
        <v>42325</v>
      </c>
      <c r="I90" t="s">
        <v>215</v>
      </c>
      <c r="J90" t="s">
        <v>2038</v>
      </c>
      <c r="K90" s="4">
        <v>25992</v>
      </c>
      <c r="L90">
        <v>0</v>
      </c>
      <c r="N90" s="6">
        <f t="shared" ca="1" si="4"/>
        <v>117</v>
      </c>
      <c r="O90" s="6">
        <f t="shared" ca="1" si="5"/>
        <v>9</v>
      </c>
      <c r="P90" s="6" t="str" cm="1">
        <f t="array" aca="1" ref="P90" ca="1">_xlfn.IFS(O90&lt;5,"0-4years", O90&lt;10,"5-9years",O90&gt;=10,"10+ years")</f>
        <v>5-9years</v>
      </c>
      <c r="S90">
        <v>4</v>
      </c>
      <c r="T90" t="str" cm="1">
        <f t="array" ref="T90">_xlfn.IFS(S90&lt;3,"Low(1-2)",S90=3,"Medium(3)",S90&gt;=4,"High(4-5)")</f>
        <v>High(4-5)</v>
      </c>
      <c r="U90">
        <v>2</v>
      </c>
      <c r="V90" t="s">
        <v>2050</v>
      </c>
      <c r="W90">
        <v>3</v>
      </c>
      <c r="X90">
        <v>85</v>
      </c>
      <c r="Y90">
        <v>8</v>
      </c>
      <c r="Z90">
        <v>61</v>
      </c>
      <c r="AA90">
        <v>5</v>
      </c>
      <c r="AB90" t="str" cm="1">
        <f t="array" ref="AB90">_xlfn.IFS(AA90=0,"Below Expectation",AA90&lt;5,"Needs Improvement",AA90&lt;=7,"Meets Expectation",AA90&gt;=8,"Exceeds Expectation")</f>
        <v>Meets Expectation</v>
      </c>
      <c r="AC90" s="4">
        <v>17532</v>
      </c>
      <c r="AD90">
        <v>4</v>
      </c>
    </row>
    <row r="91" spans="1:30" x14ac:dyDescent="0.3">
      <c r="A91" t="s">
        <v>113</v>
      </c>
      <c r="B91" t="s">
        <v>1112</v>
      </c>
      <c r="C91">
        <v>29</v>
      </c>
      <c r="D91" t="str">
        <f t="shared" si="3"/>
        <v>22-29</v>
      </c>
      <c r="E91" t="s">
        <v>2022</v>
      </c>
      <c r="F91" t="s">
        <v>2025</v>
      </c>
      <c r="G91" t="s">
        <v>2031</v>
      </c>
      <c r="H91" s="2">
        <v>44071</v>
      </c>
      <c r="I91" t="s">
        <v>509</v>
      </c>
      <c r="J91" t="s">
        <v>2037</v>
      </c>
      <c r="K91" s="4">
        <v>97394</v>
      </c>
      <c r="L91">
        <v>0</v>
      </c>
      <c r="N91" s="6">
        <f t="shared" ca="1" si="4"/>
        <v>60</v>
      </c>
      <c r="O91" s="6">
        <f t="shared" ca="1" si="5"/>
        <v>5</v>
      </c>
      <c r="P91" s="6" t="str" cm="1">
        <f t="array" aca="1" ref="P91" ca="1">_xlfn.IFS(O91&lt;5,"0-4years", O91&lt;10,"5-9years",O91&gt;=10,"10+ years")</f>
        <v>5-9years</v>
      </c>
      <c r="S91">
        <v>3</v>
      </c>
      <c r="T91" t="str" cm="1">
        <f t="array" ref="T91">_xlfn.IFS(S91&lt;3,"Low(1-2)",S91=3,"Medium(3)",S91&gt;=4,"High(4-5)")</f>
        <v>Medium(3)</v>
      </c>
      <c r="U91">
        <v>4</v>
      </c>
      <c r="V91" t="s">
        <v>2054</v>
      </c>
      <c r="W91">
        <v>1</v>
      </c>
      <c r="X91">
        <v>55</v>
      </c>
      <c r="Y91">
        <v>46</v>
      </c>
      <c r="Z91">
        <v>60</v>
      </c>
      <c r="AA91">
        <v>9</v>
      </c>
      <c r="AB91" t="str" cm="1">
        <f t="array" ref="AB91">_xlfn.IFS(AA91=0,"Below Expectation",AA91&lt;5,"Needs Improvement",AA91&lt;=7,"Meets Expectation",AA91&gt;=8,"Exceeds Expectation")</f>
        <v>Exceeds Expectation</v>
      </c>
      <c r="AC91" s="4">
        <v>3086</v>
      </c>
      <c r="AD91">
        <v>3</v>
      </c>
    </row>
    <row r="92" spans="1:30" x14ac:dyDescent="0.3">
      <c r="A92" t="s">
        <v>114</v>
      </c>
      <c r="B92" t="s">
        <v>1113</v>
      </c>
      <c r="C92">
        <v>33</v>
      </c>
      <c r="D92" t="str">
        <f t="shared" si="3"/>
        <v>30-39</v>
      </c>
      <c r="E92" t="s">
        <v>2023</v>
      </c>
      <c r="F92" t="s">
        <v>2027</v>
      </c>
      <c r="G92" t="s">
        <v>2035</v>
      </c>
      <c r="H92" s="2">
        <v>42378</v>
      </c>
      <c r="I92" t="s">
        <v>289</v>
      </c>
      <c r="J92" t="s">
        <v>2039</v>
      </c>
      <c r="K92" s="4">
        <v>92657</v>
      </c>
      <c r="L92">
        <v>0</v>
      </c>
      <c r="N92" s="6">
        <f t="shared" ca="1" si="4"/>
        <v>116</v>
      </c>
      <c r="O92" s="6">
        <f t="shared" ca="1" si="5"/>
        <v>9</v>
      </c>
      <c r="P92" s="6" t="str" cm="1">
        <f t="array" aca="1" ref="P92" ca="1">_xlfn.IFS(O92&lt;5,"0-4years", O92&lt;10,"5-9years",O92&gt;=10,"10+ years")</f>
        <v>5-9years</v>
      </c>
      <c r="S92">
        <v>5</v>
      </c>
      <c r="T92" t="str" cm="1">
        <f t="array" ref="T92">_xlfn.IFS(S92&lt;3,"Low(1-2)",S92=3,"Medium(3)",S92&gt;=4,"High(4-5)")</f>
        <v>High(4-5)</v>
      </c>
      <c r="U92">
        <v>1</v>
      </c>
      <c r="V92" t="s">
        <v>2050</v>
      </c>
      <c r="W92">
        <v>4</v>
      </c>
      <c r="X92">
        <v>65</v>
      </c>
      <c r="Y92">
        <v>77</v>
      </c>
      <c r="Z92">
        <v>97</v>
      </c>
      <c r="AA92">
        <v>7</v>
      </c>
      <c r="AB92" t="str" cm="1">
        <f t="array" ref="AB92">_xlfn.IFS(AA92=0,"Below Expectation",AA92&lt;5,"Needs Improvement",AA92&lt;=7,"Meets Expectation",AA92&gt;=8,"Exceeds Expectation")</f>
        <v>Meets Expectation</v>
      </c>
      <c r="AC92" s="4">
        <v>14860</v>
      </c>
      <c r="AD92">
        <v>0</v>
      </c>
    </row>
    <row r="93" spans="1:30" x14ac:dyDescent="0.3">
      <c r="A93" t="s">
        <v>115</v>
      </c>
      <c r="B93" t="s">
        <v>1114</v>
      </c>
      <c r="C93">
        <v>55</v>
      </c>
      <c r="D93" t="str">
        <f t="shared" si="3"/>
        <v>50-59</v>
      </c>
      <c r="E93" t="s">
        <v>2023</v>
      </c>
      <c r="F93" t="s">
        <v>2029</v>
      </c>
      <c r="G93" t="s">
        <v>2031</v>
      </c>
      <c r="H93" s="2">
        <v>43342</v>
      </c>
      <c r="I93" t="s">
        <v>447</v>
      </c>
      <c r="J93" t="s">
        <v>2041</v>
      </c>
      <c r="K93" s="4">
        <v>52160</v>
      </c>
      <c r="L93">
        <v>0</v>
      </c>
      <c r="N93" s="6">
        <f t="shared" ca="1" si="4"/>
        <v>84</v>
      </c>
      <c r="O93" s="6">
        <f t="shared" ca="1" si="5"/>
        <v>7</v>
      </c>
      <c r="P93" s="6" t="str" cm="1">
        <f t="array" aca="1" ref="P93" ca="1">_xlfn.IFS(O93&lt;5,"0-4years", O93&lt;10,"5-9years",O93&gt;=10,"10+ years")</f>
        <v>5-9years</v>
      </c>
      <c r="S93">
        <v>3</v>
      </c>
      <c r="T93" t="str" cm="1">
        <f t="array" ref="T93">_xlfn.IFS(S93&lt;3,"Low(1-2)",S93=3,"Medium(3)",S93&gt;=4,"High(4-5)")</f>
        <v>Medium(3)</v>
      </c>
      <c r="U93">
        <v>4</v>
      </c>
      <c r="V93" t="s">
        <v>2054</v>
      </c>
      <c r="W93">
        <v>2</v>
      </c>
      <c r="X93">
        <v>78</v>
      </c>
      <c r="Y93">
        <v>50</v>
      </c>
      <c r="Z93">
        <v>98</v>
      </c>
      <c r="AA93">
        <v>7</v>
      </c>
      <c r="AB93" t="str" cm="1">
        <f t="array" ref="AB93">_xlfn.IFS(AA93=0,"Below Expectation",AA93&lt;5,"Needs Improvement",AA93&lt;=7,"Meets Expectation",AA93&gt;=8,"Exceeds Expectation")</f>
        <v>Meets Expectation</v>
      </c>
      <c r="AC93" s="4">
        <v>17013</v>
      </c>
      <c r="AD93">
        <v>2</v>
      </c>
    </row>
    <row r="94" spans="1:30" x14ac:dyDescent="0.3">
      <c r="A94" t="s">
        <v>116</v>
      </c>
      <c r="B94" t="s">
        <v>1115</v>
      </c>
      <c r="C94">
        <v>54</v>
      </c>
      <c r="D94" t="str">
        <f t="shared" si="3"/>
        <v>50-59</v>
      </c>
      <c r="E94" t="s">
        <v>2023</v>
      </c>
      <c r="F94" t="s">
        <v>2025</v>
      </c>
      <c r="G94" t="s">
        <v>2034</v>
      </c>
      <c r="H94" s="2">
        <v>41124</v>
      </c>
      <c r="I94" t="s">
        <v>151</v>
      </c>
      <c r="J94" t="s">
        <v>2041</v>
      </c>
      <c r="K94" s="4">
        <v>70156</v>
      </c>
      <c r="L94">
        <v>0</v>
      </c>
      <c r="N94" s="6">
        <f t="shared" ca="1" si="4"/>
        <v>157</v>
      </c>
      <c r="O94" s="6">
        <f t="shared" ca="1" si="5"/>
        <v>13</v>
      </c>
      <c r="P94" s="6" t="str" cm="1">
        <f t="array" aca="1" ref="P94" ca="1">_xlfn.IFS(O94&lt;5,"0-4years", O94&lt;10,"5-9years",O94&gt;=10,"10+ years")</f>
        <v>10+ years</v>
      </c>
      <c r="S94">
        <v>4</v>
      </c>
      <c r="T94" t="str" cm="1">
        <f t="array" ref="T94">_xlfn.IFS(S94&lt;3,"Low(1-2)",S94=3,"Medium(3)",S94&gt;=4,"High(4-5)")</f>
        <v>High(4-5)</v>
      </c>
      <c r="U94">
        <v>5</v>
      </c>
      <c r="V94" t="s">
        <v>2056</v>
      </c>
      <c r="W94">
        <v>4</v>
      </c>
      <c r="X94">
        <v>85</v>
      </c>
      <c r="Y94">
        <v>75</v>
      </c>
      <c r="Z94">
        <v>69</v>
      </c>
      <c r="AA94">
        <v>7</v>
      </c>
      <c r="AB94" t="str" cm="1">
        <f t="array" ref="AB94">_xlfn.IFS(AA94=0,"Below Expectation",AA94&lt;5,"Needs Improvement",AA94&lt;=7,"Meets Expectation",AA94&gt;=8,"Exceeds Expectation")</f>
        <v>Meets Expectation</v>
      </c>
      <c r="AC94" s="4">
        <v>7407</v>
      </c>
      <c r="AD94">
        <v>1</v>
      </c>
    </row>
    <row r="95" spans="1:30" x14ac:dyDescent="0.3">
      <c r="A95" t="s">
        <v>117</v>
      </c>
      <c r="B95" t="s">
        <v>1116</v>
      </c>
      <c r="C95">
        <v>44</v>
      </c>
      <c r="D95" t="str">
        <f t="shared" si="3"/>
        <v>40-49</v>
      </c>
      <c r="E95" t="s">
        <v>2023</v>
      </c>
      <c r="F95" t="s">
        <v>2026</v>
      </c>
      <c r="G95" t="s">
        <v>2035</v>
      </c>
      <c r="H95" s="2">
        <v>44885</v>
      </c>
      <c r="I95" t="s">
        <v>261</v>
      </c>
      <c r="J95" t="s">
        <v>2038</v>
      </c>
      <c r="K95" s="4">
        <v>76375</v>
      </c>
      <c r="L95">
        <v>0</v>
      </c>
      <c r="N95" s="6">
        <f t="shared" ca="1" si="4"/>
        <v>33</v>
      </c>
      <c r="O95" s="6">
        <f t="shared" ca="1" si="5"/>
        <v>2</v>
      </c>
      <c r="P95" s="6" t="str" cm="1">
        <f t="array" aca="1" ref="P95" ca="1">_xlfn.IFS(O95&lt;5,"0-4years", O95&lt;10,"5-9years",O95&gt;=10,"10+ years")</f>
        <v>0-4years</v>
      </c>
      <c r="S95">
        <v>4</v>
      </c>
      <c r="T95" t="str" cm="1">
        <f t="array" ref="T95">_xlfn.IFS(S95&lt;3,"Low(1-2)",S95=3,"Medium(3)",S95&gt;=4,"High(4-5)")</f>
        <v>High(4-5)</v>
      </c>
      <c r="U95">
        <v>1</v>
      </c>
      <c r="V95" t="s">
        <v>2050</v>
      </c>
      <c r="W95">
        <v>5</v>
      </c>
      <c r="X95">
        <v>87</v>
      </c>
      <c r="Y95">
        <v>56</v>
      </c>
      <c r="Z95">
        <v>58</v>
      </c>
      <c r="AA95">
        <v>2</v>
      </c>
      <c r="AB95" t="str" cm="1">
        <f t="array" ref="AB95">_xlfn.IFS(AA95=0,"Below Expectation",AA95&lt;5,"Needs Improvement",AA95&lt;=7,"Meets Expectation",AA95&gt;=8,"Exceeds Expectation")</f>
        <v>Needs Improvement</v>
      </c>
      <c r="AC95" s="4">
        <v>774</v>
      </c>
      <c r="AD95">
        <v>0</v>
      </c>
    </row>
    <row r="96" spans="1:30" x14ac:dyDescent="0.3">
      <c r="A96" t="s">
        <v>118</v>
      </c>
      <c r="B96" t="s">
        <v>1117</v>
      </c>
      <c r="C96">
        <v>45</v>
      </c>
      <c r="D96" t="str">
        <f t="shared" si="3"/>
        <v>40-49</v>
      </c>
      <c r="E96" t="s">
        <v>2022</v>
      </c>
      <c r="F96" t="s">
        <v>2027</v>
      </c>
      <c r="G96" t="s">
        <v>2034</v>
      </c>
      <c r="H96" s="2">
        <v>44180</v>
      </c>
      <c r="I96" t="s">
        <v>943</v>
      </c>
      <c r="J96" t="s">
        <v>2039</v>
      </c>
      <c r="K96" s="4">
        <v>111442</v>
      </c>
      <c r="L96">
        <v>0</v>
      </c>
      <c r="N96" s="6">
        <f t="shared" ca="1" si="4"/>
        <v>57</v>
      </c>
      <c r="O96" s="6">
        <f t="shared" ca="1" si="5"/>
        <v>4</v>
      </c>
      <c r="P96" s="6" t="str" cm="1">
        <f t="array" aca="1" ref="P96" ca="1">_xlfn.IFS(O96&lt;5,"0-4years", O96&lt;10,"5-9years",O96&gt;=10,"10+ years")</f>
        <v>0-4years</v>
      </c>
      <c r="S96">
        <v>3</v>
      </c>
      <c r="T96" t="str" cm="1">
        <f t="array" ref="T96">_xlfn.IFS(S96&lt;3,"Low(1-2)",S96=3,"Medium(3)",S96&gt;=4,"High(4-5)")</f>
        <v>Medium(3)</v>
      </c>
      <c r="U96">
        <v>5</v>
      </c>
      <c r="V96" t="s">
        <v>2054</v>
      </c>
      <c r="W96">
        <v>1</v>
      </c>
      <c r="X96">
        <v>86</v>
      </c>
      <c r="Y96">
        <v>31</v>
      </c>
      <c r="Z96">
        <v>50</v>
      </c>
      <c r="AA96">
        <v>9</v>
      </c>
      <c r="AB96" t="str" cm="1">
        <f t="array" ref="AB96">_xlfn.IFS(AA96=0,"Below Expectation",AA96&lt;5,"Needs Improvement",AA96&lt;=7,"Meets Expectation",AA96&gt;=8,"Exceeds Expectation")</f>
        <v>Exceeds Expectation</v>
      </c>
      <c r="AC96" s="4">
        <v>8709</v>
      </c>
      <c r="AD96">
        <v>3</v>
      </c>
    </row>
    <row r="97" spans="1:30" x14ac:dyDescent="0.3">
      <c r="A97" t="s">
        <v>119</v>
      </c>
      <c r="B97" t="s">
        <v>1118</v>
      </c>
      <c r="C97">
        <v>58</v>
      </c>
      <c r="D97" t="str">
        <f t="shared" si="3"/>
        <v>50-59</v>
      </c>
      <c r="E97" t="s">
        <v>2023</v>
      </c>
      <c r="F97" t="s">
        <v>2026</v>
      </c>
      <c r="G97" t="s">
        <v>2032</v>
      </c>
      <c r="H97" s="2">
        <v>40985</v>
      </c>
      <c r="I97" t="s">
        <v>378</v>
      </c>
      <c r="J97" t="s">
        <v>2039</v>
      </c>
      <c r="K97" s="4">
        <v>44572</v>
      </c>
      <c r="L97">
        <v>1</v>
      </c>
      <c r="M97" s="2">
        <v>44992</v>
      </c>
      <c r="N97" s="6">
        <f t="shared" ca="1" si="4"/>
        <v>131</v>
      </c>
      <c r="O97" s="6">
        <f t="shared" ca="1" si="5"/>
        <v>10</v>
      </c>
      <c r="P97" s="6" t="str" cm="1">
        <f t="array" aca="1" ref="P97" ca="1">_xlfn.IFS(O97&lt;5,"0-4years", O97&lt;10,"5-9years",O97&gt;=10,"10+ years")</f>
        <v>10+ years</v>
      </c>
      <c r="Q97" t="s">
        <v>2047</v>
      </c>
      <c r="R97">
        <v>90</v>
      </c>
      <c r="S97">
        <v>4</v>
      </c>
      <c r="T97" t="str" cm="1">
        <f t="array" ref="T97">_xlfn.IFS(S97&lt;3,"Low(1-2)",S97=3,"Medium(3)",S97&gt;=4,"High(4-5)")</f>
        <v>High(4-5)</v>
      </c>
      <c r="U97">
        <v>5</v>
      </c>
      <c r="V97" t="s">
        <v>2055</v>
      </c>
      <c r="W97">
        <v>1</v>
      </c>
      <c r="X97">
        <v>97</v>
      </c>
      <c r="Y97">
        <v>66</v>
      </c>
      <c r="Z97">
        <v>52</v>
      </c>
      <c r="AA97">
        <v>5</v>
      </c>
      <c r="AB97" t="str" cm="1">
        <f t="array" ref="AB97">_xlfn.IFS(AA97=0,"Below Expectation",AA97&lt;5,"Needs Improvement",AA97&lt;=7,"Meets Expectation",AA97&gt;=8,"Exceeds Expectation")</f>
        <v>Meets Expectation</v>
      </c>
      <c r="AC97" s="4">
        <v>16311</v>
      </c>
      <c r="AD97">
        <v>3</v>
      </c>
    </row>
    <row r="98" spans="1:30" x14ac:dyDescent="0.3">
      <c r="A98" t="s">
        <v>120</v>
      </c>
      <c r="B98" t="s">
        <v>1119</v>
      </c>
      <c r="C98">
        <v>56</v>
      </c>
      <c r="D98" t="str">
        <f t="shared" si="3"/>
        <v>50-59</v>
      </c>
      <c r="E98" t="s">
        <v>2022</v>
      </c>
      <c r="F98" t="s">
        <v>2027</v>
      </c>
      <c r="G98" t="s">
        <v>2031</v>
      </c>
      <c r="H98" s="2">
        <v>43394</v>
      </c>
      <c r="I98" t="s">
        <v>963</v>
      </c>
      <c r="J98" t="s">
        <v>2038</v>
      </c>
      <c r="K98" s="4">
        <v>29136</v>
      </c>
      <c r="L98">
        <v>1</v>
      </c>
      <c r="M98" s="2">
        <v>45052</v>
      </c>
      <c r="N98" s="6">
        <f t="shared" ca="1" si="4"/>
        <v>54</v>
      </c>
      <c r="O98" s="6">
        <f t="shared" ca="1" si="5"/>
        <v>4</v>
      </c>
      <c r="P98" s="6" t="str" cm="1">
        <f t="array" aca="1" ref="P98" ca="1">_xlfn.IFS(O98&lt;5,"0-4years", O98&lt;10,"5-9years",O98&gt;=10,"10+ years")</f>
        <v>0-4years</v>
      </c>
      <c r="Q98" t="s">
        <v>2046</v>
      </c>
      <c r="R98">
        <v>60</v>
      </c>
      <c r="S98">
        <v>4</v>
      </c>
      <c r="T98" t="str" cm="1">
        <f t="array" ref="T98">_xlfn.IFS(S98&lt;3,"Low(1-2)",S98=3,"Medium(3)",S98&gt;=4,"High(4-5)")</f>
        <v>High(4-5)</v>
      </c>
      <c r="U98">
        <v>3</v>
      </c>
      <c r="V98" t="s">
        <v>2053</v>
      </c>
      <c r="W98">
        <v>1</v>
      </c>
      <c r="X98">
        <v>97</v>
      </c>
      <c r="Y98">
        <v>56</v>
      </c>
      <c r="Z98">
        <v>70</v>
      </c>
      <c r="AA98">
        <v>6</v>
      </c>
      <c r="AB98" t="str" cm="1">
        <f t="array" ref="AB98">_xlfn.IFS(AA98=0,"Below Expectation",AA98&lt;5,"Needs Improvement",AA98&lt;=7,"Meets Expectation",AA98&gt;=8,"Exceeds Expectation")</f>
        <v>Meets Expectation</v>
      </c>
      <c r="AC98" s="4">
        <v>1343</v>
      </c>
      <c r="AD98">
        <v>0</v>
      </c>
    </row>
    <row r="99" spans="1:30" x14ac:dyDescent="0.3">
      <c r="A99" t="s">
        <v>121</v>
      </c>
      <c r="B99" t="s">
        <v>1120</v>
      </c>
      <c r="C99">
        <v>43</v>
      </c>
      <c r="D99" t="str">
        <f t="shared" si="3"/>
        <v>40-49</v>
      </c>
      <c r="E99" t="s">
        <v>2022</v>
      </c>
      <c r="F99" t="s">
        <v>2026</v>
      </c>
      <c r="G99" t="s">
        <v>2034</v>
      </c>
      <c r="H99" s="2">
        <v>43385</v>
      </c>
      <c r="I99" t="s">
        <v>135</v>
      </c>
      <c r="J99" t="s">
        <v>2039</v>
      </c>
      <c r="K99" s="4">
        <v>86868</v>
      </c>
      <c r="L99">
        <v>0</v>
      </c>
      <c r="N99" s="6">
        <f t="shared" ca="1" si="4"/>
        <v>83</v>
      </c>
      <c r="O99" s="6">
        <f t="shared" ca="1" si="5"/>
        <v>6</v>
      </c>
      <c r="P99" s="6" t="str" cm="1">
        <f t="array" aca="1" ref="P99" ca="1">_xlfn.IFS(O99&lt;5,"0-4years", O99&lt;10,"5-9years",O99&gt;=10,"10+ years")</f>
        <v>5-9years</v>
      </c>
      <c r="S99">
        <v>3</v>
      </c>
      <c r="T99" t="str" cm="1">
        <f t="array" ref="T99">_xlfn.IFS(S99&lt;3,"Low(1-2)",S99=3,"Medium(3)",S99&gt;=4,"High(4-5)")</f>
        <v>Medium(3)</v>
      </c>
      <c r="U99">
        <v>4</v>
      </c>
      <c r="V99" t="s">
        <v>2054</v>
      </c>
      <c r="W99">
        <v>3</v>
      </c>
      <c r="X99">
        <v>59</v>
      </c>
      <c r="Y99">
        <v>53</v>
      </c>
      <c r="Z99">
        <v>72</v>
      </c>
      <c r="AA99">
        <v>8</v>
      </c>
      <c r="AB99" t="str" cm="1">
        <f t="array" ref="AB99">_xlfn.IFS(AA99=0,"Below Expectation",AA99&lt;5,"Needs Improvement",AA99&lt;=7,"Meets Expectation",AA99&gt;=8,"Exceeds Expectation")</f>
        <v>Exceeds Expectation</v>
      </c>
      <c r="AC99" s="4">
        <v>10161</v>
      </c>
      <c r="AD99">
        <v>3</v>
      </c>
    </row>
    <row r="100" spans="1:30" x14ac:dyDescent="0.3">
      <c r="A100" t="s">
        <v>122</v>
      </c>
      <c r="B100" t="s">
        <v>1121</v>
      </c>
      <c r="C100">
        <v>48</v>
      </c>
      <c r="D100" t="str">
        <f t="shared" si="3"/>
        <v>40-49</v>
      </c>
      <c r="E100" t="s">
        <v>2022</v>
      </c>
      <c r="F100" t="s">
        <v>2025</v>
      </c>
      <c r="G100" t="s">
        <v>2035</v>
      </c>
      <c r="H100" s="2">
        <v>44693</v>
      </c>
      <c r="I100" t="s">
        <v>851</v>
      </c>
      <c r="J100" t="s">
        <v>2037</v>
      </c>
      <c r="K100" s="4">
        <v>107263</v>
      </c>
      <c r="L100">
        <v>0</v>
      </c>
      <c r="N100" s="6">
        <f t="shared" ca="1" si="4"/>
        <v>40</v>
      </c>
      <c r="O100" s="6">
        <f t="shared" ca="1" si="5"/>
        <v>3</v>
      </c>
      <c r="P100" s="6" t="str" cm="1">
        <f t="array" aca="1" ref="P100" ca="1">_xlfn.IFS(O100&lt;5,"0-4years", O100&lt;10,"5-9years",O100&gt;=10,"10+ years")</f>
        <v>0-4years</v>
      </c>
      <c r="S100">
        <v>5</v>
      </c>
      <c r="T100" t="str" cm="1">
        <f t="array" ref="T100">_xlfn.IFS(S100&lt;3,"Low(1-2)",S100=3,"Medium(3)",S100&gt;=4,"High(4-5)")</f>
        <v>High(4-5)</v>
      </c>
      <c r="U100">
        <v>4</v>
      </c>
      <c r="V100" t="s">
        <v>2056</v>
      </c>
      <c r="W100">
        <v>4</v>
      </c>
      <c r="X100">
        <v>90</v>
      </c>
      <c r="Y100">
        <v>15</v>
      </c>
      <c r="Z100">
        <v>58</v>
      </c>
      <c r="AA100">
        <v>9</v>
      </c>
      <c r="AB100" t="str" cm="1">
        <f t="array" ref="AB100">_xlfn.IFS(AA100=0,"Below Expectation",AA100&lt;5,"Needs Improvement",AA100&lt;=7,"Meets Expectation",AA100&gt;=8,"Exceeds Expectation")</f>
        <v>Exceeds Expectation</v>
      </c>
      <c r="AC100" s="4">
        <v>11419</v>
      </c>
      <c r="AD100">
        <v>1</v>
      </c>
    </row>
    <row r="101" spans="1:30" x14ac:dyDescent="0.3">
      <c r="A101" t="s">
        <v>123</v>
      </c>
      <c r="B101" t="s">
        <v>1122</v>
      </c>
      <c r="C101">
        <v>56</v>
      </c>
      <c r="D101" t="str">
        <f t="shared" si="3"/>
        <v>50-59</v>
      </c>
      <c r="E101" t="s">
        <v>2022</v>
      </c>
      <c r="F101" t="s">
        <v>2027</v>
      </c>
      <c r="G101" t="s">
        <v>2034</v>
      </c>
      <c r="H101" s="2">
        <v>41471</v>
      </c>
      <c r="I101" t="s">
        <v>469</v>
      </c>
      <c r="J101" t="s">
        <v>2038</v>
      </c>
      <c r="K101" s="4">
        <v>57167</v>
      </c>
      <c r="L101">
        <v>0</v>
      </c>
      <c r="N101" s="6">
        <f t="shared" ca="1" si="4"/>
        <v>146</v>
      </c>
      <c r="O101" s="6">
        <f t="shared" ca="1" si="5"/>
        <v>12</v>
      </c>
      <c r="P101" s="6" t="str" cm="1">
        <f t="array" aca="1" ref="P101" ca="1">_xlfn.IFS(O101&lt;5,"0-4years", O101&lt;10,"5-9years",O101&gt;=10,"10+ years")</f>
        <v>10+ years</v>
      </c>
      <c r="S101">
        <v>4</v>
      </c>
      <c r="T101" t="str" cm="1">
        <f t="array" ref="T101">_xlfn.IFS(S101&lt;3,"Low(1-2)",S101=3,"Medium(3)",S101&gt;=4,"High(4-5)")</f>
        <v>High(4-5)</v>
      </c>
      <c r="U101">
        <v>3</v>
      </c>
      <c r="V101" t="s">
        <v>2054</v>
      </c>
      <c r="W101">
        <v>3</v>
      </c>
      <c r="X101">
        <v>85</v>
      </c>
      <c r="Y101">
        <v>61</v>
      </c>
      <c r="Z101">
        <v>68</v>
      </c>
      <c r="AA101">
        <v>9</v>
      </c>
      <c r="AB101" t="str" cm="1">
        <f t="array" ref="AB101">_xlfn.IFS(AA101=0,"Below Expectation",AA101&lt;5,"Needs Improvement",AA101&lt;=7,"Meets Expectation",AA101&gt;=8,"Exceeds Expectation")</f>
        <v>Exceeds Expectation</v>
      </c>
      <c r="AC101" s="4">
        <v>7797</v>
      </c>
      <c r="AD101">
        <v>1</v>
      </c>
    </row>
    <row r="102" spans="1:30" x14ac:dyDescent="0.3">
      <c r="A102" t="s">
        <v>124</v>
      </c>
      <c r="B102" t="s">
        <v>1123</v>
      </c>
      <c r="C102">
        <v>22</v>
      </c>
      <c r="D102" t="str">
        <f t="shared" si="3"/>
        <v>22-29</v>
      </c>
      <c r="E102" t="s">
        <v>2023</v>
      </c>
      <c r="F102" t="s">
        <v>2027</v>
      </c>
      <c r="G102" t="s">
        <v>2031</v>
      </c>
      <c r="H102" s="2">
        <v>44631</v>
      </c>
      <c r="I102" t="s">
        <v>366</v>
      </c>
      <c r="J102" t="s">
        <v>2037</v>
      </c>
      <c r="K102" s="4">
        <v>40479</v>
      </c>
      <c r="L102">
        <v>0</v>
      </c>
      <c r="N102" s="6">
        <f t="shared" ca="1" si="4"/>
        <v>42</v>
      </c>
      <c r="O102" s="6">
        <f t="shared" ca="1" si="5"/>
        <v>3</v>
      </c>
      <c r="P102" s="6" t="str" cm="1">
        <f t="array" aca="1" ref="P102" ca="1">_xlfn.IFS(O102&lt;5,"0-4years", O102&lt;10,"5-9years",O102&gt;=10,"10+ years")</f>
        <v>0-4years</v>
      </c>
      <c r="S102">
        <v>4</v>
      </c>
      <c r="T102" t="str" cm="1">
        <f t="array" ref="T102">_xlfn.IFS(S102&lt;3,"Low(1-2)",S102=3,"Medium(3)",S102&gt;=4,"High(4-5)")</f>
        <v>High(4-5)</v>
      </c>
      <c r="U102">
        <v>4</v>
      </c>
      <c r="V102" t="s">
        <v>2056</v>
      </c>
      <c r="W102">
        <v>2</v>
      </c>
      <c r="X102">
        <v>78</v>
      </c>
      <c r="Y102">
        <v>83</v>
      </c>
      <c r="Z102">
        <v>94</v>
      </c>
      <c r="AA102">
        <v>3</v>
      </c>
      <c r="AB102" t="str" cm="1">
        <f t="array" ref="AB102">_xlfn.IFS(AA102=0,"Below Expectation",AA102&lt;5,"Needs Improvement",AA102&lt;=7,"Meets Expectation",AA102&gt;=8,"Exceeds Expectation")</f>
        <v>Needs Improvement</v>
      </c>
      <c r="AC102" s="4">
        <v>19283</v>
      </c>
      <c r="AD102">
        <v>3</v>
      </c>
    </row>
    <row r="103" spans="1:30" x14ac:dyDescent="0.3">
      <c r="A103" t="s">
        <v>125</v>
      </c>
      <c r="B103" t="s">
        <v>1124</v>
      </c>
      <c r="C103">
        <v>56</v>
      </c>
      <c r="D103" t="str">
        <f t="shared" si="3"/>
        <v>50-59</v>
      </c>
      <c r="E103" t="s">
        <v>2022</v>
      </c>
      <c r="F103" t="s">
        <v>2028</v>
      </c>
      <c r="G103" t="s">
        <v>2032</v>
      </c>
      <c r="H103" s="2">
        <v>43245</v>
      </c>
      <c r="I103" t="s">
        <v>168</v>
      </c>
      <c r="J103" t="s">
        <v>2039</v>
      </c>
      <c r="K103" s="4">
        <v>56376</v>
      </c>
      <c r="L103">
        <v>1</v>
      </c>
      <c r="M103" s="2">
        <v>45748</v>
      </c>
      <c r="N103" s="6">
        <f t="shared" ca="1" si="4"/>
        <v>82</v>
      </c>
      <c r="O103" s="6">
        <f t="shared" ca="1" si="5"/>
        <v>6</v>
      </c>
      <c r="P103" s="6" t="str" cm="1">
        <f t="array" aca="1" ref="P103" ca="1">_xlfn.IFS(O103&lt;5,"0-4years", O103&lt;10,"5-9years",O103&gt;=10,"10+ years")</f>
        <v>5-9years</v>
      </c>
      <c r="Q103" t="s">
        <v>2046</v>
      </c>
      <c r="R103">
        <v>60</v>
      </c>
      <c r="S103">
        <v>4</v>
      </c>
      <c r="T103" t="str" cm="1">
        <f t="array" ref="T103">_xlfn.IFS(S103&lt;3,"Low(1-2)",S103=3,"Medium(3)",S103&gt;=4,"High(4-5)")</f>
        <v>High(4-5)</v>
      </c>
      <c r="U103">
        <v>3</v>
      </c>
      <c r="V103" t="s">
        <v>2053</v>
      </c>
      <c r="W103">
        <v>5</v>
      </c>
      <c r="X103">
        <v>63</v>
      </c>
      <c r="Y103">
        <v>95</v>
      </c>
      <c r="Z103">
        <v>95</v>
      </c>
      <c r="AA103">
        <v>4</v>
      </c>
      <c r="AB103" t="str" cm="1">
        <f t="array" ref="AB103">_xlfn.IFS(AA103=0,"Below Expectation",AA103&lt;5,"Needs Improvement",AA103&lt;=7,"Meets Expectation",AA103&gt;=8,"Exceeds Expectation")</f>
        <v>Needs Improvement</v>
      </c>
      <c r="AC103" s="4">
        <v>934</v>
      </c>
      <c r="AD103">
        <v>3</v>
      </c>
    </row>
    <row r="104" spans="1:30" x14ac:dyDescent="0.3">
      <c r="A104" t="s">
        <v>126</v>
      </c>
      <c r="B104" t="s">
        <v>1125</v>
      </c>
      <c r="C104">
        <v>58</v>
      </c>
      <c r="D104" t="str">
        <f t="shared" si="3"/>
        <v>50-59</v>
      </c>
      <c r="E104" t="s">
        <v>2023</v>
      </c>
      <c r="F104" t="s">
        <v>2028</v>
      </c>
      <c r="G104" t="s">
        <v>2034</v>
      </c>
      <c r="H104" s="2">
        <v>42233</v>
      </c>
      <c r="I104" t="s">
        <v>88</v>
      </c>
      <c r="J104" t="s">
        <v>2038</v>
      </c>
      <c r="K104" s="4">
        <v>29823</v>
      </c>
      <c r="L104">
        <v>0</v>
      </c>
      <c r="N104" s="6">
        <f t="shared" ca="1" si="4"/>
        <v>120</v>
      </c>
      <c r="O104" s="6">
        <f t="shared" ca="1" si="5"/>
        <v>10</v>
      </c>
      <c r="P104" s="6" t="str" cm="1">
        <f t="array" aca="1" ref="P104" ca="1">_xlfn.IFS(O104&lt;5,"0-4years", O104&lt;10,"5-9years",O104&gt;=10,"10+ years")</f>
        <v>10+ years</v>
      </c>
      <c r="S104">
        <v>4</v>
      </c>
      <c r="T104" t="str" cm="1">
        <f t="array" ref="T104">_xlfn.IFS(S104&lt;3,"Low(1-2)",S104=3,"Medium(3)",S104&gt;=4,"High(4-5)")</f>
        <v>High(4-5)</v>
      </c>
      <c r="U104">
        <v>1</v>
      </c>
      <c r="V104" t="s">
        <v>2050</v>
      </c>
      <c r="W104">
        <v>3</v>
      </c>
      <c r="X104">
        <v>53</v>
      </c>
      <c r="Y104">
        <v>55</v>
      </c>
      <c r="Z104">
        <v>68</v>
      </c>
      <c r="AA104">
        <v>7</v>
      </c>
      <c r="AB104" t="str" cm="1">
        <f t="array" ref="AB104">_xlfn.IFS(AA104=0,"Below Expectation",AA104&lt;5,"Needs Improvement",AA104&lt;=7,"Meets Expectation",AA104&gt;=8,"Exceeds Expectation")</f>
        <v>Meets Expectation</v>
      </c>
      <c r="AC104" s="4">
        <v>1986</v>
      </c>
      <c r="AD104">
        <v>1</v>
      </c>
    </row>
    <row r="105" spans="1:30" x14ac:dyDescent="0.3">
      <c r="A105" t="s">
        <v>127</v>
      </c>
      <c r="B105" t="s">
        <v>1126</v>
      </c>
      <c r="C105">
        <v>35</v>
      </c>
      <c r="D105" t="str">
        <f t="shared" si="3"/>
        <v>30-39</v>
      </c>
      <c r="E105" t="s">
        <v>2023</v>
      </c>
      <c r="F105" t="s">
        <v>2030</v>
      </c>
      <c r="G105" t="s">
        <v>2032</v>
      </c>
      <c r="H105" s="2">
        <v>43833</v>
      </c>
      <c r="I105" t="s">
        <v>270</v>
      </c>
      <c r="J105" t="s">
        <v>2039</v>
      </c>
      <c r="K105" s="4">
        <v>95456</v>
      </c>
      <c r="L105">
        <v>0</v>
      </c>
      <c r="N105" s="6">
        <f t="shared" ca="1" si="4"/>
        <v>68</v>
      </c>
      <c r="O105" s="6">
        <f t="shared" ca="1" si="5"/>
        <v>5</v>
      </c>
      <c r="P105" s="6" t="str" cm="1">
        <f t="array" aca="1" ref="P105" ca="1">_xlfn.IFS(O105&lt;5,"0-4years", O105&lt;10,"5-9years",O105&gt;=10,"10+ years")</f>
        <v>5-9years</v>
      </c>
      <c r="S105">
        <v>3</v>
      </c>
      <c r="T105" t="str" cm="1">
        <f t="array" ref="T105">_xlfn.IFS(S105&lt;3,"Low(1-2)",S105=3,"Medium(3)",S105&gt;=4,"High(4-5)")</f>
        <v>Medium(3)</v>
      </c>
      <c r="U105">
        <v>5</v>
      </c>
      <c r="V105" t="s">
        <v>2054</v>
      </c>
      <c r="W105">
        <v>3</v>
      </c>
      <c r="X105">
        <v>93</v>
      </c>
      <c r="Y105">
        <v>22</v>
      </c>
      <c r="Z105">
        <v>72</v>
      </c>
      <c r="AA105">
        <v>0</v>
      </c>
      <c r="AB105" t="str" cm="1">
        <f t="array" ref="AB105">_xlfn.IFS(AA105=0,"Below Expectation",AA105&lt;5,"Needs Improvement",AA105&lt;=7,"Meets Expectation",AA105&gt;=8,"Exceeds Expectation")</f>
        <v>Below Expectation</v>
      </c>
      <c r="AC105" s="4">
        <v>14016</v>
      </c>
      <c r="AD105">
        <v>3</v>
      </c>
    </row>
    <row r="106" spans="1:30" x14ac:dyDescent="0.3">
      <c r="A106" t="s">
        <v>128</v>
      </c>
      <c r="B106" t="s">
        <v>1127</v>
      </c>
      <c r="C106">
        <v>24</v>
      </c>
      <c r="D106" t="str">
        <f t="shared" si="3"/>
        <v>22-29</v>
      </c>
      <c r="E106" t="s">
        <v>2024</v>
      </c>
      <c r="F106" t="s">
        <v>2026</v>
      </c>
      <c r="G106" t="s">
        <v>2034</v>
      </c>
      <c r="H106" s="2">
        <v>41864</v>
      </c>
      <c r="I106" t="s">
        <v>758</v>
      </c>
      <c r="J106" t="s">
        <v>2038</v>
      </c>
      <c r="K106" s="4">
        <v>44585</v>
      </c>
      <c r="L106">
        <v>1</v>
      </c>
      <c r="M106" s="2">
        <v>45467</v>
      </c>
      <c r="N106" s="6">
        <f t="shared" ca="1" si="4"/>
        <v>118</v>
      </c>
      <c r="O106" s="6">
        <f t="shared" ca="1" si="5"/>
        <v>9</v>
      </c>
      <c r="P106" s="6" t="str" cm="1">
        <f t="array" aca="1" ref="P106" ca="1">_xlfn.IFS(O106&lt;5,"0-4years", O106&lt;10,"5-9years",O106&gt;=10,"10+ years")</f>
        <v>5-9years</v>
      </c>
      <c r="Q106" t="s">
        <v>2044</v>
      </c>
      <c r="R106">
        <v>90</v>
      </c>
      <c r="S106">
        <v>5</v>
      </c>
      <c r="T106" t="str" cm="1">
        <f t="array" ref="T106">_xlfn.IFS(S106&lt;3,"Low(1-2)",S106=3,"Medium(3)",S106&gt;=4,"High(4-5)")</f>
        <v>High(4-5)</v>
      </c>
      <c r="U106">
        <v>5</v>
      </c>
      <c r="V106" t="s">
        <v>2051</v>
      </c>
      <c r="W106">
        <v>5</v>
      </c>
      <c r="X106">
        <v>91</v>
      </c>
      <c r="Y106">
        <v>16</v>
      </c>
      <c r="Z106">
        <v>76</v>
      </c>
      <c r="AA106">
        <v>5</v>
      </c>
      <c r="AB106" t="str" cm="1">
        <f t="array" ref="AB106">_xlfn.IFS(AA106=0,"Below Expectation",AA106&lt;5,"Needs Improvement",AA106&lt;=7,"Meets Expectation",AA106&gt;=8,"Exceeds Expectation")</f>
        <v>Meets Expectation</v>
      </c>
      <c r="AC106" s="4">
        <v>5465</v>
      </c>
      <c r="AD106">
        <v>4</v>
      </c>
    </row>
    <row r="107" spans="1:30" x14ac:dyDescent="0.3">
      <c r="A107" t="s">
        <v>129</v>
      </c>
      <c r="B107" t="s">
        <v>1128</v>
      </c>
      <c r="C107">
        <v>22</v>
      </c>
      <c r="D107" t="str">
        <f t="shared" si="3"/>
        <v>22-29</v>
      </c>
      <c r="E107" t="s">
        <v>2023</v>
      </c>
      <c r="F107" t="s">
        <v>2028</v>
      </c>
      <c r="G107" t="s">
        <v>2034</v>
      </c>
      <c r="H107" s="2">
        <v>42440</v>
      </c>
      <c r="I107" t="s">
        <v>1014</v>
      </c>
      <c r="J107" t="s">
        <v>2039</v>
      </c>
      <c r="K107" s="4">
        <v>42272</v>
      </c>
      <c r="L107">
        <v>1</v>
      </c>
      <c r="M107" s="2">
        <v>43518</v>
      </c>
      <c r="N107" s="6">
        <f t="shared" ca="1" si="4"/>
        <v>35</v>
      </c>
      <c r="O107" s="6">
        <f t="shared" ca="1" si="5"/>
        <v>2</v>
      </c>
      <c r="P107" s="6" t="str" cm="1">
        <f t="array" aca="1" ref="P107" ca="1">_xlfn.IFS(O107&lt;5,"0-4years", O107&lt;10,"5-9years",O107&gt;=10,"10+ years")</f>
        <v>0-4years</v>
      </c>
      <c r="Q107" t="s">
        <v>2042</v>
      </c>
      <c r="R107">
        <v>60</v>
      </c>
      <c r="S107">
        <v>5</v>
      </c>
      <c r="T107" t="str" cm="1">
        <f t="array" ref="T107">_xlfn.IFS(S107&lt;3,"Low(1-2)",S107=3,"Medium(3)",S107&gt;=4,"High(4-5)")</f>
        <v>High(4-5)</v>
      </c>
      <c r="U107">
        <v>4</v>
      </c>
      <c r="V107" t="s">
        <v>2048</v>
      </c>
      <c r="W107">
        <v>1</v>
      </c>
      <c r="X107">
        <v>85</v>
      </c>
      <c r="Y107">
        <v>79</v>
      </c>
      <c r="Z107">
        <v>76</v>
      </c>
      <c r="AA107">
        <v>3</v>
      </c>
      <c r="AB107" t="str" cm="1">
        <f t="array" ref="AB107">_xlfn.IFS(AA107=0,"Below Expectation",AA107&lt;5,"Needs Improvement",AA107&lt;=7,"Meets Expectation",AA107&gt;=8,"Exceeds Expectation")</f>
        <v>Needs Improvement</v>
      </c>
      <c r="AC107" s="4">
        <v>9966</v>
      </c>
      <c r="AD107">
        <v>2</v>
      </c>
    </row>
    <row r="108" spans="1:30" x14ac:dyDescent="0.3">
      <c r="A108" t="s">
        <v>130</v>
      </c>
      <c r="B108" t="s">
        <v>1129</v>
      </c>
      <c r="C108">
        <v>26</v>
      </c>
      <c r="D108" t="str">
        <f t="shared" si="3"/>
        <v>22-29</v>
      </c>
      <c r="E108" t="s">
        <v>2023</v>
      </c>
      <c r="F108" t="s">
        <v>2030</v>
      </c>
      <c r="G108" t="s">
        <v>2032</v>
      </c>
      <c r="H108" s="2">
        <v>43230</v>
      </c>
      <c r="I108" t="s">
        <v>513</v>
      </c>
      <c r="J108" t="s">
        <v>2037</v>
      </c>
      <c r="K108" s="4">
        <v>51619</v>
      </c>
      <c r="L108">
        <v>0</v>
      </c>
      <c r="N108" s="6">
        <f t="shared" ca="1" si="4"/>
        <v>88</v>
      </c>
      <c r="O108" s="6">
        <f t="shared" ca="1" si="5"/>
        <v>7</v>
      </c>
      <c r="P108" s="6" t="str" cm="1">
        <f t="array" aca="1" ref="P108" ca="1">_xlfn.IFS(O108&lt;5,"0-4years", O108&lt;10,"5-9years",O108&gt;=10,"10+ years")</f>
        <v>5-9years</v>
      </c>
      <c r="S108">
        <v>1</v>
      </c>
      <c r="T108" t="str" cm="1">
        <f t="array" ref="T108">_xlfn.IFS(S108&lt;3,"Low(1-2)",S108=3,"Medium(3)",S108&gt;=4,"High(4-5)")</f>
        <v>Low(1-2)</v>
      </c>
      <c r="U108">
        <v>2</v>
      </c>
      <c r="V108" t="s">
        <v>2050</v>
      </c>
      <c r="W108">
        <v>5</v>
      </c>
      <c r="X108">
        <v>99</v>
      </c>
      <c r="Y108">
        <v>37</v>
      </c>
      <c r="Z108">
        <v>88</v>
      </c>
      <c r="AA108">
        <v>4</v>
      </c>
      <c r="AB108" t="str" cm="1">
        <f t="array" ref="AB108">_xlfn.IFS(AA108=0,"Below Expectation",AA108&lt;5,"Needs Improvement",AA108&lt;=7,"Meets Expectation",AA108&gt;=8,"Exceeds Expectation")</f>
        <v>Needs Improvement</v>
      </c>
      <c r="AC108" s="4">
        <v>15721</v>
      </c>
      <c r="AD108">
        <v>4</v>
      </c>
    </row>
    <row r="109" spans="1:30" x14ac:dyDescent="0.3">
      <c r="A109" t="s">
        <v>131</v>
      </c>
      <c r="B109" t="s">
        <v>1130</v>
      </c>
      <c r="C109">
        <v>47</v>
      </c>
      <c r="D109" t="str">
        <f t="shared" si="3"/>
        <v>40-49</v>
      </c>
      <c r="E109" t="s">
        <v>2022</v>
      </c>
      <c r="F109" t="s">
        <v>2028</v>
      </c>
      <c r="G109" t="s">
        <v>2031</v>
      </c>
      <c r="H109" s="2">
        <v>44167</v>
      </c>
      <c r="I109" t="s">
        <v>848</v>
      </c>
      <c r="J109" t="s">
        <v>2037</v>
      </c>
      <c r="K109" s="4">
        <v>100069</v>
      </c>
      <c r="L109">
        <v>0</v>
      </c>
      <c r="N109" s="6">
        <f t="shared" ca="1" si="4"/>
        <v>57</v>
      </c>
      <c r="O109" s="6">
        <f t="shared" ca="1" si="5"/>
        <v>4</v>
      </c>
      <c r="P109" s="6" t="str" cm="1">
        <f t="array" aca="1" ref="P109" ca="1">_xlfn.IFS(O109&lt;5,"0-4years", O109&lt;10,"5-9years",O109&gt;=10,"10+ years")</f>
        <v>0-4years</v>
      </c>
      <c r="S109">
        <v>4</v>
      </c>
      <c r="T109" t="str" cm="1">
        <f t="array" ref="T109">_xlfn.IFS(S109&lt;3,"Low(1-2)",S109=3,"Medium(3)",S109&gt;=4,"High(4-5)")</f>
        <v>High(4-5)</v>
      </c>
      <c r="U109">
        <v>5</v>
      </c>
      <c r="V109" t="s">
        <v>2056</v>
      </c>
      <c r="W109">
        <v>4</v>
      </c>
      <c r="X109">
        <v>94</v>
      </c>
      <c r="Y109">
        <v>71</v>
      </c>
      <c r="Z109">
        <v>85</v>
      </c>
      <c r="AA109">
        <v>4</v>
      </c>
      <c r="AB109" t="str" cm="1">
        <f t="array" ref="AB109">_xlfn.IFS(AA109=0,"Below Expectation",AA109&lt;5,"Needs Improvement",AA109&lt;=7,"Meets Expectation",AA109&gt;=8,"Exceeds Expectation")</f>
        <v>Needs Improvement</v>
      </c>
      <c r="AC109" s="4">
        <v>1505</v>
      </c>
      <c r="AD109">
        <v>3</v>
      </c>
    </row>
    <row r="110" spans="1:30" x14ac:dyDescent="0.3">
      <c r="A110" t="s">
        <v>132</v>
      </c>
      <c r="B110" t="s">
        <v>1131</v>
      </c>
      <c r="C110">
        <v>35</v>
      </c>
      <c r="D110" t="str">
        <f t="shared" si="3"/>
        <v>30-39</v>
      </c>
      <c r="E110" t="s">
        <v>2023</v>
      </c>
      <c r="F110" t="s">
        <v>2026</v>
      </c>
      <c r="G110" t="s">
        <v>2034</v>
      </c>
      <c r="H110" s="2">
        <v>44568</v>
      </c>
      <c r="I110" t="s">
        <v>462</v>
      </c>
      <c r="J110" t="s">
        <v>2039</v>
      </c>
      <c r="K110" s="4">
        <v>64895</v>
      </c>
      <c r="L110">
        <v>0</v>
      </c>
      <c r="N110" s="6">
        <f t="shared" ca="1" si="4"/>
        <v>44</v>
      </c>
      <c r="O110" s="6">
        <f t="shared" ca="1" si="5"/>
        <v>3</v>
      </c>
      <c r="P110" s="6" t="str" cm="1">
        <f t="array" aca="1" ref="P110" ca="1">_xlfn.IFS(O110&lt;5,"0-4years", O110&lt;10,"5-9years",O110&gt;=10,"10+ years")</f>
        <v>0-4years</v>
      </c>
      <c r="S110">
        <v>4</v>
      </c>
      <c r="T110" t="str" cm="1">
        <f t="array" ref="T110">_xlfn.IFS(S110&lt;3,"Low(1-2)",S110=3,"Medium(3)",S110&gt;=4,"High(4-5)")</f>
        <v>High(4-5)</v>
      </c>
      <c r="U110">
        <v>3</v>
      </c>
      <c r="V110" t="s">
        <v>2054</v>
      </c>
      <c r="W110">
        <v>5</v>
      </c>
      <c r="X110">
        <v>62</v>
      </c>
      <c r="Y110">
        <v>82</v>
      </c>
      <c r="Z110">
        <v>61</v>
      </c>
      <c r="AA110">
        <v>1</v>
      </c>
      <c r="AB110" t="str" cm="1">
        <f t="array" ref="AB110">_xlfn.IFS(AA110=0,"Below Expectation",AA110&lt;5,"Needs Improvement",AA110&lt;=7,"Meets Expectation",AA110&gt;=8,"Exceeds Expectation")</f>
        <v>Needs Improvement</v>
      </c>
      <c r="AC110" s="4">
        <v>5363</v>
      </c>
      <c r="AD110">
        <v>3</v>
      </c>
    </row>
    <row r="111" spans="1:30" x14ac:dyDescent="0.3">
      <c r="A111" t="s">
        <v>133</v>
      </c>
      <c r="B111" t="s">
        <v>1132</v>
      </c>
      <c r="C111">
        <v>48</v>
      </c>
      <c r="D111" t="str">
        <f t="shared" si="3"/>
        <v>40-49</v>
      </c>
      <c r="E111" t="s">
        <v>2022</v>
      </c>
      <c r="F111" t="s">
        <v>2027</v>
      </c>
      <c r="G111" t="s">
        <v>2031</v>
      </c>
      <c r="H111" s="2">
        <v>43036</v>
      </c>
      <c r="I111" t="s">
        <v>129</v>
      </c>
      <c r="J111" t="s">
        <v>2038</v>
      </c>
      <c r="K111" s="4">
        <v>28720</v>
      </c>
      <c r="L111">
        <v>0</v>
      </c>
      <c r="N111" s="6">
        <f t="shared" ca="1" si="4"/>
        <v>94</v>
      </c>
      <c r="O111" s="6">
        <f t="shared" ca="1" si="5"/>
        <v>7</v>
      </c>
      <c r="P111" s="6" t="str" cm="1">
        <f t="array" aca="1" ref="P111" ca="1">_xlfn.IFS(O111&lt;5,"0-4years", O111&lt;10,"5-9years",O111&gt;=10,"10+ years")</f>
        <v>5-9years</v>
      </c>
      <c r="S111">
        <v>1</v>
      </c>
      <c r="T111" t="str" cm="1">
        <f t="array" ref="T111">_xlfn.IFS(S111&lt;3,"Low(1-2)",S111=3,"Medium(3)",S111&gt;=4,"High(4-5)")</f>
        <v>Low(1-2)</v>
      </c>
      <c r="U111">
        <v>2</v>
      </c>
      <c r="V111" t="s">
        <v>2050</v>
      </c>
      <c r="W111">
        <v>1</v>
      </c>
      <c r="X111">
        <v>95</v>
      </c>
      <c r="Y111">
        <v>29</v>
      </c>
      <c r="Z111">
        <v>76</v>
      </c>
      <c r="AA111">
        <v>7</v>
      </c>
      <c r="AB111" t="str" cm="1">
        <f t="array" ref="AB111">_xlfn.IFS(AA111=0,"Below Expectation",AA111&lt;5,"Needs Improvement",AA111&lt;=7,"Meets Expectation",AA111&gt;=8,"Exceeds Expectation")</f>
        <v>Meets Expectation</v>
      </c>
      <c r="AC111" s="4">
        <v>15940</v>
      </c>
      <c r="AD111">
        <v>2</v>
      </c>
    </row>
    <row r="112" spans="1:30" x14ac:dyDescent="0.3">
      <c r="A112" t="s">
        <v>134</v>
      </c>
      <c r="B112" t="s">
        <v>1133</v>
      </c>
      <c r="C112">
        <v>30</v>
      </c>
      <c r="D112" t="str">
        <f t="shared" si="3"/>
        <v>30-39</v>
      </c>
      <c r="E112" t="s">
        <v>2023</v>
      </c>
      <c r="F112" t="s">
        <v>2029</v>
      </c>
      <c r="G112" t="s">
        <v>2031</v>
      </c>
      <c r="H112" s="2">
        <v>43038</v>
      </c>
      <c r="I112" t="s">
        <v>204</v>
      </c>
      <c r="J112" t="s">
        <v>2041</v>
      </c>
      <c r="K112" s="4">
        <v>44267</v>
      </c>
      <c r="L112">
        <v>1</v>
      </c>
      <c r="M112" s="2">
        <v>43537</v>
      </c>
      <c r="N112" s="6">
        <f t="shared" ca="1" si="4"/>
        <v>16</v>
      </c>
      <c r="O112" s="6">
        <f t="shared" ca="1" si="5"/>
        <v>1</v>
      </c>
      <c r="P112" s="6" t="str" cm="1">
        <f t="array" aca="1" ref="P112" ca="1">_xlfn.IFS(O112&lt;5,"0-4years", O112&lt;10,"5-9years",O112&gt;=10,"10+ years")</f>
        <v>0-4years</v>
      </c>
      <c r="Q112" t="s">
        <v>2047</v>
      </c>
      <c r="R112">
        <v>60</v>
      </c>
      <c r="S112">
        <v>5</v>
      </c>
      <c r="T112" t="str" cm="1">
        <f t="array" ref="T112">_xlfn.IFS(S112&lt;3,"Low(1-2)",S112=3,"Medium(3)",S112&gt;=4,"High(4-5)")</f>
        <v>High(4-5)</v>
      </c>
      <c r="U112">
        <v>2</v>
      </c>
      <c r="V112" t="s">
        <v>2055</v>
      </c>
      <c r="W112">
        <v>5</v>
      </c>
      <c r="X112">
        <v>67</v>
      </c>
      <c r="Y112">
        <v>57</v>
      </c>
      <c r="Z112">
        <v>95</v>
      </c>
      <c r="AA112">
        <v>1</v>
      </c>
      <c r="AB112" t="str" cm="1">
        <f t="array" ref="AB112">_xlfn.IFS(AA112=0,"Below Expectation",AA112&lt;5,"Needs Improvement",AA112&lt;=7,"Meets Expectation",AA112&gt;=8,"Exceeds Expectation")</f>
        <v>Needs Improvement</v>
      </c>
      <c r="AC112" s="4">
        <v>10846</v>
      </c>
      <c r="AD112">
        <v>3</v>
      </c>
    </row>
    <row r="113" spans="1:30" x14ac:dyDescent="0.3">
      <c r="A113" t="s">
        <v>135</v>
      </c>
      <c r="B113" t="s">
        <v>1134</v>
      </c>
      <c r="C113">
        <v>36</v>
      </c>
      <c r="D113" t="str">
        <f t="shared" si="3"/>
        <v>30-39</v>
      </c>
      <c r="E113" t="s">
        <v>2024</v>
      </c>
      <c r="F113" t="s">
        <v>2026</v>
      </c>
      <c r="G113" t="s">
        <v>2032</v>
      </c>
      <c r="H113" s="2">
        <v>41774</v>
      </c>
      <c r="I113" t="s">
        <v>207</v>
      </c>
      <c r="J113" t="s">
        <v>2037</v>
      </c>
      <c r="K113" s="4">
        <v>40696</v>
      </c>
      <c r="L113">
        <v>1</v>
      </c>
      <c r="M113" s="2">
        <v>41891</v>
      </c>
      <c r="N113" s="6">
        <f t="shared" ca="1" si="4"/>
        <v>3</v>
      </c>
      <c r="O113" s="6">
        <f t="shared" ca="1" si="5"/>
        <v>0</v>
      </c>
      <c r="P113" s="6" t="str" cm="1">
        <f t="array" aca="1" ref="P113" ca="1">_xlfn.IFS(O113&lt;5,"0-4years", O113&lt;10,"5-9years",O113&gt;=10,"10+ years")</f>
        <v>0-4years</v>
      </c>
      <c r="Q113" t="s">
        <v>2045</v>
      </c>
      <c r="R113">
        <v>60</v>
      </c>
      <c r="S113">
        <v>2</v>
      </c>
      <c r="T113" t="str" cm="1">
        <f t="array" ref="T113">_xlfn.IFS(S113&lt;3,"Low(1-2)",S113=3,"Medium(3)",S113&gt;=4,"High(4-5)")</f>
        <v>Low(1-2)</v>
      </c>
      <c r="U113">
        <v>5</v>
      </c>
      <c r="V113" t="s">
        <v>2052</v>
      </c>
      <c r="W113">
        <v>3</v>
      </c>
      <c r="X113">
        <v>82</v>
      </c>
      <c r="Y113">
        <v>97</v>
      </c>
      <c r="Z113">
        <v>83</v>
      </c>
      <c r="AA113">
        <v>3</v>
      </c>
      <c r="AB113" t="str" cm="1">
        <f t="array" ref="AB113">_xlfn.IFS(AA113=0,"Below Expectation",AA113&lt;5,"Needs Improvement",AA113&lt;=7,"Meets Expectation",AA113&gt;=8,"Exceeds Expectation")</f>
        <v>Needs Improvement</v>
      </c>
      <c r="AC113" s="4">
        <v>1010</v>
      </c>
      <c r="AD113">
        <v>2</v>
      </c>
    </row>
    <row r="114" spans="1:30" x14ac:dyDescent="0.3">
      <c r="A114" t="s">
        <v>136</v>
      </c>
      <c r="B114" t="s">
        <v>1135</v>
      </c>
      <c r="C114">
        <v>36</v>
      </c>
      <c r="D114" t="str">
        <f t="shared" si="3"/>
        <v>30-39</v>
      </c>
      <c r="E114" t="s">
        <v>2022</v>
      </c>
      <c r="F114" t="s">
        <v>2025</v>
      </c>
      <c r="G114" t="s">
        <v>2031</v>
      </c>
      <c r="H114" s="2">
        <v>43045</v>
      </c>
      <c r="I114" t="s">
        <v>249</v>
      </c>
      <c r="J114" t="s">
        <v>2037</v>
      </c>
      <c r="K114" s="4">
        <v>54968</v>
      </c>
      <c r="L114">
        <v>1</v>
      </c>
      <c r="M114" s="2">
        <v>44800</v>
      </c>
      <c r="N114" s="6">
        <f t="shared" ca="1" si="4"/>
        <v>57</v>
      </c>
      <c r="O114" s="6">
        <f t="shared" ca="1" si="5"/>
        <v>4</v>
      </c>
      <c r="P114" s="6" t="str" cm="1">
        <f t="array" aca="1" ref="P114" ca="1">_xlfn.IFS(O114&lt;5,"0-4years", O114&lt;10,"5-9years",O114&gt;=10,"10+ years")</f>
        <v>0-4years</v>
      </c>
      <c r="Q114" t="s">
        <v>2047</v>
      </c>
      <c r="R114">
        <v>60</v>
      </c>
      <c r="S114">
        <v>2</v>
      </c>
      <c r="T114" t="str" cm="1">
        <f t="array" ref="T114">_xlfn.IFS(S114&lt;3,"Low(1-2)",S114=3,"Medium(3)",S114&gt;=4,"High(4-5)")</f>
        <v>Low(1-2)</v>
      </c>
      <c r="U114">
        <v>5</v>
      </c>
      <c r="V114" t="s">
        <v>2055</v>
      </c>
      <c r="W114">
        <v>2</v>
      </c>
      <c r="X114">
        <v>70</v>
      </c>
      <c r="Y114">
        <v>77</v>
      </c>
      <c r="Z114">
        <v>82</v>
      </c>
      <c r="AA114">
        <v>4</v>
      </c>
      <c r="AB114" t="str" cm="1">
        <f t="array" ref="AB114">_xlfn.IFS(AA114=0,"Below Expectation",AA114&lt;5,"Needs Improvement",AA114&lt;=7,"Meets Expectation",AA114&gt;=8,"Exceeds Expectation")</f>
        <v>Needs Improvement</v>
      </c>
      <c r="AC114" s="4">
        <v>14924</v>
      </c>
      <c r="AD114">
        <v>1</v>
      </c>
    </row>
    <row r="115" spans="1:30" x14ac:dyDescent="0.3">
      <c r="A115" t="s">
        <v>137</v>
      </c>
      <c r="B115" t="s">
        <v>1136</v>
      </c>
      <c r="C115">
        <v>47</v>
      </c>
      <c r="D115" t="str">
        <f t="shared" si="3"/>
        <v>40-49</v>
      </c>
      <c r="E115" t="s">
        <v>2022</v>
      </c>
      <c r="F115" t="s">
        <v>2028</v>
      </c>
      <c r="G115" t="s">
        <v>2032</v>
      </c>
      <c r="H115" s="2">
        <v>45411</v>
      </c>
      <c r="I115" t="s">
        <v>800</v>
      </c>
      <c r="J115" t="s">
        <v>2041</v>
      </c>
      <c r="K115" s="4">
        <v>78364</v>
      </c>
      <c r="L115">
        <v>0</v>
      </c>
      <c r="N115" s="6">
        <f t="shared" ca="1" si="4"/>
        <v>16</v>
      </c>
      <c r="O115" s="6">
        <f t="shared" ca="1" si="5"/>
        <v>1</v>
      </c>
      <c r="P115" s="6" t="str" cm="1">
        <f t="array" aca="1" ref="P115" ca="1">_xlfn.IFS(O115&lt;5,"0-4years", O115&lt;10,"5-9years",O115&gt;=10,"10+ years")</f>
        <v>0-4years</v>
      </c>
      <c r="S115">
        <v>5</v>
      </c>
      <c r="T115" t="str" cm="1">
        <f t="array" ref="T115">_xlfn.IFS(S115&lt;3,"Low(1-2)",S115=3,"Medium(3)",S115&gt;=4,"High(4-5)")</f>
        <v>High(4-5)</v>
      </c>
      <c r="U115">
        <v>5</v>
      </c>
      <c r="V115" t="s">
        <v>2056</v>
      </c>
      <c r="W115">
        <v>3</v>
      </c>
      <c r="X115">
        <v>65</v>
      </c>
      <c r="Y115">
        <v>21</v>
      </c>
      <c r="Z115">
        <v>77</v>
      </c>
      <c r="AA115">
        <v>0</v>
      </c>
      <c r="AB115" t="str" cm="1">
        <f t="array" ref="AB115">_xlfn.IFS(AA115=0,"Below Expectation",AA115&lt;5,"Needs Improvement",AA115&lt;=7,"Meets Expectation",AA115&gt;=8,"Exceeds Expectation")</f>
        <v>Below Expectation</v>
      </c>
      <c r="AC115" s="4">
        <v>13482</v>
      </c>
      <c r="AD115">
        <v>2</v>
      </c>
    </row>
    <row r="116" spans="1:30" x14ac:dyDescent="0.3">
      <c r="A116" t="s">
        <v>138</v>
      </c>
      <c r="B116" t="s">
        <v>1137</v>
      </c>
      <c r="C116">
        <v>34</v>
      </c>
      <c r="D116" t="str">
        <f t="shared" si="3"/>
        <v>30-39</v>
      </c>
      <c r="E116" t="s">
        <v>2024</v>
      </c>
      <c r="F116" t="s">
        <v>2028</v>
      </c>
      <c r="G116" t="s">
        <v>2033</v>
      </c>
      <c r="H116" s="2">
        <v>44192</v>
      </c>
      <c r="I116" t="s">
        <v>813</v>
      </c>
      <c r="J116" t="s">
        <v>2039</v>
      </c>
      <c r="K116" s="4">
        <v>48345</v>
      </c>
      <c r="L116">
        <v>1</v>
      </c>
      <c r="M116" s="2">
        <v>44522</v>
      </c>
      <c r="N116" s="6">
        <f t="shared" ca="1" si="4"/>
        <v>10</v>
      </c>
      <c r="O116" s="6">
        <f t="shared" ca="1" si="5"/>
        <v>0</v>
      </c>
      <c r="P116" s="6" t="str" cm="1">
        <f t="array" aca="1" ref="P116" ca="1">_xlfn.IFS(O116&lt;5,"0-4years", O116&lt;10,"5-9years",O116&gt;=10,"10+ years")</f>
        <v>0-4years</v>
      </c>
      <c r="Q116" t="s">
        <v>2046</v>
      </c>
      <c r="R116">
        <v>90</v>
      </c>
      <c r="S116">
        <v>4</v>
      </c>
      <c r="T116" t="str" cm="1">
        <f t="array" ref="T116">_xlfn.IFS(S116&lt;3,"Low(1-2)",S116=3,"Medium(3)",S116&gt;=4,"High(4-5)")</f>
        <v>High(4-5)</v>
      </c>
      <c r="U116">
        <v>3</v>
      </c>
      <c r="V116" t="s">
        <v>2053</v>
      </c>
      <c r="W116">
        <v>2</v>
      </c>
      <c r="X116">
        <v>64</v>
      </c>
      <c r="Y116">
        <v>16</v>
      </c>
      <c r="Z116">
        <v>80</v>
      </c>
      <c r="AA116">
        <v>5</v>
      </c>
      <c r="AB116" t="str" cm="1">
        <f t="array" ref="AB116">_xlfn.IFS(AA116=0,"Below Expectation",AA116&lt;5,"Needs Improvement",AA116&lt;=7,"Meets Expectation",AA116&gt;=8,"Exceeds Expectation")</f>
        <v>Meets Expectation</v>
      </c>
      <c r="AC116" s="4">
        <v>19861</v>
      </c>
      <c r="AD116">
        <v>2</v>
      </c>
    </row>
    <row r="117" spans="1:30" x14ac:dyDescent="0.3">
      <c r="A117" t="s">
        <v>139</v>
      </c>
      <c r="B117" t="s">
        <v>1138</v>
      </c>
      <c r="C117">
        <v>53</v>
      </c>
      <c r="D117" t="str">
        <f t="shared" si="3"/>
        <v>50-59</v>
      </c>
      <c r="E117" t="s">
        <v>2023</v>
      </c>
      <c r="F117" t="s">
        <v>2027</v>
      </c>
      <c r="G117" t="s">
        <v>2031</v>
      </c>
      <c r="H117" s="2">
        <v>40581</v>
      </c>
      <c r="I117" t="s">
        <v>932</v>
      </c>
      <c r="J117" t="s">
        <v>2038</v>
      </c>
      <c r="K117" s="4">
        <v>76567</v>
      </c>
      <c r="L117">
        <v>0</v>
      </c>
      <c r="N117" s="6">
        <f t="shared" ca="1" si="4"/>
        <v>175</v>
      </c>
      <c r="O117" s="6">
        <f t="shared" ca="1" si="5"/>
        <v>14</v>
      </c>
      <c r="P117" s="6" t="str" cm="1">
        <f t="array" aca="1" ref="P117" ca="1">_xlfn.IFS(O117&lt;5,"0-4years", O117&lt;10,"5-9years",O117&gt;=10,"10+ years")</f>
        <v>10+ years</v>
      </c>
      <c r="S117">
        <v>2</v>
      </c>
      <c r="T117" t="str" cm="1">
        <f t="array" ref="T117">_xlfn.IFS(S117&lt;3,"Low(1-2)",S117=3,"Medium(3)",S117&gt;=4,"High(4-5)")</f>
        <v>Low(1-2)</v>
      </c>
      <c r="U117">
        <v>2</v>
      </c>
      <c r="V117" t="s">
        <v>2050</v>
      </c>
      <c r="W117">
        <v>5</v>
      </c>
      <c r="X117">
        <v>54</v>
      </c>
      <c r="Y117">
        <v>14</v>
      </c>
      <c r="Z117">
        <v>81</v>
      </c>
      <c r="AA117">
        <v>1</v>
      </c>
      <c r="AB117" t="str" cm="1">
        <f t="array" ref="AB117">_xlfn.IFS(AA117=0,"Below Expectation",AA117&lt;5,"Needs Improvement",AA117&lt;=7,"Meets Expectation",AA117&gt;=8,"Exceeds Expectation")</f>
        <v>Needs Improvement</v>
      </c>
      <c r="AC117" s="4">
        <v>9369</v>
      </c>
      <c r="AD117">
        <v>4</v>
      </c>
    </row>
    <row r="118" spans="1:30" x14ac:dyDescent="0.3">
      <c r="A118" t="s">
        <v>140</v>
      </c>
      <c r="B118" t="s">
        <v>1139</v>
      </c>
      <c r="C118">
        <v>53</v>
      </c>
      <c r="D118" t="str">
        <f t="shared" si="3"/>
        <v>50-59</v>
      </c>
      <c r="E118" t="s">
        <v>2024</v>
      </c>
      <c r="F118" t="s">
        <v>2025</v>
      </c>
      <c r="G118" t="s">
        <v>2033</v>
      </c>
      <c r="H118" s="2">
        <v>41401</v>
      </c>
      <c r="I118" t="s">
        <v>112</v>
      </c>
      <c r="J118" t="s">
        <v>2039</v>
      </c>
      <c r="K118" s="4">
        <v>116229</v>
      </c>
      <c r="L118">
        <v>0</v>
      </c>
      <c r="N118" s="6">
        <f t="shared" ca="1" si="4"/>
        <v>148</v>
      </c>
      <c r="O118" s="6">
        <f t="shared" ca="1" si="5"/>
        <v>12</v>
      </c>
      <c r="P118" s="6" t="str" cm="1">
        <f t="array" aca="1" ref="P118" ca="1">_xlfn.IFS(O118&lt;5,"0-4years", O118&lt;10,"5-9years",O118&gt;=10,"10+ years")</f>
        <v>10+ years</v>
      </c>
      <c r="S118">
        <v>3</v>
      </c>
      <c r="T118" t="str" cm="1">
        <f t="array" ref="T118">_xlfn.IFS(S118&lt;3,"Low(1-2)",S118=3,"Medium(3)",S118&gt;=4,"High(4-5)")</f>
        <v>Medium(3)</v>
      </c>
      <c r="U118">
        <v>4</v>
      </c>
      <c r="V118" t="s">
        <v>2054</v>
      </c>
      <c r="W118">
        <v>4</v>
      </c>
      <c r="X118">
        <v>55</v>
      </c>
      <c r="Y118">
        <v>47</v>
      </c>
      <c r="Z118">
        <v>99</v>
      </c>
      <c r="AA118">
        <v>4</v>
      </c>
      <c r="AB118" t="str" cm="1">
        <f t="array" ref="AB118">_xlfn.IFS(AA118=0,"Below Expectation",AA118&lt;5,"Needs Improvement",AA118&lt;=7,"Meets Expectation",AA118&gt;=8,"Exceeds Expectation")</f>
        <v>Needs Improvement</v>
      </c>
      <c r="AC118" s="4">
        <v>3857</v>
      </c>
      <c r="AD118">
        <v>3</v>
      </c>
    </row>
    <row r="119" spans="1:30" x14ac:dyDescent="0.3">
      <c r="A119" t="s">
        <v>141</v>
      </c>
      <c r="B119" t="s">
        <v>1140</v>
      </c>
      <c r="C119">
        <v>25</v>
      </c>
      <c r="D119" t="str">
        <f t="shared" si="3"/>
        <v>22-29</v>
      </c>
      <c r="E119" t="s">
        <v>2023</v>
      </c>
      <c r="F119" t="s">
        <v>2027</v>
      </c>
      <c r="G119" t="s">
        <v>2031</v>
      </c>
      <c r="H119" s="2">
        <v>43779</v>
      </c>
      <c r="I119" t="s">
        <v>711</v>
      </c>
      <c r="J119" t="s">
        <v>2040</v>
      </c>
      <c r="K119" s="4">
        <v>86607</v>
      </c>
      <c r="L119">
        <v>0</v>
      </c>
      <c r="N119" s="6">
        <f t="shared" ca="1" si="4"/>
        <v>70</v>
      </c>
      <c r="O119" s="6">
        <f t="shared" ca="1" si="5"/>
        <v>5</v>
      </c>
      <c r="P119" s="6" t="str" cm="1">
        <f t="array" aca="1" ref="P119" ca="1">_xlfn.IFS(O119&lt;5,"0-4years", O119&lt;10,"5-9years",O119&gt;=10,"10+ years")</f>
        <v>5-9years</v>
      </c>
      <c r="S119">
        <v>3</v>
      </c>
      <c r="T119" t="str" cm="1">
        <f t="array" ref="T119">_xlfn.IFS(S119&lt;3,"Low(1-2)",S119=3,"Medium(3)",S119&gt;=4,"High(4-5)")</f>
        <v>Medium(3)</v>
      </c>
      <c r="U119">
        <v>3</v>
      </c>
      <c r="V119" t="s">
        <v>2054</v>
      </c>
      <c r="W119">
        <v>5</v>
      </c>
      <c r="X119">
        <v>87</v>
      </c>
      <c r="Y119">
        <v>31</v>
      </c>
      <c r="Z119">
        <v>69</v>
      </c>
      <c r="AA119">
        <v>5</v>
      </c>
      <c r="AB119" t="str" cm="1">
        <f t="array" ref="AB119">_xlfn.IFS(AA119=0,"Below Expectation",AA119&lt;5,"Needs Improvement",AA119&lt;=7,"Meets Expectation",AA119&gt;=8,"Exceeds Expectation")</f>
        <v>Meets Expectation</v>
      </c>
      <c r="AC119" s="4">
        <v>9864</v>
      </c>
      <c r="AD119">
        <v>1</v>
      </c>
    </row>
    <row r="120" spans="1:30" x14ac:dyDescent="0.3">
      <c r="A120" t="s">
        <v>142</v>
      </c>
      <c r="B120" t="s">
        <v>1141</v>
      </c>
      <c r="C120">
        <v>51</v>
      </c>
      <c r="D120" t="str">
        <f t="shared" si="3"/>
        <v>50-59</v>
      </c>
      <c r="E120" t="s">
        <v>2022</v>
      </c>
      <c r="F120" t="s">
        <v>2025</v>
      </c>
      <c r="G120" t="s">
        <v>2036</v>
      </c>
      <c r="H120" s="2">
        <v>42469</v>
      </c>
      <c r="I120" t="s">
        <v>553</v>
      </c>
      <c r="J120" t="s">
        <v>2037</v>
      </c>
      <c r="K120" s="4">
        <v>44385</v>
      </c>
      <c r="L120">
        <v>0</v>
      </c>
      <c r="N120" s="6">
        <f t="shared" ca="1" si="4"/>
        <v>113</v>
      </c>
      <c r="O120" s="6">
        <f t="shared" ca="1" si="5"/>
        <v>9</v>
      </c>
      <c r="P120" s="6" t="str" cm="1">
        <f t="array" aca="1" ref="P120" ca="1">_xlfn.IFS(O120&lt;5,"0-4years", O120&lt;10,"5-9years",O120&gt;=10,"10+ years")</f>
        <v>5-9years</v>
      </c>
      <c r="S120">
        <v>1</v>
      </c>
      <c r="T120" t="str" cm="1">
        <f t="array" ref="T120">_xlfn.IFS(S120&lt;3,"Low(1-2)",S120=3,"Medium(3)",S120&gt;=4,"High(4-5)")</f>
        <v>Low(1-2)</v>
      </c>
      <c r="U120">
        <v>1</v>
      </c>
      <c r="V120" t="s">
        <v>2050</v>
      </c>
      <c r="W120">
        <v>1</v>
      </c>
      <c r="X120">
        <v>52</v>
      </c>
      <c r="Y120">
        <v>76</v>
      </c>
      <c r="Z120">
        <v>89</v>
      </c>
      <c r="AA120">
        <v>7</v>
      </c>
      <c r="AB120" t="str" cm="1">
        <f t="array" ref="AB120">_xlfn.IFS(AA120=0,"Below Expectation",AA120&lt;5,"Needs Improvement",AA120&lt;=7,"Meets Expectation",AA120&gt;=8,"Exceeds Expectation")</f>
        <v>Meets Expectation</v>
      </c>
      <c r="AC120" s="4">
        <v>10120</v>
      </c>
      <c r="AD120">
        <v>0</v>
      </c>
    </row>
    <row r="121" spans="1:30" x14ac:dyDescent="0.3">
      <c r="A121" t="s">
        <v>143</v>
      </c>
      <c r="B121" t="s">
        <v>1142</v>
      </c>
      <c r="C121">
        <v>58</v>
      </c>
      <c r="D121" t="str">
        <f t="shared" si="3"/>
        <v>50-59</v>
      </c>
      <c r="E121" t="s">
        <v>2023</v>
      </c>
      <c r="F121" t="s">
        <v>2029</v>
      </c>
      <c r="G121" t="s">
        <v>2034</v>
      </c>
      <c r="H121" s="2">
        <v>41685</v>
      </c>
      <c r="I121" t="s">
        <v>394</v>
      </c>
      <c r="J121" t="s">
        <v>2040</v>
      </c>
      <c r="K121" s="4">
        <v>108658</v>
      </c>
      <c r="L121">
        <v>1</v>
      </c>
      <c r="M121" s="2">
        <v>42153</v>
      </c>
      <c r="N121" s="6">
        <f t="shared" ca="1" si="4"/>
        <v>15</v>
      </c>
      <c r="O121" s="6">
        <f t="shared" ca="1" si="5"/>
        <v>1</v>
      </c>
      <c r="P121" s="6" t="str" cm="1">
        <f t="array" aca="1" ref="P121" ca="1">_xlfn.IFS(O121&lt;5,"0-4years", O121&lt;10,"5-9years",O121&gt;=10,"10+ years")</f>
        <v>0-4years</v>
      </c>
      <c r="Q121" t="s">
        <v>2044</v>
      </c>
      <c r="R121">
        <v>30</v>
      </c>
      <c r="S121">
        <v>5</v>
      </c>
      <c r="T121" t="str" cm="1">
        <f t="array" ref="T121">_xlfn.IFS(S121&lt;3,"Low(1-2)",S121=3,"Medium(3)",S121&gt;=4,"High(4-5)")</f>
        <v>High(4-5)</v>
      </c>
      <c r="U121">
        <v>5</v>
      </c>
      <c r="V121" t="s">
        <v>2051</v>
      </c>
      <c r="W121">
        <v>5</v>
      </c>
      <c r="X121">
        <v>97</v>
      </c>
      <c r="Y121">
        <v>84</v>
      </c>
      <c r="Z121">
        <v>84</v>
      </c>
      <c r="AA121">
        <v>8</v>
      </c>
      <c r="AB121" t="str" cm="1">
        <f t="array" ref="AB121">_xlfn.IFS(AA121=0,"Below Expectation",AA121&lt;5,"Needs Improvement",AA121&lt;=7,"Meets Expectation",AA121&gt;=8,"Exceeds Expectation")</f>
        <v>Exceeds Expectation</v>
      </c>
      <c r="AC121" s="4">
        <v>11370</v>
      </c>
      <c r="AD121">
        <v>2</v>
      </c>
    </row>
    <row r="122" spans="1:30" x14ac:dyDescent="0.3">
      <c r="A122" t="s">
        <v>144</v>
      </c>
      <c r="B122" t="s">
        <v>1143</v>
      </c>
      <c r="C122">
        <v>44</v>
      </c>
      <c r="D122" t="str">
        <f t="shared" si="3"/>
        <v>40-49</v>
      </c>
      <c r="E122" t="s">
        <v>2022</v>
      </c>
      <c r="F122" t="s">
        <v>2028</v>
      </c>
      <c r="G122" t="s">
        <v>2035</v>
      </c>
      <c r="H122" s="2">
        <v>43449</v>
      </c>
      <c r="I122" t="s">
        <v>995</v>
      </c>
      <c r="J122" t="s">
        <v>2037</v>
      </c>
      <c r="K122" s="4">
        <v>91900</v>
      </c>
      <c r="L122">
        <v>0</v>
      </c>
      <c r="N122" s="6">
        <f t="shared" ca="1" si="4"/>
        <v>81</v>
      </c>
      <c r="O122" s="6">
        <f t="shared" ca="1" si="5"/>
        <v>6</v>
      </c>
      <c r="P122" s="6" t="str" cm="1">
        <f t="array" aca="1" ref="P122" ca="1">_xlfn.IFS(O122&lt;5,"0-4years", O122&lt;10,"5-9years",O122&gt;=10,"10+ years")</f>
        <v>5-9years</v>
      </c>
      <c r="S122">
        <v>5</v>
      </c>
      <c r="T122" t="str" cm="1">
        <f t="array" ref="T122">_xlfn.IFS(S122&lt;3,"Low(1-2)",S122=3,"Medium(3)",S122&gt;=4,"High(4-5)")</f>
        <v>High(4-5)</v>
      </c>
      <c r="U122">
        <v>2</v>
      </c>
      <c r="V122" t="s">
        <v>2050</v>
      </c>
      <c r="W122">
        <v>2</v>
      </c>
      <c r="X122">
        <v>61</v>
      </c>
      <c r="Y122">
        <v>39</v>
      </c>
      <c r="Z122">
        <v>80</v>
      </c>
      <c r="AA122">
        <v>5</v>
      </c>
      <c r="AB122" t="str" cm="1">
        <f t="array" ref="AB122">_xlfn.IFS(AA122=0,"Below Expectation",AA122&lt;5,"Needs Improvement",AA122&lt;=7,"Meets Expectation",AA122&gt;=8,"Exceeds Expectation")</f>
        <v>Meets Expectation</v>
      </c>
      <c r="AC122" s="4">
        <v>2553</v>
      </c>
      <c r="AD122">
        <v>0</v>
      </c>
    </row>
    <row r="123" spans="1:30" x14ac:dyDescent="0.3">
      <c r="A123" t="s">
        <v>145</v>
      </c>
      <c r="B123" t="s">
        <v>1144</v>
      </c>
      <c r="C123">
        <v>36</v>
      </c>
      <c r="D123" t="str">
        <f t="shared" si="3"/>
        <v>30-39</v>
      </c>
      <c r="E123" t="s">
        <v>2023</v>
      </c>
      <c r="F123" t="s">
        <v>2028</v>
      </c>
      <c r="G123" t="s">
        <v>2035</v>
      </c>
      <c r="H123" s="2">
        <v>42807</v>
      </c>
      <c r="I123" t="s">
        <v>959</v>
      </c>
      <c r="J123" t="s">
        <v>2037</v>
      </c>
      <c r="K123" s="4">
        <v>93244</v>
      </c>
      <c r="L123">
        <v>0</v>
      </c>
      <c r="N123" s="6">
        <f t="shared" ca="1" si="4"/>
        <v>102</v>
      </c>
      <c r="O123" s="6">
        <f t="shared" ca="1" si="5"/>
        <v>8</v>
      </c>
      <c r="P123" s="6" t="str" cm="1">
        <f t="array" aca="1" ref="P123" ca="1">_xlfn.IFS(O123&lt;5,"0-4years", O123&lt;10,"5-9years",O123&gt;=10,"10+ years")</f>
        <v>5-9years</v>
      </c>
      <c r="S123">
        <v>2</v>
      </c>
      <c r="T123" t="str" cm="1">
        <f t="array" ref="T123">_xlfn.IFS(S123&lt;3,"Low(1-2)",S123=3,"Medium(3)",S123&gt;=4,"High(4-5)")</f>
        <v>Low(1-2)</v>
      </c>
      <c r="U123">
        <v>3</v>
      </c>
      <c r="V123" t="s">
        <v>2050</v>
      </c>
      <c r="W123">
        <v>3</v>
      </c>
      <c r="X123">
        <v>85</v>
      </c>
      <c r="Y123">
        <v>96</v>
      </c>
      <c r="Z123">
        <v>80</v>
      </c>
      <c r="AA123">
        <v>4</v>
      </c>
      <c r="AB123" t="str" cm="1">
        <f t="array" ref="AB123">_xlfn.IFS(AA123=0,"Below Expectation",AA123&lt;5,"Needs Improvement",AA123&lt;=7,"Meets Expectation",AA123&gt;=8,"Exceeds Expectation")</f>
        <v>Needs Improvement</v>
      </c>
      <c r="AC123" s="4">
        <v>15489</v>
      </c>
      <c r="AD123">
        <v>3</v>
      </c>
    </row>
    <row r="124" spans="1:30" x14ac:dyDescent="0.3">
      <c r="A124" t="s">
        <v>146</v>
      </c>
      <c r="B124" t="s">
        <v>1145</v>
      </c>
      <c r="C124">
        <v>50</v>
      </c>
      <c r="D124" t="str">
        <f t="shared" si="3"/>
        <v>50-59</v>
      </c>
      <c r="E124" t="s">
        <v>2022</v>
      </c>
      <c r="F124" t="s">
        <v>2029</v>
      </c>
      <c r="G124" t="s">
        <v>2031</v>
      </c>
      <c r="H124" s="2">
        <v>44079</v>
      </c>
      <c r="I124" t="s">
        <v>936</v>
      </c>
      <c r="J124" t="s">
        <v>2040</v>
      </c>
      <c r="K124" s="4">
        <v>90425</v>
      </c>
      <c r="L124">
        <v>0</v>
      </c>
      <c r="N124" s="6">
        <f t="shared" ca="1" si="4"/>
        <v>60</v>
      </c>
      <c r="O124" s="6">
        <f t="shared" ca="1" si="5"/>
        <v>5</v>
      </c>
      <c r="P124" s="6" t="str" cm="1">
        <f t="array" aca="1" ref="P124" ca="1">_xlfn.IFS(O124&lt;5,"0-4years", O124&lt;10,"5-9years",O124&gt;=10,"10+ years")</f>
        <v>5-9years</v>
      </c>
      <c r="S124">
        <v>4</v>
      </c>
      <c r="T124" t="str" cm="1">
        <f t="array" ref="T124">_xlfn.IFS(S124&lt;3,"Low(1-2)",S124=3,"Medium(3)",S124&gt;=4,"High(4-5)")</f>
        <v>High(4-5)</v>
      </c>
      <c r="U124">
        <v>1</v>
      </c>
      <c r="V124" t="s">
        <v>2050</v>
      </c>
      <c r="W124">
        <v>4</v>
      </c>
      <c r="X124">
        <v>82</v>
      </c>
      <c r="Y124">
        <v>56</v>
      </c>
      <c r="Z124">
        <v>87</v>
      </c>
      <c r="AA124">
        <v>3</v>
      </c>
      <c r="AB124" t="str" cm="1">
        <f t="array" ref="AB124">_xlfn.IFS(AA124=0,"Below Expectation",AA124&lt;5,"Needs Improvement",AA124&lt;=7,"Meets Expectation",AA124&gt;=8,"Exceeds Expectation")</f>
        <v>Needs Improvement</v>
      </c>
      <c r="AC124" s="4">
        <v>4389</v>
      </c>
      <c r="AD124">
        <v>2</v>
      </c>
    </row>
    <row r="125" spans="1:30" x14ac:dyDescent="0.3">
      <c r="A125" t="s">
        <v>147</v>
      </c>
      <c r="B125" t="s">
        <v>1146</v>
      </c>
      <c r="C125">
        <v>57</v>
      </c>
      <c r="D125" t="str">
        <f t="shared" si="3"/>
        <v>50-59</v>
      </c>
      <c r="E125" t="s">
        <v>2022</v>
      </c>
      <c r="F125" t="s">
        <v>2030</v>
      </c>
      <c r="G125" t="s">
        <v>2035</v>
      </c>
      <c r="H125" s="2">
        <v>42263</v>
      </c>
      <c r="I125" t="s">
        <v>422</v>
      </c>
      <c r="J125" t="s">
        <v>2040</v>
      </c>
      <c r="K125" s="4">
        <v>103518</v>
      </c>
      <c r="L125">
        <v>0</v>
      </c>
      <c r="N125" s="6">
        <f t="shared" ca="1" si="4"/>
        <v>120</v>
      </c>
      <c r="O125" s="6">
        <f t="shared" ca="1" si="5"/>
        <v>10</v>
      </c>
      <c r="P125" s="6" t="str" cm="1">
        <f t="array" aca="1" ref="P125" ca="1">_xlfn.IFS(O125&lt;5,"0-4years", O125&lt;10,"5-9years",O125&gt;=10,"10+ years")</f>
        <v>10+ years</v>
      </c>
      <c r="S125">
        <v>5</v>
      </c>
      <c r="T125" t="str" cm="1">
        <f t="array" ref="T125">_xlfn.IFS(S125&lt;3,"Low(1-2)",S125=3,"Medium(3)",S125&gt;=4,"High(4-5)")</f>
        <v>High(4-5)</v>
      </c>
      <c r="U125">
        <v>3</v>
      </c>
      <c r="V125" t="s">
        <v>2054</v>
      </c>
      <c r="W125">
        <v>5</v>
      </c>
      <c r="X125">
        <v>85</v>
      </c>
      <c r="Y125">
        <v>57</v>
      </c>
      <c r="Z125">
        <v>71</v>
      </c>
      <c r="AA125">
        <v>1</v>
      </c>
      <c r="AB125" t="str" cm="1">
        <f t="array" ref="AB125">_xlfn.IFS(AA125=0,"Below Expectation",AA125&lt;5,"Needs Improvement",AA125&lt;=7,"Meets Expectation",AA125&gt;=8,"Exceeds Expectation")</f>
        <v>Needs Improvement</v>
      </c>
      <c r="AC125" s="4">
        <v>16935</v>
      </c>
      <c r="AD125">
        <v>0</v>
      </c>
    </row>
    <row r="126" spans="1:30" x14ac:dyDescent="0.3">
      <c r="A126" t="s">
        <v>148</v>
      </c>
      <c r="B126" t="s">
        <v>1147</v>
      </c>
      <c r="C126">
        <v>34</v>
      </c>
      <c r="D126" t="str">
        <f t="shared" si="3"/>
        <v>30-39</v>
      </c>
      <c r="E126" t="s">
        <v>2024</v>
      </c>
      <c r="F126" t="s">
        <v>2027</v>
      </c>
      <c r="G126" t="s">
        <v>2032</v>
      </c>
      <c r="H126" s="2">
        <v>41310</v>
      </c>
      <c r="I126" t="s">
        <v>129</v>
      </c>
      <c r="J126" t="s">
        <v>2039</v>
      </c>
      <c r="K126" s="4">
        <v>107844</v>
      </c>
      <c r="L126">
        <v>0</v>
      </c>
      <c r="N126" s="6">
        <f t="shared" ca="1" si="4"/>
        <v>151</v>
      </c>
      <c r="O126" s="6">
        <f t="shared" ca="1" si="5"/>
        <v>12</v>
      </c>
      <c r="P126" s="6" t="str" cm="1">
        <f t="array" aca="1" ref="P126" ca="1">_xlfn.IFS(O126&lt;5,"0-4years", O126&lt;10,"5-9years",O126&gt;=10,"10+ years")</f>
        <v>10+ years</v>
      </c>
      <c r="S126">
        <v>2</v>
      </c>
      <c r="T126" t="str" cm="1">
        <f t="array" ref="T126">_xlfn.IFS(S126&lt;3,"Low(1-2)",S126=3,"Medium(3)",S126&gt;=4,"High(4-5)")</f>
        <v>Low(1-2)</v>
      </c>
      <c r="U126">
        <v>3</v>
      </c>
      <c r="V126" t="s">
        <v>2050</v>
      </c>
      <c r="W126">
        <v>5</v>
      </c>
      <c r="X126">
        <v>82</v>
      </c>
      <c r="Y126">
        <v>90</v>
      </c>
      <c r="Z126">
        <v>94</v>
      </c>
      <c r="AA126">
        <v>1</v>
      </c>
      <c r="AB126" t="str" cm="1">
        <f t="array" ref="AB126">_xlfn.IFS(AA126=0,"Below Expectation",AA126&lt;5,"Needs Improvement",AA126&lt;=7,"Meets Expectation",AA126&gt;=8,"Exceeds Expectation")</f>
        <v>Needs Improvement</v>
      </c>
      <c r="AC126" s="4">
        <v>11089</v>
      </c>
      <c r="AD126">
        <v>4</v>
      </c>
    </row>
    <row r="127" spans="1:30" x14ac:dyDescent="0.3">
      <c r="A127" t="s">
        <v>149</v>
      </c>
      <c r="B127" t="s">
        <v>1148</v>
      </c>
      <c r="C127">
        <v>53</v>
      </c>
      <c r="D127" t="str">
        <f t="shared" si="3"/>
        <v>50-59</v>
      </c>
      <c r="E127" t="s">
        <v>2023</v>
      </c>
      <c r="F127" t="s">
        <v>2029</v>
      </c>
      <c r="G127" t="s">
        <v>2034</v>
      </c>
      <c r="H127" s="2">
        <v>44712</v>
      </c>
      <c r="I127" t="s">
        <v>294</v>
      </c>
      <c r="J127" t="s">
        <v>2040</v>
      </c>
      <c r="K127" s="4">
        <v>57919</v>
      </c>
      <c r="L127">
        <v>0</v>
      </c>
      <c r="N127" s="6">
        <f t="shared" ca="1" si="4"/>
        <v>39</v>
      </c>
      <c r="O127" s="6">
        <f t="shared" ca="1" si="5"/>
        <v>3</v>
      </c>
      <c r="P127" s="6" t="str" cm="1">
        <f t="array" aca="1" ref="P127" ca="1">_xlfn.IFS(O127&lt;5,"0-4years", O127&lt;10,"5-9years",O127&gt;=10,"10+ years")</f>
        <v>0-4years</v>
      </c>
      <c r="S127">
        <v>2</v>
      </c>
      <c r="T127" t="str" cm="1">
        <f t="array" ref="T127">_xlfn.IFS(S127&lt;3,"Low(1-2)",S127=3,"Medium(3)",S127&gt;=4,"High(4-5)")</f>
        <v>Low(1-2)</v>
      </c>
      <c r="U127">
        <v>4</v>
      </c>
      <c r="V127" t="s">
        <v>2050</v>
      </c>
      <c r="W127">
        <v>3</v>
      </c>
      <c r="X127">
        <v>80</v>
      </c>
      <c r="Y127">
        <v>98</v>
      </c>
      <c r="Z127">
        <v>90</v>
      </c>
      <c r="AA127">
        <v>6</v>
      </c>
      <c r="AB127" t="str" cm="1">
        <f t="array" ref="AB127">_xlfn.IFS(AA127=0,"Below Expectation",AA127&lt;5,"Needs Improvement",AA127&lt;=7,"Meets Expectation",AA127&gt;=8,"Exceeds Expectation")</f>
        <v>Meets Expectation</v>
      </c>
      <c r="AC127" s="4">
        <v>9231</v>
      </c>
      <c r="AD127">
        <v>0</v>
      </c>
    </row>
    <row r="128" spans="1:30" x14ac:dyDescent="0.3">
      <c r="A128" t="s">
        <v>150</v>
      </c>
      <c r="B128" t="s">
        <v>1149</v>
      </c>
      <c r="C128">
        <v>28</v>
      </c>
      <c r="D128" t="str">
        <f t="shared" si="3"/>
        <v>22-29</v>
      </c>
      <c r="E128" t="s">
        <v>2022</v>
      </c>
      <c r="F128" t="s">
        <v>2027</v>
      </c>
      <c r="G128" t="s">
        <v>2034</v>
      </c>
      <c r="H128" s="2">
        <v>44853</v>
      </c>
      <c r="I128" t="s">
        <v>998</v>
      </c>
      <c r="J128" t="s">
        <v>2039</v>
      </c>
      <c r="K128" s="4">
        <v>115697</v>
      </c>
      <c r="L128">
        <v>1</v>
      </c>
      <c r="M128" s="2">
        <v>45409</v>
      </c>
      <c r="N128" s="6">
        <f t="shared" ca="1" si="4"/>
        <v>18</v>
      </c>
      <c r="O128" s="6">
        <f t="shared" ca="1" si="5"/>
        <v>1</v>
      </c>
      <c r="P128" s="6" t="str" cm="1">
        <f t="array" aca="1" ref="P128" ca="1">_xlfn.IFS(O128&lt;5,"0-4years", O128&lt;10,"5-9years",O128&gt;=10,"10+ years")</f>
        <v>0-4years</v>
      </c>
      <c r="Q128" t="s">
        <v>2042</v>
      </c>
      <c r="R128">
        <v>30</v>
      </c>
      <c r="S128">
        <v>5</v>
      </c>
      <c r="T128" t="str" cm="1">
        <f t="array" ref="T128">_xlfn.IFS(S128&lt;3,"Low(1-2)",S128=3,"Medium(3)",S128&gt;=4,"High(4-5)")</f>
        <v>High(4-5)</v>
      </c>
      <c r="U128">
        <v>4</v>
      </c>
      <c r="V128" t="s">
        <v>2048</v>
      </c>
      <c r="W128">
        <v>4</v>
      </c>
      <c r="X128">
        <v>70</v>
      </c>
      <c r="Y128">
        <v>15</v>
      </c>
      <c r="Z128">
        <v>58</v>
      </c>
      <c r="AA128">
        <v>4</v>
      </c>
      <c r="AB128" t="str" cm="1">
        <f t="array" ref="AB128">_xlfn.IFS(AA128=0,"Below Expectation",AA128&lt;5,"Needs Improvement",AA128&lt;=7,"Meets Expectation",AA128&gt;=8,"Exceeds Expectation")</f>
        <v>Needs Improvement</v>
      </c>
      <c r="AC128" s="4">
        <v>3051</v>
      </c>
      <c r="AD128">
        <v>4</v>
      </c>
    </row>
    <row r="129" spans="1:30" x14ac:dyDescent="0.3">
      <c r="A129" t="s">
        <v>151</v>
      </c>
      <c r="B129" t="s">
        <v>1150</v>
      </c>
      <c r="C129">
        <v>43</v>
      </c>
      <c r="D129" t="str">
        <f t="shared" si="3"/>
        <v>40-49</v>
      </c>
      <c r="E129" t="s">
        <v>2022</v>
      </c>
      <c r="F129" t="s">
        <v>2026</v>
      </c>
      <c r="G129" t="s">
        <v>2032</v>
      </c>
      <c r="H129" s="2">
        <v>43503</v>
      </c>
      <c r="I129" t="s">
        <v>854</v>
      </c>
      <c r="J129" t="s">
        <v>2039</v>
      </c>
      <c r="K129" s="4">
        <v>82196</v>
      </c>
      <c r="L129">
        <v>0</v>
      </c>
      <c r="N129" s="6">
        <f t="shared" ca="1" si="4"/>
        <v>79</v>
      </c>
      <c r="O129" s="6">
        <f t="shared" ca="1" si="5"/>
        <v>6</v>
      </c>
      <c r="P129" s="6" t="str" cm="1">
        <f t="array" aca="1" ref="P129" ca="1">_xlfn.IFS(O129&lt;5,"0-4years", O129&lt;10,"5-9years",O129&gt;=10,"10+ years")</f>
        <v>5-9years</v>
      </c>
      <c r="S129">
        <v>2</v>
      </c>
      <c r="T129" t="str" cm="1">
        <f t="array" ref="T129">_xlfn.IFS(S129&lt;3,"Low(1-2)",S129=3,"Medium(3)",S129&gt;=4,"High(4-5)")</f>
        <v>Low(1-2)</v>
      </c>
      <c r="U129">
        <v>3</v>
      </c>
      <c r="V129" t="s">
        <v>2050</v>
      </c>
      <c r="W129">
        <v>5</v>
      </c>
      <c r="X129">
        <v>76</v>
      </c>
      <c r="Y129">
        <v>27</v>
      </c>
      <c r="Z129">
        <v>58</v>
      </c>
      <c r="AA129">
        <v>6</v>
      </c>
      <c r="AB129" t="str" cm="1">
        <f t="array" ref="AB129">_xlfn.IFS(AA129=0,"Below Expectation",AA129&lt;5,"Needs Improvement",AA129&lt;=7,"Meets Expectation",AA129&gt;=8,"Exceeds Expectation")</f>
        <v>Meets Expectation</v>
      </c>
      <c r="AC129" s="4">
        <v>5322</v>
      </c>
      <c r="AD129">
        <v>1</v>
      </c>
    </row>
    <row r="130" spans="1:30" x14ac:dyDescent="0.3">
      <c r="A130" t="s">
        <v>152</v>
      </c>
      <c r="B130" t="s">
        <v>1151</v>
      </c>
      <c r="C130">
        <v>49</v>
      </c>
      <c r="D130" t="str">
        <f t="shared" si="3"/>
        <v>40-49</v>
      </c>
      <c r="E130" t="s">
        <v>2023</v>
      </c>
      <c r="F130" t="s">
        <v>2028</v>
      </c>
      <c r="G130" t="s">
        <v>2035</v>
      </c>
      <c r="H130" s="2">
        <v>43402</v>
      </c>
      <c r="I130" t="s">
        <v>526</v>
      </c>
      <c r="J130" t="s">
        <v>2039</v>
      </c>
      <c r="K130" s="4">
        <v>104401</v>
      </c>
      <c r="L130">
        <v>0</v>
      </c>
      <c r="N130" s="6">
        <f t="shared" ca="1" si="4"/>
        <v>82</v>
      </c>
      <c r="O130" s="6">
        <f t="shared" ca="1" si="5"/>
        <v>6</v>
      </c>
      <c r="P130" s="6" t="str" cm="1">
        <f t="array" aca="1" ref="P130" ca="1">_xlfn.IFS(O130&lt;5,"0-4years", O130&lt;10,"5-9years",O130&gt;=10,"10+ years")</f>
        <v>5-9years</v>
      </c>
      <c r="S130">
        <v>1</v>
      </c>
      <c r="T130" t="str" cm="1">
        <f t="array" ref="T130">_xlfn.IFS(S130&lt;3,"Low(1-2)",S130=3,"Medium(3)",S130&gt;=4,"High(4-5)")</f>
        <v>Low(1-2)</v>
      </c>
      <c r="U130">
        <v>1</v>
      </c>
      <c r="V130" t="s">
        <v>2050</v>
      </c>
      <c r="W130">
        <v>5</v>
      </c>
      <c r="X130">
        <v>76</v>
      </c>
      <c r="Y130">
        <v>97</v>
      </c>
      <c r="Z130">
        <v>64</v>
      </c>
      <c r="AA130">
        <v>0</v>
      </c>
      <c r="AB130" t="str" cm="1">
        <f t="array" ref="AB130">_xlfn.IFS(AA130=0,"Below Expectation",AA130&lt;5,"Needs Improvement",AA130&lt;=7,"Meets Expectation",AA130&gt;=8,"Exceeds Expectation")</f>
        <v>Below Expectation</v>
      </c>
      <c r="AC130" s="4">
        <v>11789</v>
      </c>
      <c r="AD130">
        <v>3</v>
      </c>
    </row>
    <row r="131" spans="1:30" x14ac:dyDescent="0.3">
      <c r="A131" t="s">
        <v>153</v>
      </c>
      <c r="B131" t="s">
        <v>1152</v>
      </c>
      <c r="C131">
        <v>23</v>
      </c>
      <c r="D131" t="str">
        <f t="shared" ref="D131:D194" si="6">IF(AND(C131&gt;=22,C131&lt;=29), "22-29", IF(AND(C131&gt;=30,C131&lt;=39),"30-39",IF(AND(C131&gt;=40,C131&lt;=49),"40-49", IF(AND(C131&gt;=50,C131&lt;=59),"50-59"))))</f>
        <v>22-29</v>
      </c>
      <c r="E131" t="s">
        <v>2023</v>
      </c>
      <c r="F131" t="s">
        <v>2027</v>
      </c>
      <c r="G131" t="s">
        <v>2036</v>
      </c>
      <c r="H131" s="2">
        <v>43243</v>
      </c>
      <c r="I131" t="s">
        <v>702</v>
      </c>
      <c r="J131" t="s">
        <v>2037</v>
      </c>
      <c r="K131" s="4">
        <v>25495</v>
      </c>
      <c r="L131">
        <v>0</v>
      </c>
      <c r="N131" s="6">
        <f t="shared" ref="N131:N194" ca="1" si="7">IFERROR((DATEDIF(H131,M131,"M")), DATEDIF(H131,TODAY(),"M"))</f>
        <v>87</v>
      </c>
      <c r="O131" s="6">
        <f t="shared" ref="O131:O194" ca="1" si="8">IFERROR((DATEDIF(H131,M131,"Y")), DATEDIF(H131,TODAY(),"Y"))</f>
        <v>7</v>
      </c>
      <c r="P131" s="6" t="str" cm="1">
        <f t="array" aca="1" ref="P131" ca="1">_xlfn.IFS(O131&lt;5,"0-4years", O131&lt;10,"5-9years",O131&gt;=10,"10+ years")</f>
        <v>5-9years</v>
      </c>
      <c r="S131">
        <v>1</v>
      </c>
      <c r="T131" t="str" cm="1">
        <f t="array" ref="T131">_xlfn.IFS(S131&lt;3,"Low(1-2)",S131=3,"Medium(3)",S131&gt;=4,"High(4-5)")</f>
        <v>Low(1-2)</v>
      </c>
      <c r="U131">
        <v>2</v>
      </c>
      <c r="V131" t="s">
        <v>2050</v>
      </c>
      <c r="W131">
        <v>2</v>
      </c>
      <c r="X131">
        <v>57</v>
      </c>
      <c r="Y131">
        <v>0</v>
      </c>
      <c r="Z131">
        <v>62</v>
      </c>
      <c r="AA131">
        <v>0</v>
      </c>
      <c r="AB131" t="str" cm="1">
        <f t="array" ref="AB131">_xlfn.IFS(AA131=0,"Below Expectation",AA131&lt;5,"Needs Improvement",AA131&lt;=7,"Meets Expectation",AA131&gt;=8,"Exceeds Expectation")</f>
        <v>Below Expectation</v>
      </c>
      <c r="AC131" s="4">
        <v>2555</v>
      </c>
      <c r="AD131">
        <v>0</v>
      </c>
    </row>
    <row r="132" spans="1:30" x14ac:dyDescent="0.3">
      <c r="A132" t="s">
        <v>154</v>
      </c>
      <c r="B132" t="s">
        <v>1153</v>
      </c>
      <c r="C132">
        <v>27</v>
      </c>
      <c r="D132" t="str">
        <f t="shared" si="6"/>
        <v>22-29</v>
      </c>
      <c r="E132" t="s">
        <v>2023</v>
      </c>
      <c r="F132" t="s">
        <v>2025</v>
      </c>
      <c r="G132" t="s">
        <v>2032</v>
      </c>
      <c r="H132" s="2">
        <v>44562</v>
      </c>
      <c r="I132" t="s">
        <v>548</v>
      </c>
      <c r="J132" t="s">
        <v>2037</v>
      </c>
      <c r="K132" s="4">
        <v>69755</v>
      </c>
      <c r="L132">
        <v>1</v>
      </c>
      <c r="M132" s="2">
        <v>45588</v>
      </c>
      <c r="N132" s="6">
        <f t="shared" ca="1" si="7"/>
        <v>33</v>
      </c>
      <c r="O132" s="6">
        <f t="shared" ca="1" si="8"/>
        <v>2</v>
      </c>
      <c r="P132" s="6" t="str" cm="1">
        <f t="array" aca="1" ref="P132" ca="1">_xlfn.IFS(O132&lt;5,"0-4years", O132&lt;10,"5-9years",O132&gt;=10,"10+ years")</f>
        <v>0-4years</v>
      </c>
      <c r="Q132" t="s">
        <v>2045</v>
      </c>
      <c r="R132">
        <v>60</v>
      </c>
      <c r="S132">
        <v>5</v>
      </c>
      <c r="T132" t="str" cm="1">
        <f t="array" ref="T132">_xlfn.IFS(S132&lt;3,"Low(1-2)",S132=3,"Medium(3)",S132&gt;=4,"High(4-5)")</f>
        <v>High(4-5)</v>
      </c>
      <c r="U132">
        <v>2</v>
      </c>
      <c r="V132" t="s">
        <v>2052</v>
      </c>
      <c r="W132">
        <v>2</v>
      </c>
      <c r="X132">
        <v>86</v>
      </c>
      <c r="Y132">
        <v>40</v>
      </c>
      <c r="Z132">
        <v>71</v>
      </c>
      <c r="AA132">
        <v>4</v>
      </c>
      <c r="AB132" t="str" cm="1">
        <f t="array" ref="AB132">_xlfn.IFS(AA132=0,"Below Expectation",AA132&lt;5,"Needs Improvement",AA132&lt;=7,"Meets Expectation",AA132&gt;=8,"Exceeds Expectation")</f>
        <v>Needs Improvement</v>
      </c>
      <c r="AC132" s="4">
        <v>17473</v>
      </c>
      <c r="AD132">
        <v>2</v>
      </c>
    </row>
    <row r="133" spans="1:30" x14ac:dyDescent="0.3">
      <c r="A133" t="s">
        <v>155</v>
      </c>
      <c r="B133" t="s">
        <v>1154</v>
      </c>
      <c r="C133">
        <v>49</v>
      </c>
      <c r="D133" t="str">
        <f t="shared" si="6"/>
        <v>40-49</v>
      </c>
      <c r="E133" t="s">
        <v>2022</v>
      </c>
      <c r="F133" t="s">
        <v>2027</v>
      </c>
      <c r="G133" t="s">
        <v>2036</v>
      </c>
      <c r="H133" s="2">
        <v>45370</v>
      </c>
      <c r="I133" t="s">
        <v>872</v>
      </c>
      <c r="J133" t="s">
        <v>2040</v>
      </c>
      <c r="K133" s="4">
        <v>92684</v>
      </c>
      <c r="L133">
        <v>0</v>
      </c>
      <c r="N133" s="6">
        <f t="shared" ca="1" si="7"/>
        <v>17</v>
      </c>
      <c r="O133" s="6">
        <f t="shared" ca="1" si="8"/>
        <v>1</v>
      </c>
      <c r="P133" s="6" t="str" cm="1">
        <f t="array" aca="1" ref="P133" ca="1">_xlfn.IFS(O133&lt;5,"0-4years", O133&lt;10,"5-9years",O133&gt;=10,"10+ years")</f>
        <v>0-4years</v>
      </c>
      <c r="S133">
        <v>4</v>
      </c>
      <c r="T133" t="str" cm="1">
        <f t="array" ref="T133">_xlfn.IFS(S133&lt;3,"Low(1-2)",S133=3,"Medium(3)",S133&gt;=4,"High(4-5)")</f>
        <v>High(4-5)</v>
      </c>
      <c r="U133">
        <v>5</v>
      </c>
      <c r="V133" t="s">
        <v>2056</v>
      </c>
      <c r="W133">
        <v>1</v>
      </c>
      <c r="X133">
        <v>81</v>
      </c>
      <c r="Y133">
        <v>47</v>
      </c>
      <c r="Z133">
        <v>65</v>
      </c>
      <c r="AA133">
        <v>1</v>
      </c>
      <c r="AB133" t="str" cm="1">
        <f t="array" ref="AB133">_xlfn.IFS(AA133=0,"Below Expectation",AA133&lt;5,"Needs Improvement",AA133&lt;=7,"Meets Expectation",AA133&gt;=8,"Exceeds Expectation")</f>
        <v>Needs Improvement</v>
      </c>
      <c r="AC133" s="4">
        <v>12767</v>
      </c>
      <c r="AD133">
        <v>3</v>
      </c>
    </row>
    <row r="134" spans="1:30" x14ac:dyDescent="0.3">
      <c r="A134" t="s">
        <v>156</v>
      </c>
      <c r="B134" t="s">
        <v>1155</v>
      </c>
      <c r="C134">
        <v>49</v>
      </c>
      <c r="D134" t="str">
        <f t="shared" si="6"/>
        <v>40-49</v>
      </c>
      <c r="E134" t="s">
        <v>2022</v>
      </c>
      <c r="F134" t="s">
        <v>2026</v>
      </c>
      <c r="G134" t="s">
        <v>2032</v>
      </c>
      <c r="H134" s="2">
        <v>45289</v>
      </c>
      <c r="I134" t="s">
        <v>55</v>
      </c>
      <c r="J134" t="s">
        <v>2037</v>
      </c>
      <c r="K134" s="4">
        <v>58324</v>
      </c>
      <c r="L134">
        <v>0</v>
      </c>
      <c r="N134" s="6">
        <f t="shared" ca="1" si="7"/>
        <v>20</v>
      </c>
      <c r="O134" s="6">
        <f t="shared" ca="1" si="8"/>
        <v>1</v>
      </c>
      <c r="P134" s="6" t="str" cm="1">
        <f t="array" aca="1" ref="P134" ca="1">_xlfn.IFS(O134&lt;5,"0-4years", O134&lt;10,"5-9years",O134&gt;=10,"10+ years")</f>
        <v>0-4years</v>
      </c>
      <c r="S134">
        <v>1</v>
      </c>
      <c r="T134" t="str" cm="1">
        <f t="array" ref="T134">_xlfn.IFS(S134&lt;3,"Low(1-2)",S134=3,"Medium(3)",S134&gt;=4,"High(4-5)")</f>
        <v>Low(1-2)</v>
      </c>
      <c r="U134">
        <v>5</v>
      </c>
      <c r="V134" t="s">
        <v>2050</v>
      </c>
      <c r="W134">
        <v>3</v>
      </c>
      <c r="X134">
        <v>75</v>
      </c>
      <c r="Y134">
        <v>30</v>
      </c>
      <c r="Z134">
        <v>81</v>
      </c>
      <c r="AA134">
        <v>7</v>
      </c>
      <c r="AB134" t="str" cm="1">
        <f t="array" ref="AB134">_xlfn.IFS(AA134=0,"Below Expectation",AA134&lt;5,"Needs Improvement",AA134&lt;=7,"Meets Expectation",AA134&gt;=8,"Exceeds Expectation")</f>
        <v>Meets Expectation</v>
      </c>
      <c r="AC134" s="4">
        <v>458</v>
      </c>
      <c r="AD134">
        <v>0</v>
      </c>
    </row>
    <row r="135" spans="1:30" x14ac:dyDescent="0.3">
      <c r="A135" t="s">
        <v>157</v>
      </c>
      <c r="B135" t="s">
        <v>1156</v>
      </c>
      <c r="C135">
        <v>41</v>
      </c>
      <c r="D135" t="str">
        <f t="shared" si="6"/>
        <v>40-49</v>
      </c>
      <c r="E135" t="s">
        <v>2022</v>
      </c>
      <c r="F135" t="s">
        <v>2028</v>
      </c>
      <c r="G135" t="s">
        <v>2031</v>
      </c>
      <c r="H135" s="2">
        <v>43912</v>
      </c>
      <c r="I135" t="s">
        <v>416</v>
      </c>
      <c r="J135" t="s">
        <v>2040</v>
      </c>
      <c r="K135" s="4">
        <v>103929</v>
      </c>
      <c r="L135">
        <v>0</v>
      </c>
      <c r="N135" s="6">
        <f t="shared" ca="1" si="7"/>
        <v>65</v>
      </c>
      <c r="O135" s="6">
        <f t="shared" ca="1" si="8"/>
        <v>5</v>
      </c>
      <c r="P135" s="6" t="str" cm="1">
        <f t="array" aca="1" ref="P135" ca="1">_xlfn.IFS(O135&lt;5,"0-4years", O135&lt;10,"5-9years",O135&gt;=10,"10+ years")</f>
        <v>5-9years</v>
      </c>
      <c r="S135">
        <v>1</v>
      </c>
      <c r="T135" t="str" cm="1">
        <f t="array" ref="T135">_xlfn.IFS(S135&lt;3,"Low(1-2)",S135=3,"Medium(3)",S135&gt;=4,"High(4-5)")</f>
        <v>Low(1-2)</v>
      </c>
      <c r="U135">
        <v>2</v>
      </c>
      <c r="V135" t="s">
        <v>2050</v>
      </c>
      <c r="W135">
        <v>4</v>
      </c>
      <c r="X135">
        <v>51</v>
      </c>
      <c r="Y135">
        <v>35</v>
      </c>
      <c r="Z135">
        <v>51</v>
      </c>
      <c r="AA135">
        <v>2</v>
      </c>
      <c r="AB135" t="str" cm="1">
        <f t="array" ref="AB135">_xlfn.IFS(AA135=0,"Below Expectation",AA135&lt;5,"Needs Improvement",AA135&lt;=7,"Meets Expectation",AA135&gt;=8,"Exceeds Expectation")</f>
        <v>Needs Improvement</v>
      </c>
      <c r="AC135" s="4">
        <v>15701</v>
      </c>
      <c r="AD135">
        <v>2</v>
      </c>
    </row>
    <row r="136" spans="1:30" x14ac:dyDescent="0.3">
      <c r="A136" t="s">
        <v>158</v>
      </c>
      <c r="B136" t="s">
        <v>1157</v>
      </c>
      <c r="C136">
        <v>51</v>
      </c>
      <c r="D136" t="str">
        <f t="shared" si="6"/>
        <v>50-59</v>
      </c>
      <c r="E136" t="s">
        <v>2023</v>
      </c>
      <c r="F136" t="s">
        <v>2029</v>
      </c>
      <c r="G136" t="s">
        <v>2034</v>
      </c>
      <c r="H136" s="2">
        <v>44338</v>
      </c>
      <c r="I136" t="s">
        <v>63</v>
      </c>
      <c r="J136" t="s">
        <v>2037</v>
      </c>
      <c r="K136" s="4">
        <v>26552</v>
      </c>
      <c r="L136">
        <v>0</v>
      </c>
      <c r="N136" s="6">
        <f t="shared" ca="1" si="7"/>
        <v>51</v>
      </c>
      <c r="O136" s="6">
        <f t="shared" ca="1" si="8"/>
        <v>4</v>
      </c>
      <c r="P136" s="6" t="str" cm="1">
        <f t="array" aca="1" ref="P136" ca="1">_xlfn.IFS(O136&lt;5,"0-4years", O136&lt;10,"5-9years",O136&gt;=10,"10+ years")</f>
        <v>0-4years</v>
      </c>
      <c r="S136">
        <v>5</v>
      </c>
      <c r="T136" t="str" cm="1">
        <f t="array" ref="T136">_xlfn.IFS(S136&lt;3,"Low(1-2)",S136=3,"Medium(3)",S136&gt;=4,"High(4-5)")</f>
        <v>High(4-5)</v>
      </c>
      <c r="U136">
        <v>3</v>
      </c>
      <c r="V136" t="s">
        <v>2054</v>
      </c>
      <c r="W136">
        <v>5</v>
      </c>
      <c r="X136">
        <v>61</v>
      </c>
      <c r="Y136">
        <v>32</v>
      </c>
      <c r="Z136">
        <v>75</v>
      </c>
      <c r="AA136">
        <v>0</v>
      </c>
      <c r="AB136" t="str" cm="1">
        <f t="array" ref="AB136">_xlfn.IFS(AA136=0,"Below Expectation",AA136&lt;5,"Needs Improvement",AA136&lt;=7,"Meets Expectation",AA136&gt;=8,"Exceeds Expectation")</f>
        <v>Below Expectation</v>
      </c>
      <c r="AC136" s="4">
        <v>16066</v>
      </c>
      <c r="AD136">
        <v>2</v>
      </c>
    </row>
    <row r="137" spans="1:30" x14ac:dyDescent="0.3">
      <c r="A137" t="s">
        <v>159</v>
      </c>
      <c r="B137" t="s">
        <v>1158</v>
      </c>
      <c r="C137">
        <v>32</v>
      </c>
      <c r="D137" t="str">
        <f t="shared" si="6"/>
        <v>30-39</v>
      </c>
      <c r="E137" t="s">
        <v>2023</v>
      </c>
      <c r="F137" t="s">
        <v>2026</v>
      </c>
      <c r="G137" t="s">
        <v>2032</v>
      </c>
      <c r="H137" s="2">
        <v>42614</v>
      </c>
      <c r="I137" t="s">
        <v>683</v>
      </c>
      <c r="J137" t="s">
        <v>2038</v>
      </c>
      <c r="K137" s="4">
        <v>76272</v>
      </c>
      <c r="L137">
        <v>0</v>
      </c>
      <c r="N137" s="6">
        <f t="shared" ca="1" si="7"/>
        <v>108</v>
      </c>
      <c r="O137" s="6">
        <f t="shared" ca="1" si="8"/>
        <v>9</v>
      </c>
      <c r="P137" s="6" t="str" cm="1">
        <f t="array" aca="1" ref="P137" ca="1">_xlfn.IFS(O137&lt;5,"0-4years", O137&lt;10,"5-9years",O137&gt;=10,"10+ years")</f>
        <v>5-9years</v>
      </c>
      <c r="S137">
        <v>3</v>
      </c>
      <c r="T137" t="str" cm="1">
        <f t="array" ref="T137">_xlfn.IFS(S137&lt;3,"Low(1-2)",S137=3,"Medium(3)",S137&gt;=4,"High(4-5)")</f>
        <v>Medium(3)</v>
      </c>
      <c r="U137">
        <v>3</v>
      </c>
      <c r="V137" t="s">
        <v>2054</v>
      </c>
      <c r="W137">
        <v>5</v>
      </c>
      <c r="X137">
        <v>71</v>
      </c>
      <c r="Y137">
        <v>32</v>
      </c>
      <c r="Z137">
        <v>63</v>
      </c>
      <c r="AA137">
        <v>1</v>
      </c>
      <c r="AB137" t="str" cm="1">
        <f t="array" ref="AB137">_xlfn.IFS(AA137=0,"Below Expectation",AA137&lt;5,"Needs Improvement",AA137&lt;=7,"Meets Expectation",AA137&gt;=8,"Exceeds Expectation")</f>
        <v>Needs Improvement</v>
      </c>
      <c r="AC137" s="4">
        <v>4721</v>
      </c>
      <c r="AD137">
        <v>2</v>
      </c>
    </row>
    <row r="138" spans="1:30" x14ac:dyDescent="0.3">
      <c r="A138" t="s">
        <v>160</v>
      </c>
      <c r="B138" t="s">
        <v>1159</v>
      </c>
      <c r="C138">
        <v>49</v>
      </c>
      <c r="D138" t="str">
        <f t="shared" si="6"/>
        <v>40-49</v>
      </c>
      <c r="E138" t="s">
        <v>2023</v>
      </c>
      <c r="F138" t="s">
        <v>2028</v>
      </c>
      <c r="G138" t="s">
        <v>2035</v>
      </c>
      <c r="H138" s="2">
        <v>41776</v>
      </c>
      <c r="I138" t="s">
        <v>241</v>
      </c>
      <c r="J138" t="s">
        <v>2038</v>
      </c>
      <c r="K138" s="4">
        <v>60853</v>
      </c>
      <c r="L138">
        <v>0</v>
      </c>
      <c r="N138" s="6">
        <f t="shared" ca="1" si="7"/>
        <v>135</v>
      </c>
      <c r="O138" s="6">
        <f t="shared" ca="1" si="8"/>
        <v>11</v>
      </c>
      <c r="P138" s="6" t="str" cm="1">
        <f t="array" aca="1" ref="P138" ca="1">_xlfn.IFS(O138&lt;5,"0-4years", O138&lt;10,"5-9years",O138&gt;=10,"10+ years")</f>
        <v>10+ years</v>
      </c>
      <c r="S138">
        <v>2</v>
      </c>
      <c r="T138" t="str" cm="1">
        <f t="array" ref="T138">_xlfn.IFS(S138&lt;3,"Low(1-2)",S138=3,"Medium(3)",S138&gt;=4,"High(4-5)")</f>
        <v>Low(1-2)</v>
      </c>
      <c r="U138">
        <v>4</v>
      </c>
      <c r="V138" t="s">
        <v>2050</v>
      </c>
      <c r="W138">
        <v>1</v>
      </c>
      <c r="X138">
        <v>66</v>
      </c>
      <c r="Y138">
        <v>81</v>
      </c>
      <c r="Z138">
        <v>87</v>
      </c>
      <c r="AA138">
        <v>9</v>
      </c>
      <c r="AB138" t="str" cm="1">
        <f t="array" ref="AB138">_xlfn.IFS(AA138=0,"Below Expectation",AA138&lt;5,"Needs Improvement",AA138&lt;=7,"Meets Expectation",AA138&gt;=8,"Exceeds Expectation")</f>
        <v>Exceeds Expectation</v>
      </c>
      <c r="AC138" s="4">
        <v>12446</v>
      </c>
      <c r="AD138">
        <v>2</v>
      </c>
    </row>
    <row r="139" spans="1:30" x14ac:dyDescent="0.3">
      <c r="A139" t="s">
        <v>161</v>
      </c>
      <c r="B139" t="s">
        <v>1160</v>
      </c>
      <c r="C139">
        <v>46</v>
      </c>
      <c r="D139" t="str">
        <f t="shared" si="6"/>
        <v>40-49</v>
      </c>
      <c r="E139" t="s">
        <v>2024</v>
      </c>
      <c r="F139" t="s">
        <v>2027</v>
      </c>
      <c r="G139" t="s">
        <v>2034</v>
      </c>
      <c r="H139" s="2">
        <v>40561</v>
      </c>
      <c r="I139" t="s">
        <v>754</v>
      </c>
      <c r="J139" t="s">
        <v>2040</v>
      </c>
      <c r="K139" s="4">
        <v>57924</v>
      </c>
      <c r="L139">
        <v>0</v>
      </c>
      <c r="N139" s="6">
        <f t="shared" ca="1" si="7"/>
        <v>175</v>
      </c>
      <c r="O139" s="6">
        <f t="shared" ca="1" si="8"/>
        <v>14</v>
      </c>
      <c r="P139" s="6" t="str" cm="1">
        <f t="array" aca="1" ref="P139" ca="1">_xlfn.IFS(O139&lt;5,"0-4years", O139&lt;10,"5-9years",O139&gt;=10,"10+ years")</f>
        <v>10+ years</v>
      </c>
      <c r="S139">
        <v>1</v>
      </c>
      <c r="T139" t="str" cm="1">
        <f t="array" ref="T139">_xlfn.IFS(S139&lt;3,"Low(1-2)",S139=3,"Medium(3)",S139&gt;=4,"High(4-5)")</f>
        <v>Low(1-2)</v>
      </c>
      <c r="U139">
        <v>4</v>
      </c>
      <c r="V139" t="s">
        <v>2050</v>
      </c>
      <c r="W139">
        <v>5</v>
      </c>
      <c r="X139">
        <v>56</v>
      </c>
      <c r="Y139">
        <v>22</v>
      </c>
      <c r="Z139">
        <v>83</v>
      </c>
      <c r="AA139">
        <v>9</v>
      </c>
      <c r="AB139" t="str" cm="1">
        <f t="array" ref="AB139">_xlfn.IFS(AA139=0,"Below Expectation",AA139&lt;5,"Needs Improvement",AA139&lt;=7,"Meets Expectation",AA139&gt;=8,"Exceeds Expectation")</f>
        <v>Exceeds Expectation</v>
      </c>
      <c r="AC139" s="4">
        <v>6304</v>
      </c>
      <c r="AD139">
        <v>0</v>
      </c>
    </row>
    <row r="140" spans="1:30" x14ac:dyDescent="0.3">
      <c r="A140" t="s">
        <v>162</v>
      </c>
      <c r="B140" t="s">
        <v>1161</v>
      </c>
      <c r="C140">
        <v>54</v>
      </c>
      <c r="D140" t="str">
        <f t="shared" si="6"/>
        <v>50-59</v>
      </c>
      <c r="E140" t="s">
        <v>2023</v>
      </c>
      <c r="F140" t="s">
        <v>2030</v>
      </c>
      <c r="G140" t="s">
        <v>2031</v>
      </c>
      <c r="H140" s="2">
        <v>43322</v>
      </c>
      <c r="I140" t="s">
        <v>1004</v>
      </c>
      <c r="J140" t="s">
        <v>2037</v>
      </c>
      <c r="K140" s="4">
        <v>99462</v>
      </c>
      <c r="L140">
        <v>0</v>
      </c>
      <c r="N140" s="6">
        <f t="shared" ca="1" si="7"/>
        <v>85</v>
      </c>
      <c r="O140" s="6">
        <f t="shared" ca="1" si="8"/>
        <v>7</v>
      </c>
      <c r="P140" s="6" t="str" cm="1">
        <f t="array" aca="1" ref="P140" ca="1">_xlfn.IFS(O140&lt;5,"0-4years", O140&lt;10,"5-9years",O140&gt;=10,"10+ years")</f>
        <v>5-9years</v>
      </c>
      <c r="S140">
        <v>3</v>
      </c>
      <c r="T140" t="str" cm="1">
        <f t="array" ref="T140">_xlfn.IFS(S140&lt;3,"Low(1-2)",S140=3,"Medium(3)",S140&gt;=4,"High(4-5)")</f>
        <v>Medium(3)</v>
      </c>
      <c r="U140">
        <v>5</v>
      </c>
      <c r="V140" t="s">
        <v>2054</v>
      </c>
      <c r="W140">
        <v>3</v>
      </c>
      <c r="X140">
        <v>92</v>
      </c>
      <c r="Y140">
        <v>59</v>
      </c>
      <c r="Z140">
        <v>57</v>
      </c>
      <c r="AA140">
        <v>6</v>
      </c>
      <c r="AB140" t="str" cm="1">
        <f t="array" ref="AB140">_xlfn.IFS(AA140=0,"Below Expectation",AA140&lt;5,"Needs Improvement",AA140&lt;=7,"Meets Expectation",AA140&gt;=8,"Exceeds Expectation")</f>
        <v>Meets Expectation</v>
      </c>
      <c r="AC140" s="4">
        <v>13565</v>
      </c>
      <c r="AD140">
        <v>1</v>
      </c>
    </row>
    <row r="141" spans="1:30" x14ac:dyDescent="0.3">
      <c r="A141" t="s">
        <v>163</v>
      </c>
      <c r="B141" t="s">
        <v>1162</v>
      </c>
      <c r="C141">
        <v>22</v>
      </c>
      <c r="D141" t="str">
        <f t="shared" si="6"/>
        <v>22-29</v>
      </c>
      <c r="E141" t="s">
        <v>2023</v>
      </c>
      <c r="F141" t="s">
        <v>2030</v>
      </c>
      <c r="G141" t="s">
        <v>2036</v>
      </c>
      <c r="H141" s="2">
        <v>44086</v>
      </c>
      <c r="I141" t="s">
        <v>105</v>
      </c>
      <c r="J141" t="s">
        <v>2037</v>
      </c>
      <c r="K141" s="4">
        <v>48889</v>
      </c>
      <c r="L141">
        <v>0</v>
      </c>
      <c r="N141" s="6">
        <f t="shared" ca="1" si="7"/>
        <v>60</v>
      </c>
      <c r="O141" s="6">
        <f t="shared" ca="1" si="8"/>
        <v>5</v>
      </c>
      <c r="P141" s="6" t="str" cm="1">
        <f t="array" aca="1" ref="P141" ca="1">_xlfn.IFS(O141&lt;5,"0-4years", O141&lt;10,"5-9years",O141&gt;=10,"10+ years")</f>
        <v>5-9years</v>
      </c>
      <c r="S141">
        <v>4</v>
      </c>
      <c r="T141" t="str" cm="1">
        <f t="array" ref="T141">_xlfn.IFS(S141&lt;3,"Low(1-2)",S141=3,"Medium(3)",S141&gt;=4,"High(4-5)")</f>
        <v>High(4-5)</v>
      </c>
      <c r="U141">
        <v>2</v>
      </c>
      <c r="V141" t="s">
        <v>2050</v>
      </c>
      <c r="W141">
        <v>1</v>
      </c>
      <c r="X141">
        <v>53</v>
      </c>
      <c r="Y141">
        <v>86</v>
      </c>
      <c r="Z141">
        <v>85</v>
      </c>
      <c r="AA141">
        <v>5</v>
      </c>
      <c r="AB141" t="str" cm="1">
        <f t="array" ref="AB141">_xlfn.IFS(AA141=0,"Below Expectation",AA141&lt;5,"Needs Improvement",AA141&lt;=7,"Meets Expectation",AA141&gt;=8,"Exceeds Expectation")</f>
        <v>Meets Expectation</v>
      </c>
      <c r="AC141" s="4">
        <v>10199</v>
      </c>
      <c r="AD141">
        <v>4</v>
      </c>
    </row>
    <row r="142" spans="1:30" x14ac:dyDescent="0.3">
      <c r="A142" t="s">
        <v>164</v>
      </c>
      <c r="B142" t="s">
        <v>1163</v>
      </c>
      <c r="C142">
        <v>48</v>
      </c>
      <c r="D142" t="str">
        <f t="shared" si="6"/>
        <v>40-49</v>
      </c>
      <c r="E142" t="s">
        <v>2023</v>
      </c>
      <c r="F142" t="s">
        <v>2025</v>
      </c>
      <c r="G142" t="s">
        <v>2035</v>
      </c>
      <c r="H142" s="2">
        <v>41099</v>
      </c>
      <c r="I142" t="s">
        <v>868</v>
      </c>
      <c r="J142" t="s">
        <v>2039</v>
      </c>
      <c r="K142" s="4">
        <v>79675</v>
      </c>
      <c r="L142">
        <v>0</v>
      </c>
      <c r="N142" s="6">
        <f t="shared" ca="1" si="7"/>
        <v>158</v>
      </c>
      <c r="O142" s="6">
        <f t="shared" ca="1" si="8"/>
        <v>13</v>
      </c>
      <c r="P142" s="6" t="str" cm="1">
        <f t="array" aca="1" ref="P142" ca="1">_xlfn.IFS(O142&lt;5,"0-4years", O142&lt;10,"5-9years",O142&gt;=10,"10+ years")</f>
        <v>10+ years</v>
      </c>
      <c r="S142">
        <v>3</v>
      </c>
      <c r="T142" t="str" cm="1">
        <f t="array" ref="T142">_xlfn.IFS(S142&lt;3,"Low(1-2)",S142=3,"Medium(3)",S142&gt;=4,"High(4-5)")</f>
        <v>Medium(3)</v>
      </c>
      <c r="U142">
        <v>3</v>
      </c>
      <c r="V142" t="s">
        <v>2054</v>
      </c>
      <c r="W142">
        <v>3</v>
      </c>
      <c r="X142">
        <v>86</v>
      </c>
      <c r="Y142">
        <v>78</v>
      </c>
      <c r="Z142">
        <v>70</v>
      </c>
      <c r="AA142">
        <v>7</v>
      </c>
      <c r="AB142" t="str" cm="1">
        <f t="array" ref="AB142">_xlfn.IFS(AA142=0,"Below Expectation",AA142&lt;5,"Needs Improvement",AA142&lt;=7,"Meets Expectation",AA142&gt;=8,"Exceeds Expectation")</f>
        <v>Meets Expectation</v>
      </c>
      <c r="AC142" s="4">
        <v>1920</v>
      </c>
      <c r="AD142">
        <v>4</v>
      </c>
    </row>
    <row r="143" spans="1:30" x14ac:dyDescent="0.3">
      <c r="A143" t="s">
        <v>165</v>
      </c>
      <c r="B143" t="s">
        <v>1164</v>
      </c>
      <c r="C143">
        <v>34</v>
      </c>
      <c r="D143" t="str">
        <f t="shared" si="6"/>
        <v>30-39</v>
      </c>
      <c r="E143" t="s">
        <v>2022</v>
      </c>
      <c r="F143" t="s">
        <v>2028</v>
      </c>
      <c r="G143" t="s">
        <v>2031</v>
      </c>
      <c r="H143" s="2">
        <v>40497</v>
      </c>
      <c r="I143" t="s">
        <v>743</v>
      </c>
      <c r="J143" t="s">
        <v>2041</v>
      </c>
      <c r="K143" s="4">
        <v>98591</v>
      </c>
      <c r="L143">
        <v>0</v>
      </c>
      <c r="N143" s="6">
        <f t="shared" ca="1" si="7"/>
        <v>178</v>
      </c>
      <c r="O143" s="6">
        <f t="shared" ca="1" si="8"/>
        <v>14</v>
      </c>
      <c r="P143" s="6" t="str" cm="1">
        <f t="array" aca="1" ref="P143" ca="1">_xlfn.IFS(O143&lt;5,"0-4years", O143&lt;10,"5-9years",O143&gt;=10,"10+ years")</f>
        <v>10+ years</v>
      </c>
      <c r="S143">
        <v>5</v>
      </c>
      <c r="T143" t="str" cm="1">
        <f t="array" ref="T143">_xlfn.IFS(S143&lt;3,"Low(1-2)",S143=3,"Medium(3)",S143&gt;=4,"High(4-5)")</f>
        <v>High(4-5)</v>
      </c>
      <c r="U143">
        <v>2</v>
      </c>
      <c r="V143" t="s">
        <v>2050</v>
      </c>
      <c r="W143">
        <v>1</v>
      </c>
      <c r="X143">
        <v>87</v>
      </c>
      <c r="Y143">
        <v>89</v>
      </c>
      <c r="Z143">
        <v>95</v>
      </c>
      <c r="AA143">
        <v>6</v>
      </c>
      <c r="AB143" t="str" cm="1">
        <f t="array" ref="AB143">_xlfn.IFS(AA143=0,"Below Expectation",AA143&lt;5,"Needs Improvement",AA143&lt;=7,"Meets Expectation",AA143&gt;=8,"Exceeds Expectation")</f>
        <v>Meets Expectation</v>
      </c>
      <c r="AC143" s="4">
        <v>13227</v>
      </c>
      <c r="AD143">
        <v>4</v>
      </c>
    </row>
    <row r="144" spans="1:30" x14ac:dyDescent="0.3">
      <c r="A144" t="s">
        <v>166</v>
      </c>
      <c r="B144" t="s">
        <v>1165</v>
      </c>
      <c r="C144">
        <v>24</v>
      </c>
      <c r="D144" t="str">
        <f t="shared" si="6"/>
        <v>22-29</v>
      </c>
      <c r="E144" t="s">
        <v>2024</v>
      </c>
      <c r="F144" t="s">
        <v>2030</v>
      </c>
      <c r="G144" t="s">
        <v>2035</v>
      </c>
      <c r="H144" s="2">
        <v>44573</v>
      </c>
      <c r="I144" t="s">
        <v>224</v>
      </c>
      <c r="J144" t="s">
        <v>2040</v>
      </c>
      <c r="K144" s="4">
        <v>95190</v>
      </c>
      <c r="L144">
        <v>0</v>
      </c>
      <c r="N144" s="6">
        <f t="shared" ca="1" si="7"/>
        <v>44</v>
      </c>
      <c r="O144" s="6">
        <f t="shared" ca="1" si="8"/>
        <v>3</v>
      </c>
      <c r="P144" s="6" t="str" cm="1">
        <f t="array" aca="1" ref="P144" ca="1">_xlfn.IFS(O144&lt;5,"0-4years", O144&lt;10,"5-9years",O144&gt;=10,"10+ years")</f>
        <v>0-4years</v>
      </c>
      <c r="S144">
        <v>4</v>
      </c>
      <c r="T144" t="str" cm="1">
        <f t="array" ref="T144">_xlfn.IFS(S144&lt;3,"Low(1-2)",S144=3,"Medium(3)",S144&gt;=4,"High(4-5)")</f>
        <v>High(4-5)</v>
      </c>
      <c r="U144">
        <v>1</v>
      </c>
      <c r="V144" t="s">
        <v>2050</v>
      </c>
      <c r="W144">
        <v>5</v>
      </c>
      <c r="X144">
        <v>81</v>
      </c>
      <c r="Y144">
        <v>29</v>
      </c>
      <c r="Z144">
        <v>92</v>
      </c>
      <c r="AA144">
        <v>9</v>
      </c>
      <c r="AB144" t="str" cm="1">
        <f t="array" ref="AB144">_xlfn.IFS(AA144=0,"Below Expectation",AA144&lt;5,"Needs Improvement",AA144&lt;=7,"Meets Expectation",AA144&gt;=8,"Exceeds Expectation")</f>
        <v>Exceeds Expectation</v>
      </c>
      <c r="AC144" s="4">
        <v>7694</v>
      </c>
      <c r="AD144">
        <v>1</v>
      </c>
    </row>
    <row r="145" spans="1:30" x14ac:dyDescent="0.3">
      <c r="A145" t="s">
        <v>167</v>
      </c>
      <c r="B145" t="s">
        <v>1166</v>
      </c>
      <c r="C145">
        <v>27</v>
      </c>
      <c r="D145" t="str">
        <f t="shared" si="6"/>
        <v>22-29</v>
      </c>
      <c r="E145" t="s">
        <v>2022</v>
      </c>
      <c r="F145" t="s">
        <v>2029</v>
      </c>
      <c r="G145" t="s">
        <v>2034</v>
      </c>
      <c r="H145" s="2">
        <v>41301</v>
      </c>
      <c r="I145" t="s">
        <v>470</v>
      </c>
      <c r="J145" t="s">
        <v>2041</v>
      </c>
      <c r="K145" s="4">
        <v>47634</v>
      </c>
      <c r="L145">
        <v>0</v>
      </c>
      <c r="N145" s="6">
        <f t="shared" ca="1" si="7"/>
        <v>151</v>
      </c>
      <c r="O145" s="6">
        <f t="shared" ca="1" si="8"/>
        <v>12</v>
      </c>
      <c r="P145" s="6" t="str" cm="1">
        <f t="array" aca="1" ref="P145" ca="1">_xlfn.IFS(O145&lt;5,"0-4years", O145&lt;10,"5-9years",O145&gt;=10,"10+ years")</f>
        <v>10+ years</v>
      </c>
      <c r="S145">
        <v>4</v>
      </c>
      <c r="T145" t="str" cm="1">
        <f t="array" ref="T145">_xlfn.IFS(S145&lt;3,"Low(1-2)",S145=3,"Medium(3)",S145&gt;=4,"High(4-5)")</f>
        <v>High(4-5)</v>
      </c>
      <c r="U145">
        <v>2</v>
      </c>
      <c r="V145" t="s">
        <v>2050</v>
      </c>
      <c r="W145">
        <v>1</v>
      </c>
      <c r="X145">
        <v>60</v>
      </c>
      <c r="Y145">
        <v>88</v>
      </c>
      <c r="Z145">
        <v>77</v>
      </c>
      <c r="AA145">
        <v>7</v>
      </c>
      <c r="AB145" t="str" cm="1">
        <f t="array" ref="AB145">_xlfn.IFS(AA145=0,"Below Expectation",AA145&lt;5,"Needs Improvement",AA145&lt;=7,"Meets Expectation",AA145&gt;=8,"Exceeds Expectation")</f>
        <v>Meets Expectation</v>
      </c>
      <c r="AC145" s="4">
        <v>6298</v>
      </c>
      <c r="AD145">
        <v>2</v>
      </c>
    </row>
    <row r="146" spans="1:30" x14ac:dyDescent="0.3">
      <c r="A146" t="s">
        <v>168</v>
      </c>
      <c r="B146" t="s">
        <v>1167</v>
      </c>
      <c r="C146">
        <v>29</v>
      </c>
      <c r="D146" t="str">
        <f t="shared" si="6"/>
        <v>22-29</v>
      </c>
      <c r="E146" t="s">
        <v>2022</v>
      </c>
      <c r="F146" t="s">
        <v>2028</v>
      </c>
      <c r="G146" t="s">
        <v>2031</v>
      </c>
      <c r="H146" s="2">
        <v>41206</v>
      </c>
      <c r="I146" t="s">
        <v>867</v>
      </c>
      <c r="J146" t="s">
        <v>2041</v>
      </c>
      <c r="K146" s="4">
        <v>57363</v>
      </c>
      <c r="L146">
        <v>0</v>
      </c>
      <c r="N146" s="6">
        <f t="shared" ca="1" si="7"/>
        <v>154</v>
      </c>
      <c r="O146" s="6">
        <f t="shared" ca="1" si="8"/>
        <v>12</v>
      </c>
      <c r="P146" s="6" t="str" cm="1">
        <f t="array" aca="1" ref="P146" ca="1">_xlfn.IFS(O146&lt;5,"0-4years", O146&lt;10,"5-9years",O146&gt;=10,"10+ years")</f>
        <v>10+ years</v>
      </c>
      <c r="S146">
        <v>3</v>
      </c>
      <c r="T146" t="str" cm="1">
        <f t="array" ref="T146">_xlfn.IFS(S146&lt;3,"Low(1-2)",S146=3,"Medium(3)",S146&gt;=4,"High(4-5)")</f>
        <v>Medium(3)</v>
      </c>
      <c r="U146">
        <v>1</v>
      </c>
      <c r="V146" t="s">
        <v>2050</v>
      </c>
      <c r="W146">
        <v>2</v>
      </c>
      <c r="X146">
        <v>50</v>
      </c>
      <c r="Y146">
        <v>44</v>
      </c>
      <c r="Z146">
        <v>95</v>
      </c>
      <c r="AA146">
        <v>2</v>
      </c>
      <c r="AB146" t="str" cm="1">
        <f t="array" ref="AB146">_xlfn.IFS(AA146=0,"Below Expectation",AA146&lt;5,"Needs Improvement",AA146&lt;=7,"Meets Expectation",AA146&gt;=8,"Exceeds Expectation")</f>
        <v>Needs Improvement</v>
      </c>
      <c r="AC146" s="4">
        <v>6629</v>
      </c>
      <c r="AD146">
        <v>2</v>
      </c>
    </row>
    <row r="147" spans="1:30" x14ac:dyDescent="0.3">
      <c r="A147" t="s">
        <v>169</v>
      </c>
      <c r="B147" t="s">
        <v>1168</v>
      </c>
      <c r="C147">
        <v>48</v>
      </c>
      <c r="D147" t="str">
        <f t="shared" si="6"/>
        <v>40-49</v>
      </c>
      <c r="E147" t="s">
        <v>2022</v>
      </c>
      <c r="F147" t="s">
        <v>2029</v>
      </c>
      <c r="G147" t="s">
        <v>2031</v>
      </c>
      <c r="H147" s="2">
        <v>41233</v>
      </c>
      <c r="I147" t="s">
        <v>451</v>
      </c>
      <c r="J147" t="s">
        <v>2040</v>
      </c>
      <c r="K147" s="4">
        <v>88752</v>
      </c>
      <c r="L147">
        <v>0</v>
      </c>
      <c r="N147" s="6">
        <f t="shared" ca="1" si="7"/>
        <v>153</v>
      </c>
      <c r="O147" s="6">
        <f t="shared" ca="1" si="8"/>
        <v>12</v>
      </c>
      <c r="P147" s="6" t="str" cm="1">
        <f t="array" aca="1" ref="P147" ca="1">_xlfn.IFS(O147&lt;5,"0-4years", O147&lt;10,"5-9years",O147&gt;=10,"10+ years")</f>
        <v>10+ years</v>
      </c>
      <c r="S147">
        <v>5</v>
      </c>
      <c r="T147" t="str" cm="1">
        <f t="array" ref="T147">_xlfn.IFS(S147&lt;3,"Low(1-2)",S147=3,"Medium(3)",S147&gt;=4,"High(4-5)")</f>
        <v>High(4-5)</v>
      </c>
      <c r="U147">
        <v>4</v>
      </c>
      <c r="V147" t="s">
        <v>2056</v>
      </c>
      <c r="W147">
        <v>4</v>
      </c>
      <c r="X147">
        <v>74</v>
      </c>
      <c r="Y147">
        <v>79</v>
      </c>
      <c r="Z147">
        <v>93</v>
      </c>
      <c r="AA147">
        <v>5</v>
      </c>
      <c r="AB147" t="str" cm="1">
        <f t="array" ref="AB147">_xlfn.IFS(AA147=0,"Below Expectation",AA147&lt;5,"Needs Improvement",AA147&lt;=7,"Meets Expectation",AA147&gt;=8,"Exceeds Expectation")</f>
        <v>Meets Expectation</v>
      </c>
      <c r="AC147" s="4">
        <v>12719</v>
      </c>
      <c r="AD147">
        <v>3</v>
      </c>
    </row>
    <row r="148" spans="1:30" x14ac:dyDescent="0.3">
      <c r="A148" t="s">
        <v>170</v>
      </c>
      <c r="B148" t="s">
        <v>1169</v>
      </c>
      <c r="C148">
        <v>30</v>
      </c>
      <c r="D148" t="str">
        <f t="shared" si="6"/>
        <v>30-39</v>
      </c>
      <c r="E148" t="s">
        <v>2023</v>
      </c>
      <c r="F148" t="s">
        <v>2029</v>
      </c>
      <c r="G148" t="s">
        <v>2034</v>
      </c>
      <c r="H148" s="2">
        <v>45519</v>
      </c>
      <c r="I148" t="s">
        <v>61</v>
      </c>
      <c r="J148" t="s">
        <v>2037</v>
      </c>
      <c r="K148" s="4">
        <v>102004</v>
      </c>
      <c r="L148">
        <v>1</v>
      </c>
      <c r="M148" s="2">
        <v>45654</v>
      </c>
      <c r="N148" s="6">
        <f t="shared" ca="1" si="7"/>
        <v>4</v>
      </c>
      <c r="O148" s="6">
        <f t="shared" ca="1" si="8"/>
        <v>0</v>
      </c>
      <c r="P148" s="6" t="str" cm="1">
        <f t="array" aca="1" ref="P148" ca="1">_xlfn.IFS(O148&lt;5,"0-4years", O148&lt;10,"5-9years",O148&gt;=10,"10+ years")</f>
        <v>0-4years</v>
      </c>
      <c r="Q148" t="s">
        <v>2047</v>
      </c>
      <c r="R148">
        <v>60</v>
      </c>
      <c r="S148">
        <v>1</v>
      </c>
      <c r="T148" t="str" cm="1">
        <f t="array" ref="T148">_xlfn.IFS(S148&lt;3,"Low(1-2)",S148=3,"Medium(3)",S148&gt;=4,"High(4-5)")</f>
        <v>Low(1-2)</v>
      </c>
      <c r="U148">
        <v>4</v>
      </c>
      <c r="V148" t="s">
        <v>2055</v>
      </c>
      <c r="W148">
        <v>5</v>
      </c>
      <c r="X148">
        <v>91</v>
      </c>
      <c r="Y148">
        <v>38</v>
      </c>
      <c r="Z148">
        <v>97</v>
      </c>
      <c r="AA148">
        <v>6</v>
      </c>
      <c r="AB148" t="str" cm="1">
        <f t="array" ref="AB148">_xlfn.IFS(AA148=0,"Below Expectation",AA148&lt;5,"Needs Improvement",AA148&lt;=7,"Meets Expectation",AA148&gt;=8,"Exceeds Expectation")</f>
        <v>Meets Expectation</v>
      </c>
      <c r="AC148" s="4">
        <v>5146</v>
      </c>
      <c r="AD148">
        <v>4</v>
      </c>
    </row>
    <row r="149" spans="1:30" x14ac:dyDescent="0.3">
      <c r="A149" t="s">
        <v>171</v>
      </c>
      <c r="B149" t="s">
        <v>1170</v>
      </c>
      <c r="C149">
        <v>58</v>
      </c>
      <c r="D149" t="str">
        <f t="shared" si="6"/>
        <v>50-59</v>
      </c>
      <c r="E149" t="s">
        <v>2024</v>
      </c>
      <c r="F149" t="s">
        <v>2030</v>
      </c>
      <c r="G149" t="s">
        <v>2032</v>
      </c>
      <c r="H149" s="2">
        <v>42002</v>
      </c>
      <c r="I149" t="s">
        <v>234</v>
      </c>
      <c r="J149" t="s">
        <v>2040</v>
      </c>
      <c r="K149" s="4">
        <v>81398</v>
      </c>
      <c r="L149">
        <v>1</v>
      </c>
      <c r="M149" s="2">
        <v>43400</v>
      </c>
      <c r="N149" s="6">
        <f t="shared" ca="1" si="7"/>
        <v>45</v>
      </c>
      <c r="O149" s="6">
        <f t="shared" ca="1" si="8"/>
        <v>3</v>
      </c>
      <c r="P149" s="6" t="str" cm="1">
        <f t="array" aca="1" ref="P149" ca="1">_xlfn.IFS(O149&lt;5,"0-4years", O149&lt;10,"5-9years",O149&gt;=10,"10+ years")</f>
        <v>0-4years</v>
      </c>
      <c r="Q149" t="s">
        <v>2045</v>
      </c>
      <c r="R149">
        <v>60</v>
      </c>
      <c r="S149">
        <v>3</v>
      </c>
      <c r="T149" t="str" cm="1">
        <f t="array" ref="T149">_xlfn.IFS(S149&lt;3,"Low(1-2)",S149=3,"Medium(3)",S149&gt;=4,"High(4-5)")</f>
        <v>Medium(3)</v>
      </c>
      <c r="U149">
        <v>5</v>
      </c>
      <c r="V149" t="s">
        <v>2052</v>
      </c>
      <c r="W149">
        <v>4</v>
      </c>
      <c r="X149">
        <v>73</v>
      </c>
      <c r="Y149">
        <v>44</v>
      </c>
      <c r="Z149">
        <v>55</v>
      </c>
      <c r="AA149">
        <v>9</v>
      </c>
      <c r="AB149" t="str" cm="1">
        <f t="array" ref="AB149">_xlfn.IFS(AA149=0,"Below Expectation",AA149&lt;5,"Needs Improvement",AA149&lt;=7,"Meets Expectation",AA149&gt;=8,"Exceeds Expectation")</f>
        <v>Exceeds Expectation</v>
      </c>
      <c r="AC149" s="4">
        <v>17387</v>
      </c>
      <c r="AD149">
        <v>4</v>
      </c>
    </row>
    <row r="150" spans="1:30" x14ac:dyDescent="0.3">
      <c r="A150" t="s">
        <v>172</v>
      </c>
      <c r="B150" t="s">
        <v>1171</v>
      </c>
      <c r="C150">
        <v>54</v>
      </c>
      <c r="D150" t="str">
        <f t="shared" si="6"/>
        <v>50-59</v>
      </c>
      <c r="E150" t="s">
        <v>2022</v>
      </c>
      <c r="F150" t="s">
        <v>2028</v>
      </c>
      <c r="G150" t="s">
        <v>2031</v>
      </c>
      <c r="H150" s="2">
        <v>44553</v>
      </c>
      <c r="I150" t="s">
        <v>467</v>
      </c>
      <c r="J150" t="s">
        <v>2041</v>
      </c>
      <c r="K150" s="4">
        <v>65718</v>
      </c>
      <c r="L150">
        <v>0</v>
      </c>
      <c r="N150" s="6">
        <f t="shared" ca="1" si="7"/>
        <v>44</v>
      </c>
      <c r="O150" s="6">
        <f t="shared" ca="1" si="8"/>
        <v>3</v>
      </c>
      <c r="P150" s="6" t="str" cm="1">
        <f t="array" aca="1" ref="P150" ca="1">_xlfn.IFS(O150&lt;5,"0-4years", O150&lt;10,"5-9years",O150&gt;=10,"10+ years")</f>
        <v>0-4years</v>
      </c>
      <c r="S150">
        <v>1</v>
      </c>
      <c r="T150" t="str" cm="1">
        <f t="array" ref="T150">_xlfn.IFS(S150&lt;3,"Low(1-2)",S150=3,"Medium(3)",S150&gt;=4,"High(4-5)")</f>
        <v>Low(1-2)</v>
      </c>
      <c r="U150">
        <v>2</v>
      </c>
      <c r="V150" t="s">
        <v>2050</v>
      </c>
      <c r="W150">
        <v>5</v>
      </c>
      <c r="X150">
        <v>92</v>
      </c>
      <c r="Y150">
        <v>77</v>
      </c>
      <c r="Z150">
        <v>69</v>
      </c>
      <c r="AA150">
        <v>0</v>
      </c>
      <c r="AB150" t="str" cm="1">
        <f t="array" ref="AB150">_xlfn.IFS(AA150=0,"Below Expectation",AA150&lt;5,"Needs Improvement",AA150&lt;=7,"Meets Expectation",AA150&gt;=8,"Exceeds Expectation")</f>
        <v>Below Expectation</v>
      </c>
      <c r="AC150" s="4">
        <v>19467</v>
      </c>
      <c r="AD150">
        <v>2</v>
      </c>
    </row>
    <row r="151" spans="1:30" x14ac:dyDescent="0.3">
      <c r="A151" t="s">
        <v>173</v>
      </c>
      <c r="B151" t="s">
        <v>1172</v>
      </c>
      <c r="C151">
        <v>45</v>
      </c>
      <c r="D151" t="str">
        <f t="shared" si="6"/>
        <v>40-49</v>
      </c>
      <c r="E151" t="s">
        <v>2022</v>
      </c>
      <c r="F151" t="s">
        <v>2027</v>
      </c>
      <c r="G151" t="s">
        <v>2032</v>
      </c>
      <c r="H151" s="2">
        <v>44282</v>
      </c>
      <c r="I151" t="s">
        <v>350</v>
      </c>
      <c r="J151" t="s">
        <v>2037</v>
      </c>
      <c r="K151" s="4">
        <v>107916</v>
      </c>
      <c r="L151">
        <v>0</v>
      </c>
      <c r="N151" s="6">
        <f t="shared" ca="1" si="7"/>
        <v>53</v>
      </c>
      <c r="O151" s="6">
        <f t="shared" ca="1" si="8"/>
        <v>4</v>
      </c>
      <c r="P151" s="6" t="str" cm="1">
        <f t="array" aca="1" ref="P151" ca="1">_xlfn.IFS(O151&lt;5,"0-4years", O151&lt;10,"5-9years",O151&gt;=10,"10+ years")</f>
        <v>0-4years</v>
      </c>
      <c r="S151">
        <v>3</v>
      </c>
      <c r="T151" t="str" cm="1">
        <f t="array" ref="T151">_xlfn.IFS(S151&lt;3,"Low(1-2)",S151=3,"Medium(3)",S151&gt;=4,"High(4-5)")</f>
        <v>Medium(3)</v>
      </c>
      <c r="U151">
        <v>2</v>
      </c>
      <c r="V151" t="s">
        <v>2050</v>
      </c>
      <c r="W151">
        <v>4</v>
      </c>
      <c r="X151">
        <v>66</v>
      </c>
      <c r="Y151">
        <v>80</v>
      </c>
      <c r="Z151">
        <v>80</v>
      </c>
      <c r="AA151">
        <v>0</v>
      </c>
      <c r="AB151" t="str" cm="1">
        <f t="array" ref="AB151">_xlfn.IFS(AA151=0,"Below Expectation",AA151&lt;5,"Needs Improvement",AA151&lt;=7,"Meets Expectation",AA151&gt;=8,"Exceeds Expectation")</f>
        <v>Below Expectation</v>
      </c>
      <c r="AC151" s="4">
        <v>10306</v>
      </c>
      <c r="AD151">
        <v>4</v>
      </c>
    </row>
    <row r="152" spans="1:30" x14ac:dyDescent="0.3">
      <c r="A152" t="s">
        <v>174</v>
      </c>
      <c r="B152" t="s">
        <v>1173</v>
      </c>
      <c r="C152">
        <v>36</v>
      </c>
      <c r="D152" t="str">
        <f t="shared" si="6"/>
        <v>30-39</v>
      </c>
      <c r="E152" t="s">
        <v>2022</v>
      </c>
      <c r="F152" t="s">
        <v>2026</v>
      </c>
      <c r="G152" t="s">
        <v>2033</v>
      </c>
      <c r="H152" s="2">
        <v>43368</v>
      </c>
      <c r="I152" t="s">
        <v>784</v>
      </c>
      <c r="J152" t="s">
        <v>2038</v>
      </c>
      <c r="K152" s="4">
        <v>51870</v>
      </c>
      <c r="L152">
        <v>0</v>
      </c>
      <c r="N152" s="6">
        <f t="shared" ca="1" si="7"/>
        <v>83</v>
      </c>
      <c r="O152" s="6">
        <f t="shared" ca="1" si="8"/>
        <v>6</v>
      </c>
      <c r="P152" s="6" t="str" cm="1">
        <f t="array" aca="1" ref="P152" ca="1">_xlfn.IFS(O152&lt;5,"0-4years", O152&lt;10,"5-9years",O152&gt;=10,"10+ years")</f>
        <v>5-9years</v>
      </c>
      <c r="S152">
        <v>1</v>
      </c>
      <c r="T152" t="str" cm="1">
        <f t="array" ref="T152">_xlfn.IFS(S152&lt;3,"Low(1-2)",S152=3,"Medium(3)",S152&gt;=4,"High(4-5)")</f>
        <v>Low(1-2)</v>
      </c>
      <c r="U152">
        <v>1</v>
      </c>
      <c r="V152" t="s">
        <v>2050</v>
      </c>
      <c r="W152">
        <v>2</v>
      </c>
      <c r="X152">
        <v>57</v>
      </c>
      <c r="Y152">
        <v>11</v>
      </c>
      <c r="Z152">
        <v>82</v>
      </c>
      <c r="AA152">
        <v>6</v>
      </c>
      <c r="AB152" t="str" cm="1">
        <f t="array" ref="AB152">_xlfn.IFS(AA152=0,"Below Expectation",AA152&lt;5,"Needs Improvement",AA152&lt;=7,"Meets Expectation",AA152&gt;=8,"Exceeds Expectation")</f>
        <v>Meets Expectation</v>
      </c>
      <c r="AC152" s="4">
        <v>2589</v>
      </c>
      <c r="AD152">
        <v>2</v>
      </c>
    </row>
    <row r="153" spans="1:30" x14ac:dyDescent="0.3">
      <c r="A153" t="s">
        <v>175</v>
      </c>
      <c r="B153" t="s">
        <v>1174</v>
      </c>
      <c r="C153">
        <v>53</v>
      </c>
      <c r="D153" t="str">
        <f t="shared" si="6"/>
        <v>50-59</v>
      </c>
      <c r="E153" t="s">
        <v>2022</v>
      </c>
      <c r="F153" t="s">
        <v>2030</v>
      </c>
      <c r="G153" t="s">
        <v>2034</v>
      </c>
      <c r="H153" s="2">
        <v>43230</v>
      </c>
      <c r="I153" t="s">
        <v>250</v>
      </c>
      <c r="J153" t="s">
        <v>2040</v>
      </c>
      <c r="K153" s="4">
        <v>62394</v>
      </c>
      <c r="L153">
        <v>1</v>
      </c>
      <c r="M153" s="2">
        <v>43504</v>
      </c>
      <c r="N153" s="6">
        <f t="shared" ca="1" si="7"/>
        <v>8</v>
      </c>
      <c r="O153" s="6">
        <f t="shared" ca="1" si="8"/>
        <v>0</v>
      </c>
      <c r="P153" s="6" t="str" cm="1">
        <f t="array" aca="1" ref="P153" ca="1">_xlfn.IFS(O153&lt;5,"0-4years", O153&lt;10,"5-9years",O153&gt;=10,"10+ years")</f>
        <v>0-4years</v>
      </c>
      <c r="Q153" t="s">
        <v>2046</v>
      </c>
      <c r="R153">
        <v>30</v>
      </c>
      <c r="S153">
        <v>3</v>
      </c>
      <c r="T153" t="str" cm="1">
        <f t="array" ref="T153">_xlfn.IFS(S153&lt;3,"Low(1-2)",S153=3,"Medium(3)",S153&gt;=4,"High(4-5)")</f>
        <v>Medium(3)</v>
      </c>
      <c r="U153">
        <v>4</v>
      </c>
      <c r="V153" t="s">
        <v>2053</v>
      </c>
      <c r="W153">
        <v>4</v>
      </c>
      <c r="X153">
        <v>94</v>
      </c>
      <c r="Y153">
        <v>92</v>
      </c>
      <c r="Z153">
        <v>93</v>
      </c>
      <c r="AA153">
        <v>2</v>
      </c>
      <c r="AB153" t="str" cm="1">
        <f t="array" ref="AB153">_xlfn.IFS(AA153=0,"Below Expectation",AA153&lt;5,"Needs Improvement",AA153&lt;=7,"Meets Expectation",AA153&gt;=8,"Exceeds Expectation")</f>
        <v>Needs Improvement</v>
      </c>
      <c r="AC153" s="4">
        <v>4310</v>
      </c>
      <c r="AD153">
        <v>2</v>
      </c>
    </row>
    <row r="154" spans="1:30" x14ac:dyDescent="0.3">
      <c r="A154" t="s">
        <v>176</v>
      </c>
      <c r="B154" t="s">
        <v>1175</v>
      </c>
      <c r="C154">
        <v>53</v>
      </c>
      <c r="D154" t="str">
        <f t="shared" si="6"/>
        <v>50-59</v>
      </c>
      <c r="E154" t="s">
        <v>2022</v>
      </c>
      <c r="F154" t="s">
        <v>2030</v>
      </c>
      <c r="G154" t="s">
        <v>2035</v>
      </c>
      <c r="H154" s="2">
        <v>43383</v>
      </c>
      <c r="I154" t="s">
        <v>71</v>
      </c>
      <c r="J154" t="s">
        <v>2040</v>
      </c>
      <c r="K154" s="4">
        <v>77057</v>
      </c>
      <c r="L154">
        <v>0</v>
      </c>
      <c r="N154" s="6">
        <f t="shared" ca="1" si="7"/>
        <v>83</v>
      </c>
      <c r="O154" s="6">
        <f t="shared" ca="1" si="8"/>
        <v>6</v>
      </c>
      <c r="P154" s="6" t="str" cm="1">
        <f t="array" aca="1" ref="P154" ca="1">_xlfn.IFS(O154&lt;5,"0-4years", O154&lt;10,"5-9years",O154&gt;=10,"10+ years")</f>
        <v>5-9years</v>
      </c>
      <c r="S154">
        <v>4</v>
      </c>
      <c r="T154" t="str" cm="1">
        <f t="array" ref="T154">_xlfn.IFS(S154&lt;3,"Low(1-2)",S154=3,"Medium(3)",S154&gt;=4,"High(4-5)")</f>
        <v>High(4-5)</v>
      </c>
      <c r="U154">
        <v>1</v>
      </c>
      <c r="V154" t="s">
        <v>2050</v>
      </c>
      <c r="W154">
        <v>1</v>
      </c>
      <c r="X154">
        <v>76</v>
      </c>
      <c r="Y154">
        <v>31</v>
      </c>
      <c r="Z154">
        <v>56</v>
      </c>
      <c r="AA154">
        <v>2</v>
      </c>
      <c r="AB154" t="str" cm="1">
        <f t="array" ref="AB154">_xlfn.IFS(AA154=0,"Below Expectation",AA154&lt;5,"Needs Improvement",AA154&lt;=7,"Meets Expectation",AA154&gt;=8,"Exceeds Expectation")</f>
        <v>Needs Improvement</v>
      </c>
      <c r="AC154" s="4">
        <v>2241</v>
      </c>
      <c r="AD154">
        <v>2</v>
      </c>
    </row>
    <row r="155" spans="1:30" x14ac:dyDescent="0.3">
      <c r="A155" t="s">
        <v>177</v>
      </c>
      <c r="B155" t="s">
        <v>1176</v>
      </c>
      <c r="C155">
        <v>45</v>
      </c>
      <c r="D155" t="str">
        <f t="shared" si="6"/>
        <v>40-49</v>
      </c>
      <c r="E155" t="s">
        <v>2024</v>
      </c>
      <c r="F155" t="s">
        <v>2027</v>
      </c>
      <c r="G155" t="s">
        <v>2035</v>
      </c>
      <c r="H155" s="2">
        <v>43677</v>
      </c>
      <c r="I155" t="s">
        <v>41</v>
      </c>
      <c r="J155" t="s">
        <v>2037</v>
      </c>
      <c r="K155" s="4">
        <v>104795</v>
      </c>
      <c r="L155">
        <v>0</v>
      </c>
      <c r="N155" s="6">
        <f t="shared" ca="1" si="7"/>
        <v>73</v>
      </c>
      <c r="O155" s="6">
        <f t="shared" ca="1" si="8"/>
        <v>6</v>
      </c>
      <c r="P155" s="6" t="str" cm="1">
        <f t="array" aca="1" ref="P155" ca="1">_xlfn.IFS(O155&lt;5,"0-4years", O155&lt;10,"5-9years",O155&gt;=10,"10+ years")</f>
        <v>5-9years</v>
      </c>
      <c r="S155">
        <v>2</v>
      </c>
      <c r="T155" t="str" cm="1">
        <f t="array" ref="T155">_xlfn.IFS(S155&lt;3,"Low(1-2)",S155=3,"Medium(3)",S155&gt;=4,"High(4-5)")</f>
        <v>Low(1-2)</v>
      </c>
      <c r="U155">
        <v>4</v>
      </c>
      <c r="V155" t="s">
        <v>2050</v>
      </c>
      <c r="W155">
        <v>4</v>
      </c>
      <c r="X155">
        <v>67</v>
      </c>
      <c r="Y155">
        <v>55</v>
      </c>
      <c r="Z155">
        <v>57</v>
      </c>
      <c r="AA155">
        <v>4</v>
      </c>
      <c r="AB155" t="str" cm="1">
        <f t="array" ref="AB155">_xlfn.IFS(AA155=0,"Below Expectation",AA155&lt;5,"Needs Improvement",AA155&lt;=7,"Meets Expectation",AA155&gt;=8,"Exceeds Expectation")</f>
        <v>Needs Improvement</v>
      </c>
      <c r="AC155" s="4">
        <v>13601</v>
      </c>
      <c r="AD155">
        <v>0</v>
      </c>
    </row>
    <row r="156" spans="1:30" x14ac:dyDescent="0.3">
      <c r="A156" t="s">
        <v>178</v>
      </c>
      <c r="B156" t="s">
        <v>1177</v>
      </c>
      <c r="C156">
        <v>33</v>
      </c>
      <c r="D156" t="str">
        <f t="shared" si="6"/>
        <v>30-39</v>
      </c>
      <c r="E156" t="s">
        <v>2024</v>
      </c>
      <c r="F156" t="s">
        <v>2028</v>
      </c>
      <c r="G156" t="s">
        <v>2033</v>
      </c>
      <c r="H156" s="2">
        <v>44290</v>
      </c>
      <c r="I156" t="s">
        <v>935</v>
      </c>
      <c r="J156" t="s">
        <v>2038</v>
      </c>
      <c r="K156" s="4">
        <v>105409</v>
      </c>
      <c r="L156">
        <v>1</v>
      </c>
      <c r="M156" s="2">
        <v>45176</v>
      </c>
      <c r="N156" s="6">
        <f t="shared" ca="1" si="7"/>
        <v>29</v>
      </c>
      <c r="O156" s="6">
        <f t="shared" ca="1" si="8"/>
        <v>2</v>
      </c>
      <c r="P156" s="6" t="str" cm="1">
        <f t="array" aca="1" ref="P156" ca="1">_xlfn.IFS(O156&lt;5,"0-4years", O156&lt;10,"5-9years",O156&gt;=10,"10+ years")</f>
        <v>0-4years</v>
      </c>
      <c r="Q156" t="s">
        <v>2045</v>
      </c>
      <c r="R156">
        <v>60</v>
      </c>
      <c r="S156">
        <v>4</v>
      </c>
      <c r="T156" t="str" cm="1">
        <f t="array" ref="T156">_xlfn.IFS(S156&lt;3,"Low(1-2)",S156=3,"Medium(3)",S156&gt;=4,"High(4-5)")</f>
        <v>High(4-5)</v>
      </c>
      <c r="U156">
        <v>1</v>
      </c>
      <c r="V156" t="s">
        <v>2052</v>
      </c>
      <c r="W156">
        <v>5</v>
      </c>
      <c r="X156">
        <v>76</v>
      </c>
      <c r="Y156">
        <v>23</v>
      </c>
      <c r="Z156">
        <v>58</v>
      </c>
      <c r="AA156">
        <v>5</v>
      </c>
      <c r="AB156" t="str" cm="1">
        <f t="array" ref="AB156">_xlfn.IFS(AA156=0,"Below Expectation",AA156&lt;5,"Needs Improvement",AA156&lt;=7,"Meets Expectation",AA156&gt;=8,"Exceeds Expectation")</f>
        <v>Meets Expectation</v>
      </c>
      <c r="AC156" s="4">
        <v>7711</v>
      </c>
      <c r="AD156">
        <v>0</v>
      </c>
    </row>
    <row r="157" spans="1:30" x14ac:dyDescent="0.3">
      <c r="A157" t="s">
        <v>179</v>
      </c>
      <c r="B157" t="s">
        <v>1178</v>
      </c>
      <c r="C157">
        <v>23</v>
      </c>
      <c r="D157" t="str">
        <f t="shared" si="6"/>
        <v>22-29</v>
      </c>
      <c r="E157" t="s">
        <v>2022</v>
      </c>
      <c r="F157" t="s">
        <v>2028</v>
      </c>
      <c r="G157" t="s">
        <v>2034</v>
      </c>
      <c r="H157" s="2">
        <v>44176</v>
      </c>
      <c r="I157" t="s">
        <v>462</v>
      </c>
      <c r="J157" t="s">
        <v>2038</v>
      </c>
      <c r="K157" s="4">
        <v>38016</v>
      </c>
      <c r="L157">
        <v>0</v>
      </c>
      <c r="N157" s="6">
        <f t="shared" ca="1" si="7"/>
        <v>57</v>
      </c>
      <c r="O157" s="6">
        <f t="shared" ca="1" si="8"/>
        <v>4</v>
      </c>
      <c r="P157" s="6" t="str" cm="1">
        <f t="array" aca="1" ref="P157" ca="1">_xlfn.IFS(O157&lt;5,"0-4years", O157&lt;10,"5-9years",O157&gt;=10,"10+ years")</f>
        <v>0-4years</v>
      </c>
      <c r="S157">
        <v>1</v>
      </c>
      <c r="T157" t="str" cm="1">
        <f t="array" ref="T157">_xlfn.IFS(S157&lt;3,"Low(1-2)",S157=3,"Medium(3)",S157&gt;=4,"High(4-5)")</f>
        <v>Low(1-2)</v>
      </c>
      <c r="U157">
        <v>4</v>
      </c>
      <c r="V157" t="s">
        <v>2050</v>
      </c>
      <c r="W157">
        <v>3</v>
      </c>
      <c r="X157">
        <v>71</v>
      </c>
      <c r="Y157">
        <v>12</v>
      </c>
      <c r="Z157">
        <v>51</v>
      </c>
      <c r="AA157">
        <v>1</v>
      </c>
      <c r="AB157" t="str" cm="1">
        <f t="array" ref="AB157">_xlfn.IFS(AA157=0,"Below Expectation",AA157&lt;5,"Needs Improvement",AA157&lt;=7,"Meets Expectation",AA157&gt;=8,"Exceeds Expectation")</f>
        <v>Needs Improvement</v>
      </c>
      <c r="AC157" s="4">
        <v>938</v>
      </c>
      <c r="AD157">
        <v>0</v>
      </c>
    </row>
    <row r="158" spans="1:30" x14ac:dyDescent="0.3">
      <c r="A158" t="s">
        <v>180</v>
      </c>
      <c r="B158" t="s">
        <v>1179</v>
      </c>
      <c r="C158">
        <v>24</v>
      </c>
      <c r="D158" t="str">
        <f t="shared" si="6"/>
        <v>22-29</v>
      </c>
      <c r="E158" t="s">
        <v>2022</v>
      </c>
      <c r="F158" t="s">
        <v>2029</v>
      </c>
      <c r="G158" t="s">
        <v>2035</v>
      </c>
      <c r="H158" s="2">
        <v>45283</v>
      </c>
      <c r="I158" t="s">
        <v>830</v>
      </c>
      <c r="J158" t="s">
        <v>2037</v>
      </c>
      <c r="K158" s="4">
        <v>67137</v>
      </c>
      <c r="L158">
        <v>1</v>
      </c>
      <c r="M158" s="2">
        <v>45756</v>
      </c>
      <c r="N158" s="6">
        <f t="shared" ca="1" si="7"/>
        <v>15</v>
      </c>
      <c r="O158" s="6">
        <f t="shared" ca="1" si="8"/>
        <v>1</v>
      </c>
      <c r="P158" s="6" t="str" cm="1">
        <f t="array" aca="1" ref="P158" ca="1">_xlfn.IFS(O158&lt;5,"0-4years", O158&lt;10,"5-9years",O158&gt;=10,"10+ years")</f>
        <v>0-4years</v>
      </c>
      <c r="Q158" t="s">
        <v>2044</v>
      </c>
      <c r="R158">
        <v>90</v>
      </c>
      <c r="S158">
        <v>5</v>
      </c>
      <c r="T158" t="str" cm="1">
        <f t="array" ref="T158">_xlfn.IFS(S158&lt;3,"Low(1-2)",S158=3,"Medium(3)",S158&gt;=4,"High(4-5)")</f>
        <v>High(4-5)</v>
      </c>
      <c r="U158">
        <v>1</v>
      </c>
      <c r="V158" t="s">
        <v>2051</v>
      </c>
      <c r="W158">
        <v>4</v>
      </c>
      <c r="X158">
        <v>65</v>
      </c>
      <c r="Y158">
        <v>19</v>
      </c>
      <c r="Z158">
        <v>66</v>
      </c>
      <c r="AA158">
        <v>2</v>
      </c>
      <c r="AB158" t="str" cm="1">
        <f t="array" ref="AB158">_xlfn.IFS(AA158=0,"Below Expectation",AA158&lt;5,"Needs Improvement",AA158&lt;=7,"Meets Expectation",AA158&gt;=8,"Exceeds Expectation")</f>
        <v>Needs Improvement</v>
      </c>
      <c r="AC158" s="4">
        <v>4301</v>
      </c>
      <c r="AD158">
        <v>0</v>
      </c>
    </row>
    <row r="159" spans="1:30" x14ac:dyDescent="0.3">
      <c r="A159" t="s">
        <v>181</v>
      </c>
      <c r="B159" t="s">
        <v>1180</v>
      </c>
      <c r="C159">
        <v>58</v>
      </c>
      <c r="D159" t="str">
        <f t="shared" si="6"/>
        <v>50-59</v>
      </c>
      <c r="E159" t="s">
        <v>2023</v>
      </c>
      <c r="F159" t="s">
        <v>2027</v>
      </c>
      <c r="G159" t="s">
        <v>2035</v>
      </c>
      <c r="H159" s="2">
        <v>44221</v>
      </c>
      <c r="I159" t="s">
        <v>731</v>
      </c>
      <c r="J159" t="s">
        <v>2039</v>
      </c>
      <c r="K159" s="4">
        <v>25153</v>
      </c>
      <c r="L159">
        <v>0</v>
      </c>
      <c r="N159" s="6">
        <f t="shared" ca="1" si="7"/>
        <v>55</v>
      </c>
      <c r="O159" s="6">
        <f t="shared" ca="1" si="8"/>
        <v>4</v>
      </c>
      <c r="P159" s="6" t="str" cm="1">
        <f t="array" aca="1" ref="P159" ca="1">_xlfn.IFS(O159&lt;5,"0-4years", O159&lt;10,"5-9years",O159&gt;=10,"10+ years")</f>
        <v>0-4years</v>
      </c>
      <c r="S159">
        <v>4</v>
      </c>
      <c r="T159" t="str" cm="1">
        <f t="array" ref="T159">_xlfn.IFS(S159&lt;3,"Low(1-2)",S159=3,"Medium(3)",S159&gt;=4,"High(4-5)")</f>
        <v>High(4-5)</v>
      </c>
      <c r="U159">
        <v>4</v>
      </c>
      <c r="V159" t="s">
        <v>2056</v>
      </c>
      <c r="W159">
        <v>4</v>
      </c>
      <c r="X159">
        <v>51</v>
      </c>
      <c r="Y159">
        <v>78</v>
      </c>
      <c r="Z159">
        <v>94</v>
      </c>
      <c r="AA159">
        <v>5</v>
      </c>
      <c r="AB159" t="str" cm="1">
        <f t="array" ref="AB159">_xlfn.IFS(AA159=0,"Below Expectation",AA159&lt;5,"Needs Improvement",AA159&lt;=7,"Meets Expectation",AA159&gt;=8,"Exceeds Expectation")</f>
        <v>Meets Expectation</v>
      </c>
      <c r="AC159" s="4">
        <v>3970</v>
      </c>
      <c r="AD159">
        <v>1</v>
      </c>
    </row>
    <row r="160" spans="1:30" x14ac:dyDescent="0.3">
      <c r="A160" t="s">
        <v>182</v>
      </c>
      <c r="B160" t="s">
        <v>1181</v>
      </c>
      <c r="C160">
        <v>38</v>
      </c>
      <c r="D160" t="str">
        <f t="shared" si="6"/>
        <v>30-39</v>
      </c>
      <c r="E160" t="s">
        <v>2022</v>
      </c>
      <c r="F160" t="s">
        <v>2027</v>
      </c>
      <c r="G160" t="s">
        <v>2031</v>
      </c>
      <c r="H160" s="2">
        <v>41268</v>
      </c>
      <c r="I160" t="s">
        <v>210</v>
      </c>
      <c r="J160" t="s">
        <v>2040</v>
      </c>
      <c r="K160" s="4">
        <v>32853</v>
      </c>
      <c r="L160">
        <v>0</v>
      </c>
      <c r="N160" s="6">
        <f t="shared" ca="1" si="7"/>
        <v>152</v>
      </c>
      <c r="O160" s="6">
        <f t="shared" ca="1" si="8"/>
        <v>12</v>
      </c>
      <c r="P160" s="6" t="str" cm="1">
        <f t="array" aca="1" ref="P160" ca="1">_xlfn.IFS(O160&lt;5,"0-4years", O160&lt;10,"5-9years",O160&gt;=10,"10+ years")</f>
        <v>10+ years</v>
      </c>
      <c r="S160">
        <v>2</v>
      </c>
      <c r="T160" t="str" cm="1">
        <f t="array" ref="T160">_xlfn.IFS(S160&lt;3,"Low(1-2)",S160=3,"Medium(3)",S160&gt;=4,"High(4-5)")</f>
        <v>Low(1-2)</v>
      </c>
      <c r="U160">
        <v>1</v>
      </c>
      <c r="V160" t="s">
        <v>2050</v>
      </c>
      <c r="W160">
        <v>4</v>
      </c>
      <c r="X160">
        <v>54</v>
      </c>
      <c r="Y160">
        <v>55</v>
      </c>
      <c r="Z160">
        <v>86</v>
      </c>
      <c r="AA160">
        <v>2</v>
      </c>
      <c r="AB160" t="str" cm="1">
        <f t="array" ref="AB160">_xlfn.IFS(AA160=0,"Below Expectation",AA160&lt;5,"Needs Improvement",AA160&lt;=7,"Meets Expectation",AA160&gt;=8,"Exceeds Expectation")</f>
        <v>Needs Improvement</v>
      </c>
      <c r="AC160" s="4">
        <v>3999</v>
      </c>
      <c r="AD160">
        <v>3</v>
      </c>
    </row>
    <row r="161" spans="1:30" x14ac:dyDescent="0.3">
      <c r="A161" t="s">
        <v>183</v>
      </c>
      <c r="B161" t="s">
        <v>1182</v>
      </c>
      <c r="C161">
        <v>23</v>
      </c>
      <c r="D161" t="str">
        <f t="shared" si="6"/>
        <v>22-29</v>
      </c>
      <c r="E161" t="s">
        <v>2023</v>
      </c>
      <c r="F161" t="s">
        <v>2028</v>
      </c>
      <c r="G161" t="s">
        <v>2034</v>
      </c>
      <c r="H161" s="2">
        <v>42643</v>
      </c>
      <c r="I161" t="s">
        <v>368</v>
      </c>
      <c r="J161" t="s">
        <v>2040</v>
      </c>
      <c r="K161" s="4">
        <v>37379</v>
      </c>
      <c r="L161">
        <v>1</v>
      </c>
      <c r="M161" s="2">
        <v>43248</v>
      </c>
      <c r="N161" s="6">
        <f t="shared" ca="1" si="7"/>
        <v>19</v>
      </c>
      <c r="O161" s="6">
        <f t="shared" ca="1" si="8"/>
        <v>1</v>
      </c>
      <c r="P161" s="6" t="str" cm="1">
        <f t="array" aca="1" ref="P161" ca="1">_xlfn.IFS(O161&lt;5,"0-4years", O161&lt;10,"5-9years",O161&gt;=10,"10+ years")</f>
        <v>0-4years</v>
      </c>
      <c r="Q161" t="s">
        <v>2045</v>
      </c>
      <c r="R161">
        <v>90</v>
      </c>
      <c r="S161">
        <v>1</v>
      </c>
      <c r="T161" t="str" cm="1">
        <f t="array" ref="T161">_xlfn.IFS(S161&lt;3,"Low(1-2)",S161=3,"Medium(3)",S161&gt;=4,"High(4-5)")</f>
        <v>Low(1-2)</v>
      </c>
      <c r="U161">
        <v>2</v>
      </c>
      <c r="V161" t="s">
        <v>2052</v>
      </c>
      <c r="W161">
        <v>5</v>
      </c>
      <c r="X161">
        <v>67</v>
      </c>
      <c r="Y161">
        <v>52</v>
      </c>
      <c r="Z161">
        <v>91</v>
      </c>
      <c r="AA161">
        <v>4</v>
      </c>
      <c r="AB161" t="str" cm="1">
        <f t="array" ref="AB161">_xlfn.IFS(AA161=0,"Below Expectation",AA161&lt;5,"Needs Improvement",AA161&lt;=7,"Meets Expectation",AA161&gt;=8,"Exceeds Expectation")</f>
        <v>Needs Improvement</v>
      </c>
      <c r="AC161" s="4">
        <v>3408</v>
      </c>
      <c r="AD161">
        <v>3</v>
      </c>
    </row>
    <row r="162" spans="1:30" x14ac:dyDescent="0.3">
      <c r="A162" t="s">
        <v>184</v>
      </c>
      <c r="B162" t="s">
        <v>1183</v>
      </c>
      <c r="C162">
        <v>23</v>
      </c>
      <c r="D162" t="str">
        <f t="shared" si="6"/>
        <v>22-29</v>
      </c>
      <c r="E162" t="s">
        <v>2022</v>
      </c>
      <c r="F162" t="s">
        <v>2029</v>
      </c>
      <c r="G162" t="s">
        <v>2035</v>
      </c>
      <c r="H162" s="2">
        <v>41096</v>
      </c>
      <c r="I162" t="s">
        <v>247</v>
      </c>
      <c r="J162" t="s">
        <v>2041</v>
      </c>
      <c r="K162" s="4">
        <v>40792</v>
      </c>
      <c r="L162">
        <v>0</v>
      </c>
      <c r="N162" s="6">
        <f t="shared" ca="1" si="7"/>
        <v>158</v>
      </c>
      <c r="O162" s="6">
        <f t="shared" ca="1" si="8"/>
        <v>13</v>
      </c>
      <c r="P162" s="6" t="str" cm="1">
        <f t="array" aca="1" ref="P162" ca="1">_xlfn.IFS(O162&lt;5,"0-4years", O162&lt;10,"5-9years",O162&gt;=10,"10+ years")</f>
        <v>10+ years</v>
      </c>
      <c r="S162">
        <v>4</v>
      </c>
      <c r="T162" t="str" cm="1">
        <f t="array" ref="T162">_xlfn.IFS(S162&lt;3,"Low(1-2)",S162=3,"Medium(3)",S162&gt;=4,"High(4-5)")</f>
        <v>High(4-5)</v>
      </c>
      <c r="U162">
        <v>5</v>
      </c>
      <c r="V162" t="s">
        <v>2056</v>
      </c>
      <c r="W162">
        <v>4</v>
      </c>
      <c r="X162">
        <v>52</v>
      </c>
      <c r="Y162">
        <v>67</v>
      </c>
      <c r="Z162">
        <v>93</v>
      </c>
      <c r="AA162">
        <v>8</v>
      </c>
      <c r="AB162" t="str" cm="1">
        <f t="array" ref="AB162">_xlfn.IFS(AA162=0,"Below Expectation",AA162&lt;5,"Needs Improvement",AA162&lt;=7,"Meets Expectation",AA162&gt;=8,"Exceeds Expectation")</f>
        <v>Exceeds Expectation</v>
      </c>
      <c r="AC162" s="4">
        <v>13807</v>
      </c>
      <c r="AD162">
        <v>2</v>
      </c>
    </row>
    <row r="163" spans="1:30" x14ac:dyDescent="0.3">
      <c r="A163" t="s">
        <v>185</v>
      </c>
      <c r="B163" t="s">
        <v>1184</v>
      </c>
      <c r="C163">
        <v>49</v>
      </c>
      <c r="D163" t="str">
        <f t="shared" si="6"/>
        <v>40-49</v>
      </c>
      <c r="E163" t="s">
        <v>2024</v>
      </c>
      <c r="F163" t="s">
        <v>2030</v>
      </c>
      <c r="G163" t="s">
        <v>2032</v>
      </c>
      <c r="H163" s="2">
        <v>43264</v>
      </c>
      <c r="I163" t="s">
        <v>853</v>
      </c>
      <c r="J163" t="s">
        <v>2037</v>
      </c>
      <c r="K163" s="4">
        <v>63367</v>
      </c>
      <c r="L163">
        <v>0</v>
      </c>
      <c r="N163" s="6">
        <f t="shared" ca="1" si="7"/>
        <v>87</v>
      </c>
      <c r="O163" s="6">
        <f t="shared" ca="1" si="8"/>
        <v>7</v>
      </c>
      <c r="P163" s="6" t="str" cm="1">
        <f t="array" aca="1" ref="P163" ca="1">_xlfn.IFS(O163&lt;5,"0-4years", O163&lt;10,"5-9years",O163&gt;=10,"10+ years")</f>
        <v>5-9years</v>
      </c>
      <c r="S163">
        <v>3</v>
      </c>
      <c r="T163" t="str" cm="1">
        <f t="array" ref="T163">_xlfn.IFS(S163&lt;3,"Low(1-2)",S163=3,"Medium(3)",S163&gt;=4,"High(4-5)")</f>
        <v>Medium(3)</v>
      </c>
      <c r="U163">
        <v>1</v>
      </c>
      <c r="V163" t="s">
        <v>2050</v>
      </c>
      <c r="W163">
        <v>5</v>
      </c>
      <c r="X163">
        <v>76</v>
      </c>
      <c r="Y163">
        <v>53</v>
      </c>
      <c r="Z163">
        <v>66</v>
      </c>
      <c r="AA163">
        <v>2</v>
      </c>
      <c r="AB163" t="str" cm="1">
        <f t="array" ref="AB163">_xlfn.IFS(AA163=0,"Below Expectation",AA163&lt;5,"Needs Improvement",AA163&lt;=7,"Meets Expectation",AA163&gt;=8,"Exceeds Expectation")</f>
        <v>Needs Improvement</v>
      </c>
      <c r="AC163" s="4">
        <v>8962</v>
      </c>
      <c r="AD163">
        <v>4</v>
      </c>
    </row>
    <row r="164" spans="1:30" x14ac:dyDescent="0.3">
      <c r="A164" t="s">
        <v>186</v>
      </c>
      <c r="B164" t="s">
        <v>1185</v>
      </c>
      <c r="C164">
        <v>44</v>
      </c>
      <c r="D164" t="str">
        <f t="shared" si="6"/>
        <v>40-49</v>
      </c>
      <c r="E164" t="s">
        <v>2022</v>
      </c>
      <c r="F164" t="s">
        <v>2025</v>
      </c>
      <c r="G164" t="s">
        <v>2031</v>
      </c>
      <c r="H164" s="2">
        <v>40485</v>
      </c>
      <c r="I164" t="s">
        <v>511</v>
      </c>
      <c r="J164" t="s">
        <v>2041</v>
      </c>
      <c r="K164" s="4">
        <v>43100</v>
      </c>
      <c r="L164">
        <v>0</v>
      </c>
      <c r="N164" s="6">
        <f t="shared" ca="1" si="7"/>
        <v>178</v>
      </c>
      <c r="O164" s="6">
        <f t="shared" ca="1" si="8"/>
        <v>14</v>
      </c>
      <c r="P164" s="6" t="str" cm="1">
        <f t="array" aca="1" ref="P164" ca="1">_xlfn.IFS(O164&lt;5,"0-4years", O164&lt;10,"5-9years",O164&gt;=10,"10+ years")</f>
        <v>10+ years</v>
      </c>
      <c r="S164">
        <v>5</v>
      </c>
      <c r="T164" t="str" cm="1">
        <f t="array" ref="T164">_xlfn.IFS(S164&lt;3,"Low(1-2)",S164=3,"Medium(3)",S164&gt;=4,"High(4-5)")</f>
        <v>High(4-5)</v>
      </c>
      <c r="U164">
        <v>5</v>
      </c>
      <c r="V164" t="s">
        <v>2056</v>
      </c>
      <c r="W164">
        <v>5</v>
      </c>
      <c r="X164">
        <v>66</v>
      </c>
      <c r="Y164">
        <v>33</v>
      </c>
      <c r="Z164">
        <v>87</v>
      </c>
      <c r="AA164">
        <v>5</v>
      </c>
      <c r="AB164" t="str" cm="1">
        <f t="array" ref="AB164">_xlfn.IFS(AA164=0,"Below Expectation",AA164&lt;5,"Needs Improvement",AA164&lt;=7,"Meets Expectation",AA164&gt;=8,"Exceeds Expectation")</f>
        <v>Meets Expectation</v>
      </c>
      <c r="AC164" s="4">
        <v>16632</v>
      </c>
      <c r="AD164">
        <v>0</v>
      </c>
    </row>
    <row r="165" spans="1:30" x14ac:dyDescent="0.3">
      <c r="A165" t="s">
        <v>187</v>
      </c>
      <c r="B165" t="s">
        <v>1186</v>
      </c>
      <c r="C165">
        <v>58</v>
      </c>
      <c r="D165" t="str">
        <f t="shared" si="6"/>
        <v>50-59</v>
      </c>
      <c r="E165" t="s">
        <v>2022</v>
      </c>
      <c r="F165" t="s">
        <v>2026</v>
      </c>
      <c r="G165" t="s">
        <v>2035</v>
      </c>
      <c r="H165" s="2">
        <v>41712</v>
      </c>
      <c r="I165" t="s">
        <v>932</v>
      </c>
      <c r="J165" t="s">
        <v>2041</v>
      </c>
      <c r="K165" s="4">
        <v>88456</v>
      </c>
      <c r="L165">
        <v>1</v>
      </c>
      <c r="M165" s="2">
        <v>42325</v>
      </c>
      <c r="N165" s="6">
        <f t="shared" ca="1" si="7"/>
        <v>20</v>
      </c>
      <c r="O165" s="6">
        <f t="shared" ca="1" si="8"/>
        <v>1</v>
      </c>
      <c r="P165" s="6" t="str" cm="1">
        <f t="array" aca="1" ref="P165" ca="1">_xlfn.IFS(O165&lt;5,"0-4years", O165&lt;10,"5-9years",O165&gt;=10,"10+ years")</f>
        <v>0-4years</v>
      </c>
      <c r="Q165" t="s">
        <v>2043</v>
      </c>
      <c r="R165">
        <v>90</v>
      </c>
      <c r="S165">
        <v>1</v>
      </c>
      <c r="T165" t="str" cm="1">
        <f t="array" ref="T165">_xlfn.IFS(S165&lt;3,"Low(1-2)",S165=3,"Medium(3)",S165&gt;=4,"High(4-5)")</f>
        <v>Low(1-2)</v>
      </c>
      <c r="U165">
        <v>2</v>
      </c>
      <c r="V165" t="s">
        <v>2049</v>
      </c>
      <c r="W165">
        <v>3</v>
      </c>
      <c r="X165">
        <v>65</v>
      </c>
      <c r="Y165">
        <v>27</v>
      </c>
      <c r="Z165">
        <v>84</v>
      </c>
      <c r="AA165">
        <v>4</v>
      </c>
      <c r="AB165" t="str" cm="1">
        <f t="array" ref="AB165">_xlfn.IFS(AA165=0,"Below Expectation",AA165&lt;5,"Needs Improvement",AA165&lt;=7,"Meets Expectation",AA165&gt;=8,"Exceeds Expectation")</f>
        <v>Needs Improvement</v>
      </c>
      <c r="AC165" s="4">
        <v>13385</v>
      </c>
      <c r="AD165">
        <v>3</v>
      </c>
    </row>
    <row r="166" spans="1:30" x14ac:dyDescent="0.3">
      <c r="A166" t="s">
        <v>188</v>
      </c>
      <c r="B166" t="s">
        <v>1187</v>
      </c>
      <c r="C166">
        <v>53</v>
      </c>
      <c r="D166" t="str">
        <f t="shared" si="6"/>
        <v>50-59</v>
      </c>
      <c r="E166" t="s">
        <v>2023</v>
      </c>
      <c r="F166" t="s">
        <v>2030</v>
      </c>
      <c r="G166" t="s">
        <v>2031</v>
      </c>
      <c r="H166" s="2">
        <v>43440</v>
      </c>
      <c r="I166" t="s">
        <v>900</v>
      </c>
      <c r="J166" t="s">
        <v>2038</v>
      </c>
      <c r="K166" s="4">
        <v>36049</v>
      </c>
      <c r="L166">
        <v>0</v>
      </c>
      <c r="N166" s="6">
        <f t="shared" ca="1" si="7"/>
        <v>81</v>
      </c>
      <c r="O166" s="6">
        <f t="shared" ca="1" si="8"/>
        <v>6</v>
      </c>
      <c r="P166" s="6" t="str" cm="1">
        <f t="array" aca="1" ref="P166" ca="1">_xlfn.IFS(O166&lt;5,"0-4years", O166&lt;10,"5-9years",O166&gt;=10,"10+ years")</f>
        <v>5-9years</v>
      </c>
      <c r="S166">
        <v>4</v>
      </c>
      <c r="T166" t="str" cm="1">
        <f t="array" ref="T166">_xlfn.IFS(S166&lt;3,"Low(1-2)",S166=3,"Medium(3)",S166&gt;=4,"High(4-5)")</f>
        <v>High(4-5)</v>
      </c>
      <c r="U166">
        <v>2</v>
      </c>
      <c r="V166" t="s">
        <v>2050</v>
      </c>
      <c r="W166">
        <v>1</v>
      </c>
      <c r="X166">
        <v>55</v>
      </c>
      <c r="Y166">
        <v>49</v>
      </c>
      <c r="Z166">
        <v>96</v>
      </c>
      <c r="AA166">
        <v>4</v>
      </c>
      <c r="AB166" t="str" cm="1">
        <f t="array" ref="AB166">_xlfn.IFS(AA166=0,"Below Expectation",AA166&lt;5,"Needs Improvement",AA166&lt;=7,"Meets Expectation",AA166&gt;=8,"Exceeds Expectation")</f>
        <v>Needs Improvement</v>
      </c>
      <c r="AC166" s="4">
        <v>5950</v>
      </c>
      <c r="AD166">
        <v>3</v>
      </c>
    </row>
    <row r="167" spans="1:30" x14ac:dyDescent="0.3">
      <c r="A167" t="s">
        <v>189</v>
      </c>
      <c r="B167" t="s">
        <v>1188</v>
      </c>
      <c r="C167">
        <v>54</v>
      </c>
      <c r="D167" t="str">
        <f t="shared" si="6"/>
        <v>50-59</v>
      </c>
      <c r="E167" t="s">
        <v>2023</v>
      </c>
      <c r="F167" t="s">
        <v>2028</v>
      </c>
      <c r="G167" t="s">
        <v>2032</v>
      </c>
      <c r="H167" s="2">
        <v>41095</v>
      </c>
      <c r="I167" t="s">
        <v>872</v>
      </c>
      <c r="J167" t="s">
        <v>2040</v>
      </c>
      <c r="K167" s="4">
        <v>25786</v>
      </c>
      <c r="L167">
        <v>0</v>
      </c>
      <c r="N167" s="6">
        <f t="shared" ca="1" si="7"/>
        <v>158</v>
      </c>
      <c r="O167" s="6">
        <f t="shared" ca="1" si="8"/>
        <v>13</v>
      </c>
      <c r="P167" s="6" t="str" cm="1">
        <f t="array" aca="1" ref="P167" ca="1">_xlfn.IFS(O167&lt;5,"0-4years", O167&lt;10,"5-9years",O167&gt;=10,"10+ years")</f>
        <v>10+ years</v>
      </c>
      <c r="S167">
        <v>1</v>
      </c>
      <c r="T167" t="str" cm="1">
        <f t="array" ref="T167">_xlfn.IFS(S167&lt;3,"Low(1-2)",S167=3,"Medium(3)",S167&gt;=4,"High(4-5)")</f>
        <v>Low(1-2)</v>
      </c>
      <c r="U167">
        <v>4</v>
      </c>
      <c r="V167" t="s">
        <v>2050</v>
      </c>
      <c r="W167">
        <v>5</v>
      </c>
      <c r="X167">
        <v>100</v>
      </c>
      <c r="Y167">
        <v>1</v>
      </c>
      <c r="Z167">
        <v>88</v>
      </c>
      <c r="AA167">
        <v>5</v>
      </c>
      <c r="AB167" t="str" cm="1">
        <f t="array" ref="AB167">_xlfn.IFS(AA167=0,"Below Expectation",AA167&lt;5,"Needs Improvement",AA167&lt;=7,"Meets Expectation",AA167&gt;=8,"Exceeds Expectation")</f>
        <v>Meets Expectation</v>
      </c>
      <c r="AC167" s="4">
        <v>2926</v>
      </c>
      <c r="AD167">
        <v>0</v>
      </c>
    </row>
    <row r="168" spans="1:30" x14ac:dyDescent="0.3">
      <c r="A168" t="s">
        <v>190</v>
      </c>
      <c r="B168" t="s">
        <v>1189</v>
      </c>
      <c r="C168">
        <v>22</v>
      </c>
      <c r="D168" t="str">
        <f t="shared" si="6"/>
        <v>22-29</v>
      </c>
      <c r="E168" t="s">
        <v>2022</v>
      </c>
      <c r="F168" t="s">
        <v>2026</v>
      </c>
      <c r="G168" t="s">
        <v>2034</v>
      </c>
      <c r="H168" s="2">
        <v>44862</v>
      </c>
      <c r="I168" t="s">
        <v>252</v>
      </c>
      <c r="J168" t="s">
        <v>2041</v>
      </c>
      <c r="K168" s="4">
        <v>94904</v>
      </c>
      <c r="L168">
        <v>0</v>
      </c>
      <c r="N168" s="6">
        <f t="shared" ca="1" si="7"/>
        <v>34</v>
      </c>
      <c r="O168" s="6">
        <f t="shared" ca="1" si="8"/>
        <v>2</v>
      </c>
      <c r="P168" s="6" t="str" cm="1">
        <f t="array" aca="1" ref="P168" ca="1">_xlfn.IFS(O168&lt;5,"0-4years", O168&lt;10,"5-9years",O168&gt;=10,"10+ years")</f>
        <v>0-4years</v>
      </c>
      <c r="S168">
        <v>3</v>
      </c>
      <c r="T168" t="str" cm="1">
        <f t="array" ref="T168">_xlfn.IFS(S168&lt;3,"Low(1-2)",S168=3,"Medium(3)",S168&gt;=4,"High(4-5)")</f>
        <v>Medium(3)</v>
      </c>
      <c r="U168">
        <v>5</v>
      </c>
      <c r="V168" t="s">
        <v>2054</v>
      </c>
      <c r="W168">
        <v>2</v>
      </c>
      <c r="X168">
        <v>56</v>
      </c>
      <c r="Y168">
        <v>93</v>
      </c>
      <c r="Z168">
        <v>79</v>
      </c>
      <c r="AA168">
        <v>5</v>
      </c>
      <c r="AB168" t="str" cm="1">
        <f t="array" ref="AB168">_xlfn.IFS(AA168=0,"Below Expectation",AA168&lt;5,"Needs Improvement",AA168&lt;=7,"Meets Expectation",AA168&gt;=8,"Exceeds Expectation")</f>
        <v>Meets Expectation</v>
      </c>
      <c r="AC168" s="4">
        <v>7975</v>
      </c>
      <c r="AD168">
        <v>1</v>
      </c>
    </row>
    <row r="169" spans="1:30" x14ac:dyDescent="0.3">
      <c r="A169" t="s">
        <v>191</v>
      </c>
      <c r="B169" t="s">
        <v>1190</v>
      </c>
      <c r="C169">
        <v>40</v>
      </c>
      <c r="D169" t="str">
        <f t="shared" si="6"/>
        <v>40-49</v>
      </c>
      <c r="E169" t="s">
        <v>2023</v>
      </c>
      <c r="F169" t="s">
        <v>2025</v>
      </c>
      <c r="G169" t="s">
        <v>2033</v>
      </c>
      <c r="H169" s="2">
        <v>44036</v>
      </c>
      <c r="I169" t="s">
        <v>413</v>
      </c>
      <c r="J169" t="s">
        <v>2038</v>
      </c>
      <c r="K169" s="4">
        <v>55699</v>
      </c>
      <c r="L169">
        <v>0</v>
      </c>
      <c r="N169" s="6">
        <f t="shared" ca="1" si="7"/>
        <v>61</v>
      </c>
      <c r="O169" s="6">
        <f t="shared" ca="1" si="8"/>
        <v>5</v>
      </c>
      <c r="P169" s="6" t="str" cm="1">
        <f t="array" aca="1" ref="P169" ca="1">_xlfn.IFS(O169&lt;5,"0-4years", O169&lt;10,"5-9years",O169&gt;=10,"10+ years")</f>
        <v>5-9years</v>
      </c>
      <c r="S169">
        <v>2</v>
      </c>
      <c r="T169" t="str" cm="1">
        <f t="array" ref="T169">_xlfn.IFS(S169&lt;3,"Low(1-2)",S169=3,"Medium(3)",S169&gt;=4,"High(4-5)")</f>
        <v>Low(1-2)</v>
      </c>
      <c r="U169">
        <v>3</v>
      </c>
      <c r="V169" t="s">
        <v>2050</v>
      </c>
      <c r="W169">
        <v>4</v>
      </c>
      <c r="X169">
        <v>99</v>
      </c>
      <c r="Y169">
        <v>25</v>
      </c>
      <c r="Z169">
        <v>55</v>
      </c>
      <c r="AA169">
        <v>0</v>
      </c>
      <c r="AB169" t="str" cm="1">
        <f t="array" ref="AB169">_xlfn.IFS(AA169=0,"Below Expectation",AA169&lt;5,"Needs Improvement",AA169&lt;=7,"Meets Expectation",AA169&gt;=8,"Exceeds Expectation")</f>
        <v>Below Expectation</v>
      </c>
      <c r="AC169" s="4">
        <v>6966</v>
      </c>
      <c r="AD169">
        <v>1</v>
      </c>
    </row>
    <row r="170" spans="1:30" x14ac:dyDescent="0.3">
      <c r="A170" t="s">
        <v>192</v>
      </c>
      <c r="B170" t="s">
        <v>1191</v>
      </c>
      <c r="C170">
        <v>23</v>
      </c>
      <c r="D170" t="str">
        <f t="shared" si="6"/>
        <v>22-29</v>
      </c>
      <c r="E170" t="s">
        <v>2023</v>
      </c>
      <c r="F170" t="s">
        <v>2025</v>
      </c>
      <c r="G170" t="s">
        <v>2031</v>
      </c>
      <c r="H170" s="2">
        <v>43304</v>
      </c>
      <c r="I170" t="s">
        <v>1002</v>
      </c>
      <c r="J170" t="s">
        <v>2037</v>
      </c>
      <c r="K170" s="4">
        <v>72691</v>
      </c>
      <c r="L170">
        <v>0</v>
      </c>
      <c r="N170" s="6">
        <f t="shared" ca="1" si="7"/>
        <v>85</v>
      </c>
      <c r="O170" s="6">
        <f t="shared" ca="1" si="8"/>
        <v>7</v>
      </c>
      <c r="P170" s="6" t="str" cm="1">
        <f t="array" aca="1" ref="P170" ca="1">_xlfn.IFS(O170&lt;5,"0-4years", O170&lt;10,"5-9years",O170&gt;=10,"10+ years")</f>
        <v>5-9years</v>
      </c>
      <c r="S170">
        <v>4</v>
      </c>
      <c r="T170" t="str" cm="1">
        <f t="array" ref="T170">_xlfn.IFS(S170&lt;3,"Low(1-2)",S170=3,"Medium(3)",S170&gt;=4,"High(4-5)")</f>
        <v>High(4-5)</v>
      </c>
      <c r="U170">
        <v>4</v>
      </c>
      <c r="V170" t="s">
        <v>2056</v>
      </c>
      <c r="W170">
        <v>2</v>
      </c>
      <c r="X170">
        <v>63</v>
      </c>
      <c r="Y170">
        <v>50</v>
      </c>
      <c r="Z170">
        <v>53</v>
      </c>
      <c r="AA170">
        <v>8</v>
      </c>
      <c r="AB170" t="str" cm="1">
        <f t="array" ref="AB170">_xlfn.IFS(AA170=0,"Below Expectation",AA170&lt;5,"Needs Improvement",AA170&lt;=7,"Meets Expectation",AA170&gt;=8,"Exceeds Expectation")</f>
        <v>Exceeds Expectation</v>
      </c>
      <c r="AC170" s="4">
        <v>9133</v>
      </c>
      <c r="AD170">
        <v>3</v>
      </c>
    </row>
    <row r="171" spans="1:30" x14ac:dyDescent="0.3">
      <c r="A171" t="s">
        <v>193</v>
      </c>
      <c r="B171" t="s">
        <v>1192</v>
      </c>
      <c r="C171">
        <v>47</v>
      </c>
      <c r="D171" t="str">
        <f t="shared" si="6"/>
        <v>40-49</v>
      </c>
      <c r="E171" t="s">
        <v>2023</v>
      </c>
      <c r="F171" t="s">
        <v>2029</v>
      </c>
      <c r="G171" t="s">
        <v>2031</v>
      </c>
      <c r="H171" s="2">
        <v>40433</v>
      </c>
      <c r="I171" t="s">
        <v>612</v>
      </c>
      <c r="J171" t="s">
        <v>2041</v>
      </c>
      <c r="K171" s="4">
        <v>62040</v>
      </c>
      <c r="L171">
        <v>0</v>
      </c>
      <c r="N171" s="6">
        <f t="shared" ca="1" si="7"/>
        <v>180</v>
      </c>
      <c r="O171" s="6">
        <f t="shared" ca="1" si="8"/>
        <v>15</v>
      </c>
      <c r="P171" s="6" t="str" cm="1">
        <f t="array" aca="1" ref="P171" ca="1">_xlfn.IFS(O171&lt;5,"0-4years", O171&lt;10,"5-9years",O171&gt;=10,"10+ years")</f>
        <v>10+ years</v>
      </c>
      <c r="S171">
        <v>1</v>
      </c>
      <c r="T171" t="str" cm="1">
        <f t="array" ref="T171">_xlfn.IFS(S171&lt;3,"Low(1-2)",S171=3,"Medium(3)",S171&gt;=4,"High(4-5)")</f>
        <v>Low(1-2)</v>
      </c>
      <c r="U171">
        <v>5</v>
      </c>
      <c r="V171" t="s">
        <v>2050</v>
      </c>
      <c r="W171">
        <v>4</v>
      </c>
      <c r="X171">
        <v>87</v>
      </c>
      <c r="Y171">
        <v>46</v>
      </c>
      <c r="Z171">
        <v>100</v>
      </c>
      <c r="AA171">
        <v>4</v>
      </c>
      <c r="AB171" t="str" cm="1">
        <f t="array" ref="AB171">_xlfn.IFS(AA171=0,"Below Expectation",AA171&lt;5,"Needs Improvement",AA171&lt;=7,"Meets Expectation",AA171&gt;=8,"Exceeds Expectation")</f>
        <v>Needs Improvement</v>
      </c>
      <c r="AC171" s="4">
        <v>6587</v>
      </c>
      <c r="AD171">
        <v>1</v>
      </c>
    </row>
    <row r="172" spans="1:30" x14ac:dyDescent="0.3">
      <c r="A172" t="s">
        <v>194</v>
      </c>
      <c r="B172" t="s">
        <v>1193</v>
      </c>
      <c r="C172">
        <v>53</v>
      </c>
      <c r="D172" t="str">
        <f t="shared" si="6"/>
        <v>50-59</v>
      </c>
      <c r="E172" t="s">
        <v>2022</v>
      </c>
      <c r="F172" t="s">
        <v>2026</v>
      </c>
      <c r="G172" t="s">
        <v>2034</v>
      </c>
      <c r="H172" s="2">
        <v>41845</v>
      </c>
      <c r="I172" t="s">
        <v>211</v>
      </c>
      <c r="J172" t="s">
        <v>2040</v>
      </c>
      <c r="K172" s="4">
        <v>117990</v>
      </c>
      <c r="L172">
        <v>0</v>
      </c>
      <c r="N172" s="6">
        <f t="shared" ca="1" si="7"/>
        <v>133</v>
      </c>
      <c r="O172" s="6">
        <f t="shared" ca="1" si="8"/>
        <v>11</v>
      </c>
      <c r="P172" s="6" t="str" cm="1">
        <f t="array" aca="1" ref="P172" ca="1">_xlfn.IFS(O172&lt;5,"0-4years", O172&lt;10,"5-9years",O172&gt;=10,"10+ years")</f>
        <v>10+ years</v>
      </c>
      <c r="S172">
        <v>1</v>
      </c>
      <c r="T172" t="str" cm="1">
        <f t="array" ref="T172">_xlfn.IFS(S172&lt;3,"Low(1-2)",S172=3,"Medium(3)",S172&gt;=4,"High(4-5)")</f>
        <v>Low(1-2)</v>
      </c>
      <c r="U172">
        <v>1</v>
      </c>
      <c r="V172" t="s">
        <v>2050</v>
      </c>
      <c r="W172">
        <v>3</v>
      </c>
      <c r="X172">
        <v>89</v>
      </c>
      <c r="Y172">
        <v>25</v>
      </c>
      <c r="Z172">
        <v>86</v>
      </c>
      <c r="AA172">
        <v>0</v>
      </c>
      <c r="AB172" t="str" cm="1">
        <f t="array" ref="AB172">_xlfn.IFS(AA172=0,"Below Expectation",AA172&lt;5,"Needs Improvement",AA172&lt;=7,"Meets Expectation",AA172&gt;=8,"Exceeds Expectation")</f>
        <v>Below Expectation</v>
      </c>
      <c r="AC172" s="4">
        <v>5091</v>
      </c>
      <c r="AD172">
        <v>0</v>
      </c>
    </row>
    <row r="173" spans="1:30" x14ac:dyDescent="0.3">
      <c r="A173" t="s">
        <v>195</v>
      </c>
      <c r="B173" t="s">
        <v>1194</v>
      </c>
      <c r="C173">
        <v>27</v>
      </c>
      <c r="D173" t="str">
        <f t="shared" si="6"/>
        <v>22-29</v>
      </c>
      <c r="E173" t="s">
        <v>2022</v>
      </c>
      <c r="F173" t="s">
        <v>2029</v>
      </c>
      <c r="G173" t="s">
        <v>2034</v>
      </c>
      <c r="H173" s="2">
        <v>40459</v>
      </c>
      <c r="I173" t="s">
        <v>881</v>
      </c>
      <c r="J173" t="s">
        <v>2041</v>
      </c>
      <c r="K173" s="4">
        <v>82986</v>
      </c>
      <c r="L173">
        <v>1</v>
      </c>
      <c r="M173" s="2">
        <v>45592</v>
      </c>
      <c r="N173" s="6">
        <f t="shared" ca="1" si="7"/>
        <v>168</v>
      </c>
      <c r="O173" s="6">
        <f t="shared" ca="1" si="8"/>
        <v>14</v>
      </c>
      <c r="P173" s="6" t="str" cm="1">
        <f t="array" aca="1" ref="P173" ca="1">_xlfn.IFS(O173&lt;5,"0-4years", O173&lt;10,"5-9years",O173&gt;=10,"10+ years")</f>
        <v>10+ years</v>
      </c>
      <c r="Q173" t="s">
        <v>2044</v>
      </c>
      <c r="R173">
        <v>30</v>
      </c>
      <c r="S173">
        <v>1</v>
      </c>
      <c r="T173" t="str" cm="1">
        <f t="array" ref="T173">_xlfn.IFS(S173&lt;3,"Low(1-2)",S173=3,"Medium(3)",S173&gt;=4,"High(4-5)")</f>
        <v>Low(1-2)</v>
      </c>
      <c r="U173">
        <v>1</v>
      </c>
      <c r="V173" t="s">
        <v>2051</v>
      </c>
      <c r="W173">
        <v>5</v>
      </c>
      <c r="X173">
        <v>64</v>
      </c>
      <c r="Y173">
        <v>83</v>
      </c>
      <c r="Z173">
        <v>84</v>
      </c>
      <c r="AA173">
        <v>7</v>
      </c>
      <c r="AB173" t="str" cm="1">
        <f t="array" ref="AB173">_xlfn.IFS(AA173=0,"Below Expectation",AA173&lt;5,"Needs Improvement",AA173&lt;=7,"Meets Expectation",AA173&gt;=8,"Exceeds Expectation")</f>
        <v>Meets Expectation</v>
      </c>
      <c r="AC173" s="4">
        <v>8985</v>
      </c>
      <c r="AD173">
        <v>3</v>
      </c>
    </row>
    <row r="174" spans="1:30" x14ac:dyDescent="0.3">
      <c r="A174" t="s">
        <v>196</v>
      </c>
      <c r="B174" t="s">
        <v>1195</v>
      </c>
      <c r="C174">
        <v>53</v>
      </c>
      <c r="D174" t="str">
        <f t="shared" si="6"/>
        <v>50-59</v>
      </c>
      <c r="E174" t="s">
        <v>2023</v>
      </c>
      <c r="F174" t="s">
        <v>2030</v>
      </c>
      <c r="G174" t="s">
        <v>2035</v>
      </c>
      <c r="H174" s="2">
        <v>43691</v>
      </c>
      <c r="I174" t="s">
        <v>293</v>
      </c>
      <c r="J174" t="s">
        <v>2037</v>
      </c>
      <c r="K174" s="4">
        <v>63762</v>
      </c>
      <c r="L174">
        <v>0</v>
      </c>
      <c r="N174" s="6">
        <f t="shared" ca="1" si="7"/>
        <v>73</v>
      </c>
      <c r="O174" s="6">
        <f t="shared" ca="1" si="8"/>
        <v>6</v>
      </c>
      <c r="P174" s="6" t="str" cm="1">
        <f t="array" aca="1" ref="P174" ca="1">_xlfn.IFS(O174&lt;5,"0-4years", O174&lt;10,"5-9years",O174&gt;=10,"10+ years")</f>
        <v>5-9years</v>
      </c>
      <c r="S174">
        <v>2</v>
      </c>
      <c r="T174" t="str" cm="1">
        <f t="array" ref="T174">_xlfn.IFS(S174&lt;3,"Low(1-2)",S174=3,"Medium(3)",S174&gt;=4,"High(4-5)")</f>
        <v>Low(1-2)</v>
      </c>
      <c r="U174">
        <v>2</v>
      </c>
      <c r="V174" t="s">
        <v>2050</v>
      </c>
      <c r="W174">
        <v>1</v>
      </c>
      <c r="X174">
        <v>96</v>
      </c>
      <c r="Y174">
        <v>91</v>
      </c>
      <c r="Z174">
        <v>58</v>
      </c>
      <c r="AA174">
        <v>6</v>
      </c>
      <c r="AB174" t="str" cm="1">
        <f t="array" ref="AB174">_xlfn.IFS(AA174=0,"Below Expectation",AA174&lt;5,"Needs Improvement",AA174&lt;=7,"Meets Expectation",AA174&gt;=8,"Exceeds Expectation")</f>
        <v>Meets Expectation</v>
      </c>
      <c r="AC174" s="4">
        <v>17061</v>
      </c>
      <c r="AD174">
        <v>0</v>
      </c>
    </row>
    <row r="175" spans="1:30" x14ac:dyDescent="0.3">
      <c r="A175" t="s">
        <v>197</v>
      </c>
      <c r="B175" t="s">
        <v>1196</v>
      </c>
      <c r="C175">
        <v>25</v>
      </c>
      <c r="D175" t="str">
        <f t="shared" si="6"/>
        <v>22-29</v>
      </c>
      <c r="E175" t="s">
        <v>2022</v>
      </c>
      <c r="F175" t="s">
        <v>2027</v>
      </c>
      <c r="G175" t="s">
        <v>2031</v>
      </c>
      <c r="H175" s="2">
        <v>42426</v>
      </c>
      <c r="I175" t="s">
        <v>630</v>
      </c>
      <c r="J175" t="s">
        <v>2041</v>
      </c>
      <c r="K175" s="4">
        <v>48600</v>
      </c>
      <c r="L175">
        <v>0</v>
      </c>
      <c r="N175" s="6">
        <f t="shared" ca="1" si="7"/>
        <v>114</v>
      </c>
      <c r="O175" s="6">
        <f t="shared" ca="1" si="8"/>
        <v>9</v>
      </c>
      <c r="P175" s="6" t="str" cm="1">
        <f t="array" aca="1" ref="P175" ca="1">_xlfn.IFS(O175&lt;5,"0-4years", O175&lt;10,"5-9years",O175&gt;=10,"10+ years")</f>
        <v>5-9years</v>
      </c>
      <c r="S175">
        <v>1</v>
      </c>
      <c r="T175" t="str" cm="1">
        <f t="array" ref="T175">_xlfn.IFS(S175&lt;3,"Low(1-2)",S175=3,"Medium(3)",S175&gt;=4,"High(4-5)")</f>
        <v>Low(1-2)</v>
      </c>
      <c r="U175">
        <v>3</v>
      </c>
      <c r="V175" t="s">
        <v>2050</v>
      </c>
      <c r="W175">
        <v>5</v>
      </c>
      <c r="X175">
        <v>96</v>
      </c>
      <c r="Y175">
        <v>83</v>
      </c>
      <c r="Z175">
        <v>55</v>
      </c>
      <c r="AA175">
        <v>6</v>
      </c>
      <c r="AB175" t="str" cm="1">
        <f t="array" ref="AB175">_xlfn.IFS(AA175=0,"Below Expectation",AA175&lt;5,"Needs Improvement",AA175&lt;=7,"Meets Expectation",AA175&gt;=8,"Exceeds Expectation")</f>
        <v>Meets Expectation</v>
      </c>
      <c r="AC175" s="4">
        <v>1561</v>
      </c>
      <c r="AD175">
        <v>1</v>
      </c>
    </row>
    <row r="176" spans="1:30" x14ac:dyDescent="0.3">
      <c r="A176" t="s">
        <v>198</v>
      </c>
      <c r="B176" t="s">
        <v>1197</v>
      </c>
      <c r="C176">
        <v>32</v>
      </c>
      <c r="D176" t="str">
        <f t="shared" si="6"/>
        <v>30-39</v>
      </c>
      <c r="E176" t="s">
        <v>2022</v>
      </c>
      <c r="F176" t="s">
        <v>2027</v>
      </c>
      <c r="G176" t="s">
        <v>2032</v>
      </c>
      <c r="H176" s="2">
        <v>41925</v>
      </c>
      <c r="I176" t="s">
        <v>333</v>
      </c>
      <c r="J176" t="s">
        <v>2040</v>
      </c>
      <c r="K176" s="4">
        <v>119774</v>
      </c>
      <c r="L176">
        <v>1</v>
      </c>
      <c r="M176" s="2">
        <v>44982</v>
      </c>
      <c r="N176" s="6">
        <f t="shared" ca="1" si="7"/>
        <v>100</v>
      </c>
      <c r="O176" s="6">
        <f t="shared" ca="1" si="8"/>
        <v>8</v>
      </c>
      <c r="P176" s="6" t="str" cm="1">
        <f t="array" aca="1" ref="P176" ca="1">_xlfn.IFS(O176&lt;5,"0-4years", O176&lt;10,"5-9years",O176&gt;=10,"10+ years")</f>
        <v>5-9years</v>
      </c>
      <c r="Q176" t="s">
        <v>2047</v>
      </c>
      <c r="R176">
        <v>60</v>
      </c>
      <c r="S176">
        <v>5</v>
      </c>
      <c r="T176" t="str" cm="1">
        <f t="array" ref="T176">_xlfn.IFS(S176&lt;3,"Low(1-2)",S176=3,"Medium(3)",S176&gt;=4,"High(4-5)")</f>
        <v>High(4-5)</v>
      </c>
      <c r="U176">
        <v>1</v>
      </c>
      <c r="V176" t="s">
        <v>2055</v>
      </c>
      <c r="W176">
        <v>4</v>
      </c>
      <c r="X176">
        <v>97</v>
      </c>
      <c r="Y176">
        <v>74</v>
      </c>
      <c r="Z176">
        <v>62</v>
      </c>
      <c r="AA176">
        <v>4</v>
      </c>
      <c r="AB176" t="str" cm="1">
        <f t="array" ref="AB176">_xlfn.IFS(AA176=0,"Below Expectation",AA176&lt;5,"Needs Improvement",AA176&lt;=7,"Meets Expectation",AA176&gt;=8,"Exceeds Expectation")</f>
        <v>Needs Improvement</v>
      </c>
      <c r="AC176" s="4">
        <v>8644</v>
      </c>
      <c r="AD176">
        <v>0</v>
      </c>
    </row>
    <row r="177" spans="1:30" x14ac:dyDescent="0.3">
      <c r="A177" t="s">
        <v>199</v>
      </c>
      <c r="B177" t="s">
        <v>1198</v>
      </c>
      <c r="C177">
        <v>38</v>
      </c>
      <c r="D177" t="str">
        <f t="shared" si="6"/>
        <v>30-39</v>
      </c>
      <c r="E177" t="s">
        <v>2022</v>
      </c>
      <c r="F177" t="s">
        <v>2027</v>
      </c>
      <c r="G177" t="s">
        <v>2034</v>
      </c>
      <c r="H177" s="2">
        <v>42108</v>
      </c>
      <c r="I177" t="s">
        <v>155</v>
      </c>
      <c r="J177" t="s">
        <v>2038</v>
      </c>
      <c r="K177" s="4">
        <v>115777</v>
      </c>
      <c r="L177">
        <v>0</v>
      </c>
      <c r="N177" s="6">
        <f t="shared" ca="1" si="7"/>
        <v>125</v>
      </c>
      <c r="O177" s="6">
        <f t="shared" ca="1" si="8"/>
        <v>10</v>
      </c>
      <c r="P177" s="6" t="str" cm="1">
        <f t="array" aca="1" ref="P177" ca="1">_xlfn.IFS(O177&lt;5,"0-4years", O177&lt;10,"5-9years",O177&gt;=10,"10+ years")</f>
        <v>10+ years</v>
      </c>
      <c r="S177">
        <v>5</v>
      </c>
      <c r="T177" t="str" cm="1">
        <f t="array" ref="T177">_xlfn.IFS(S177&lt;3,"Low(1-2)",S177=3,"Medium(3)",S177&gt;=4,"High(4-5)")</f>
        <v>High(4-5)</v>
      </c>
      <c r="U177">
        <v>5</v>
      </c>
      <c r="V177" t="s">
        <v>2056</v>
      </c>
      <c r="W177">
        <v>1</v>
      </c>
      <c r="X177">
        <v>82</v>
      </c>
      <c r="Y177">
        <v>73</v>
      </c>
      <c r="Z177">
        <v>71</v>
      </c>
      <c r="AA177">
        <v>0</v>
      </c>
      <c r="AB177" t="str" cm="1">
        <f t="array" ref="AB177">_xlfn.IFS(AA177=0,"Below Expectation",AA177&lt;5,"Needs Improvement",AA177&lt;=7,"Meets Expectation",AA177&gt;=8,"Exceeds Expectation")</f>
        <v>Below Expectation</v>
      </c>
      <c r="AC177" s="4">
        <v>14785</v>
      </c>
      <c r="AD177">
        <v>1</v>
      </c>
    </row>
    <row r="178" spans="1:30" x14ac:dyDescent="0.3">
      <c r="A178" t="s">
        <v>200</v>
      </c>
      <c r="B178" t="s">
        <v>1199</v>
      </c>
      <c r="C178">
        <v>59</v>
      </c>
      <c r="D178" t="str">
        <f t="shared" si="6"/>
        <v>50-59</v>
      </c>
      <c r="E178" t="s">
        <v>2022</v>
      </c>
      <c r="F178" t="s">
        <v>2026</v>
      </c>
      <c r="G178" t="s">
        <v>2031</v>
      </c>
      <c r="H178" s="2">
        <v>41694</v>
      </c>
      <c r="I178" t="s">
        <v>574</v>
      </c>
      <c r="J178" t="s">
        <v>2040</v>
      </c>
      <c r="K178" s="4">
        <v>44810</v>
      </c>
      <c r="L178">
        <v>1</v>
      </c>
      <c r="M178" s="2">
        <v>43232</v>
      </c>
      <c r="N178" s="6">
        <f t="shared" ca="1" si="7"/>
        <v>50</v>
      </c>
      <c r="O178" s="6">
        <f t="shared" ca="1" si="8"/>
        <v>4</v>
      </c>
      <c r="P178" s="6" t="str" cm="1">
        <f t="array" aca="1" ref="P178" ca="1">_xlfn.IFS(O178&lt;5,"0-4years", O178&lt;10,"5-9years",O178&gt;=10,"10+ years")</f>
        <v>0-4years</v>
      </c>
      <c r="Q178" t="s">
        <v>2042</v>
      </c>
      <c r="R178">
        <v>60</v>
      </c>
      <c r="S178">
        <v>1</v>
      </c>
      <c r="T178" t="str" cm="1">
        <f t="array" ref="T178">_xlfn.IFS(S178&lt;3,"Low(1-2)",S178=3,"Medium(3)",S178&gt;=4,"High(4-5)")</f>
        <v>Low(1-2)</v>
      </c>
      <c r="U178">
        <v>5</v>
      </c>
      <c r="V178" t="s">
        <v>2048</v>
      </c>
      <c r="W178">
        <v>5</v>
      </c>
      <c r="X178">
        <v>92</v>
      </c>
      <c r="Y178">
        <v>60</v>
      </c>
      <c r="Z178">
        <v>77</v>
      </c>
      <c r="AA178">
        <v>8</v>
      </c>
      <c r="AB178" t="str" cm="1">
        <f t="array" ref="AB178">_xlfn.IFS(AA178=0,"Below Expectation",AA178&lt;5,"Needs Improvement",AA178&lt;=7,"Meets Expectation",AA178&gt;=8,"Exceeds Expectation")</f>
        <v>Exceeds Expectation</v>
      </c>
      <c r="AC178" s="4">
        <v>3656</v>
      </c>
      <c r="AD178">
        <v>1</v>
      </c>
    </row>
    <row r="179" spans="1:30" x14ac:dyDescent="0.3">
      <c r="A179" t="s">
        <v>201</v>
      </c>
      <c r="B179" t="s">
        <v>1200</v>
      </c>
      <c r="C179">
        <v>45</v>
      </c>
      <c r="D179" t="str">
        <f t="shared" si="6"/>
        <v>40-49</v>
      </c>
      <c r="E179" t="s">
        <v>2023</v>
      </c>
      <c r="F179" t="s">
        <v>2027</v>
      </c>
      <c r="G179" t="s">
        <v>2031</v>
      </c>
      <c r="H179" s="2">
        <v>44924</v>
      </c>
      <c r="I179" t="s">
        <v>95</v>
      </c>
      <c r="J179" t="s">
        <v>2038</v>
      </c>
      <c r="K179" s="4">
        <v>110703</v>
      </c>
      <c r="L179">
        <v>0</v>
      </c>
      <c r="N179" s="6">
        <f t="shared" ca="1" si="7"/>
        <v>32</v>
      </c>
      <c r="O179" s="6">
        <f t="shared" ca="1" si="8"/>
        <v>2</v>
      </c>
      <c r="P179" s="6" t="str" cm="1">
        <f t="array" aca="1" ref="P179" ca="1">_xlfn.IFS(O179&lt;5,"0-4years", O179&lt;10,"5-9years",O179&gt;=10,"10+ years")</f>
        <v>0-4years</v>
      </c>
      <c r="S179">
        <v>5</v>
      </c>
      <c r="T179" t="str" cm="1">
        <f t="array" ref="T179">_xlfn.IFS(S179&lt;3,"Low(1-2)",S179=3,"Medium(3)",S179&gt;=4,"High(4-5)")</f>
        <v>High(4-5)</v>
      </c>
      <c r="U179">
        <v>1</v>
      </c>
      <c r="V179" t="s">
        <v>2050</v>
      </c>
      <c r="W179">
        <v>1</v>
      </c>
      <c r="X179">
        <v>76</v>
      </c>
      <c r="Y179">
        <v>22</v>
      </c>
      <c r="Z179">
        <v>79</v>
      </c>
      <c r="AA179">
        <v>8</v>
      </c>
      <c r="AB179" t="str" cm="1">
        <f t="array" ref="AB179">_xlfn.IFS(AA179=0,"Below Expectation",AA179&lt;5,"Needs Improvement",AA179&lt;=7,"Meets Expectation",AA179&gt;=8,"Exceeds Expectation")</f>
        <v>Exceeds Expectation</v>
      </c>
      <c r="AC179" s="4">
        <v>16139</v>
      </c>
      <c r="AD179">
        <v>0</v>
      </c>
    </row>
    <row r="180" spans="1:30" x14ac:dyDescent="0.3">
      <c r="A180" t="s">
        <v>202</v>
      </c>
      <c r="B180" t="s">
        <v>1201</v>
      </c>
      <c r="C180">
        <v>26</v>
      </c>
      <c r="D180" t="str">
        <f t="shared" si="6"/>
        <v>22-29</v>
      </c>
      <c r="E180" t="s">
        <v>2022</v>
      </c>
      <c r="F180" t="s">
        <v>2030</v>
      </c>
      <c r="G180" t="s">
        <v>2034</v>
      </c>
      <c r="H180" s="2">
        <v>42172</v>
      </c>
      <c r="I180" t="s">
        <v>816</v>
      </c>
      <c r="J180" t="s">
        <v>2039</v>
      </c>
      <c r="K180" s="4">
        <v>112347</v>
      </c>
      <c r="L180">
        <v>0</v>
      </c>
      <c r="N180" s="6">
        <f t="shared" ca="1" si="7"/>
        <v>122</v>
      </c>
      <c r="O180" s="6">
        <f t="shared" ca="1" si="8"/>
        <v>10</v>
      </c>
      <c r="P180" s="6" t="str" cm="1">
        <f t="array" aca="1" ref="P180" ca="1">_xlfn.IFS(O180&lt;5,"0-4years", O180&lt;10,"5-9years",O180&gt;=10,"10+ years")</f>
        <v>10+ years</v>
      </c>
      <c r="S180">
        <v>4</v>
      </c>
      <c r="T180" t="str" cm="1">
        <f t="array" ref="T180">_xlfn.IFS(S180&lt;3,"Low(1-2)",S180=3,"Medium(3)",S180&gt;=4,"High(4-5)")</f>
        <v>High(4-5)</v>
      </c>
      <c r="U180">
        <v>5</v>
      </c>
      <c r="V180" t="s">
        <v>2056</v>
      </c>
      <c r="W180">
        <v>4</v>
      </c>
      <c r="X180">
        <v>78</v>
      </c>
      <c r="Y180">
        <v>36</v>
      </c>
      <c r="Z180">
        <v>85</v>
      </c>
      <c r="AA180">
        <v>7</v>
      </c>
      <c r="AB180" t="str" cm="1">
        <f t="array" ref="AB180">_xlfn.IFS(AA180=0,"Below Expectation",AA180&lt;5,"Needs Improvement",AA180&lt;=7,"Meets Expectation",AA180&gt;=8,"Exceeds Expectation")</f>
        <v>Meets Expectation</v>
      </c>
      <c r="AC180" s="4">
        <v>209</v>
      </c>
      <c r="AD180">
        <v>1</v>
      </c>
    </row>
    <row r="181" spans="1:30" x14ac:dyDescent="0.3">
      <c r="A181" t="s">
        <v>203</v>
      </c>
      <c r="B181" t="s">
        <v>1202</v>
      </c>
      <c r="C181">
        <v>55</v>
      </c>
      <c r="D181" t="str">
        <f t="shared" si="6"/>
        <v>50-59</v>
      </c>
      <c r="E181" t="s">
        <v>2022</v>
      </c>
      <c r="F181" t="s">
        <v>2029</v>
      </c>
      <c r="G181" t="s">
        <v>2034</v>
      </c>
      <c r="H181" s="2">
        <v>43902</v>
      </c>
      <c r="I181" t="s">
        <v>868</v>
      </c>
      <c r="J181" t="s">
        <v>2040</v>
      </c>
      <c r="K181" s="4">
        <v>82204</v>
      </c>
      <c r="L181">
        <v>0</v>
      </c>
      <c r="N181" s="6">
        <f t="shared" ca="1" si="7"/>
        <v>66</v>
      </c>
      <c r="O181" s="6">
        <f t="shared" ca="1" si="8"/>
        <v>5</v>
      </c>
      <c r="P181" s="6" t="str" cm="1">
        <f t="array" aca="1" ref="P181" ca="1">_xlfn.IFS(O181&lt;5,"0-4years", O181&lt;10,"5-9years",O181&gt;=10,"10+ years")</f>
        <v>5-9years</v>
      </c>
      <c r="S181">
        <v>5</v>
      </c>
      <c r="T181" t="str" cm="1">
        <f t="array" ref="T181">_xlfn.IFS(S181&lt;3,"Low(1-2)",S181=3,"Medium(3)",S181&gt;=4,"High(4-5)")</f>
        <v>High(4-5)</v>
      </c>
      <c r="U181">
        <v>5</v>
      </c>
      <c r="V181" t="s">
        <v>2056</v>
      </c>
      <c r="W181">
        <v>3</v>
      </c>
      <c r="X181">
        <v>86</v>
      </c>
      <c r="Y181">
        <v>40</v>
      </c>
      <c r="Z181">
        <v>51</v>
      </c>
      <c r="AA181">
        <v>4</v>
      </c>
      <c r="AB181" t="str" cm="1">
        <f t="array" ref="AB181">_xlfn.IFS(AA181=0,"Below Expectation",AA181&lt;5,"Needs Improvement",AA181&lt;=7,"Meets Expectation",AA181&gt;=8,"Exceeds Expectation")</f>
        <v>Needs Improvement</v>
      </c>
      <c r="AC181" s="4">
        <v>4983</v>
      </c>
      <c r="AD181">
        <v>2</v>
      </c>
    </row>
    <row r="182" spans="1:30" x14ac:dyDescent="0.3">
      <c r="A182" t="s">
        <v>204</v>
      </c>
      <c r="B182" t="s">
        <v>1203</v>
      </c>
      <c r="C182">
        <v>27</v>
      </c>
      <c r="D182" t="str">
        <f t="shared" si="6"/>
        <v>22-29</v>
      </c>
      <c r="E182" t="s">
        <v>2022</v>
      </c>
      <c r="F182" t="s">
        <v>2026</v>
      </c>
      <c r="G182" t="s">
        <v>2031</v>
      </c>
      <c r="H182" s="2">
        <v>40943</v>
      </c>
      <c r="I182" t="s">
        <v>695</v>
      </c>
      <c r="J182" t="s">
        <v>2040</v>
      </c>
      <c r="K182" s="4">
        <v>45085</v>
      </c>
      <c r="L182">
        <v>0</v>
      </c>
      <c r="N182" s="6">
        <f t="shared" ca="1" si="7"/>
        <v>163</v>
      </c>
      <c r="O182" s="6">
        <f t="shared" ca="1" si="8"/>
        <v>13</v>
      </c>
      <c r="P182" s="6" t="str" cm="1">
        <f t="array" aca="1" ref="P182" ca="1">_xlfn.IFS(O182&lt;5,"0-4years", O182&lt;10,"5-9years",O182&gt;=10,"10+ years")</f>
        <v>10+ years</v>
      </c>
      <c r="S182">
        <v>1</v>
      </c>
      <c r="T182" t="str" cm="1">
        <f t="array" ref="T182">_xlfn.IFS(S182&lt;3,"Low(1-2)",S182=3,"Medium(3)",S182&gt;=4,"High(4-5)")</f>
        <v>Low(1-2)</v>
      </c>
      <c r="U182">
        <v>2</v>
      </c>
      <c r="V182" t="s">
        <v>2050</v>
      </c>
      <c r="W182">
        <v>3</v>
      </c>
      <c r="X182">
        <v>54</v>
      </c>
      <c r="Y182">
        <v>51</v>
      </c>
      <c r="Z182">
        <v>85</v>
      </c>
      <c r="AA182">
        <v>2</v>
      </c>
      <c r="AB182" t="str" cm="1">
        <f t="array" ref="AB182">_xlfn.IFS(AA182=0,"Below Expectation",AA182&lt;5,"Needs Improvement",AA182&lt;=7,"Meets Expectation",AA182&gt;=8,"Exceeds Expectation")</f>
        <v>Needs Improvement</v>
      </c>
      <c r="AC182" s="4">
        <v>7141</v>
      </c>
      <c r="AD182">
        <v>0</v>
      </c>
    </row>
    <row r="183" spans="1:30" x14ac:dyDescent="0.3">
      <c r="A183" t="s">
        <v>205</v>
      </c>
      <c r="B183" t="s">
        <v>1204</v>
      </c>
      <c r="C183">
        <v>43</v>
      </c>
      <c r="D183" t="str">
        <f t="shared" si="6"/>
        <v>40-49</v>
      </c>
      <c r="E183" t="s">
        <v>2022</v>
      </c>
      <c r="F183" t="s">
        <v>2029</v>
      </c>
      <c r="G183" t="s">
        <v>2035</v>
      </c>
      <c r="H183" s="2">
        <v>45452</v>
      </c>
      <c r="I183" t="s">
        <v>210</v>
      </c>
      <c r="J183" t="s">
        <v>2037</v>
      </c>
      <c r="K183" s="4">
        <v>71854</v>
      </c>
      <c r="L183">
        <v>0</v>
      </c>
      <c r="N183" s="6">
        <f t="shared" ca="1" si="7"/>
        <v>15</v>
      </c>
      <c r="O183" s="6">
        <f t="shared" ca="1" si="8"/>
        <v>1</v>
      </c>
      <c r="P183" s="6" t="str" cm="1">
        <f t="array" aca="1" ref="P183" ca="1">_xlfn.IFS(O183&lt;5,"0-4years", O183&lt;10,"5-9years",O183&gt;=10,"10+ years")</f>
        <v>0-4years</v>
      </c>
      <c r="S183">
        <v>3</v>
      </c>
      <c r="T183" t="str" cm="1">
        <f t="array" ref="T183">_xlfn.IFS(S183&lt;3,"Low(1-2)",S183=3,"Medium(3)",S183&gt;=4,"High(4-5)")</f>
        <v>Medium(3)</v>
      </c>
      <c r="U183">
        <v>3</v>
      </c>
      <c r="V183" t="s">
        <v>2054</v>
      </c>
      <c r="W183">
        <v>5</v>
      </c>
      <c r="X183">
        <v>78</v>
      </c>
      <c r="Y183">
        <v>82</v>
      </c>
      <c r="Z183">
        <v>57</v>
      </c>
      <c r="AA183">
        <v>7</v>
      </c>
      <c r="AB183" t="str" cm="1">
        <f t="array" ref="AB183">_xlfn.IFS(AA183=0,"Below Expectation",AA183&lt;5,"Needs Improvement",AA183&lt;=7,"Meets Expectation",AA183&gt;=8,"Exceeds Expectation")</f>
        <v>Meets Expectation</v>
      </c>
      <c r="AC183" s="4">
        <v>10118</v>
      </c>
      <c r="AD183">
        <v>2</v>
      </c>
    </row>
    <row r="184" spans="1:30" x14ac:dyDescent="0.3">
      <c r="A184" t="s">
        <v>206</v>
      </c>
      <c r="B184" t="s">
        <v>1205</v>
      </c>
      <c r="C184">
        <v>32</v>
      </c>
      <c r="D184" t="str">
        <f t="shared" si="6"/>
        <v>30-39</v>
      </c>
      <c r="E184" t="s">
        <v>2023</v>
      </c>
      <c r="F184" t="s">
        <v>2026</v>
      </c>
      <c r="G184" t="s">
        <v>2031</v>
      </c>
      <c r="H184" s="2">
        <v>45125</v>
      </c>
      <c r="I184" t="s">
        <v>509</v>
      </c>
      <c r="J184" t="s">
        <v>2041</v>
      </c>
      <c r="K184" s="4">
        <v>99797</v>
      </c>
      <c r="L184">
        <v>0</v>
      </c>
      <c r="N184" s="6">
        <f t="shared" ca="1" si="7"/>
        <v>25</v>
      </c>
      <c r="O184" s="6">
        <f t="shared" ca="1" si="8"/>
        <v>2</v>
      </c>
      <c r="P184" s="6" t="str" cm="1">
        <f t="array" aca="1" ref="P184" ca="1">_xlfn.IFS(O184&lt;5,"0-4years", O184&lt;10,"5-9years",O184&gt;=10,"10+ years")</f>
        <v>0-4years</v>
      </c>
      <c r="S184">
        <v>4</v>
      </c>
      <c r="T184" t="str" cm="1">
        <f t="array" ref="T184">_xlfn.IFS(S184&lt;3,"Low(1-2)",S184=3,"Medium(3)",S184&gt;=4,"High(4-5)")</f>
        <v>High(4-5)</v>
      </c>
      <c r="U184">
        <v>2</v>
      </c>
      <c r="V184" t="s">
        <v>2050</v>
      </c>
      <c r="W184">
        <v>2</v>
      </c>
      <c r="X184">
        <v>81</v>
      </c>
      <c r="Y184">
        <v>81</v>
      </c>
      <c r="Z184">
        <v>94</v>
      </c>
      <c r="AA184">
        <v>0</v>
      </c>
      <c r="AB184" t="str" cm="1">
        <f t="array" ref="AB184">_xlfn.IFS(AA184=0,"Below Expectation",AA184&lt;5,"Needs Improvement",AA184&lt;=7,"Meets Expectation",AA184&gt;=8,"Exceeds Expectation")</f>
        <v>Below Expectation</v>
      </c>
      <c r="AC184" s="4">
        <v>16261</v>
      </c>
      <c r="AD184">
        <v>0</v>
      </c>
    </row>
    <row r="185" spans="1:30" x14ac:dyDescent="0.3">
      <c r="A185" t="s">
        <v>207</v>
      </c>
      <c r="B185" t="s">
        <v>1206</v>
      </c>
      <c r="C185">
        <v>37</v>
      </c>
      <c r="D185" t="str">
        <f t="shared" si="6"/>
        <v>30-39</v>
      </c>
      <c r="E185" t="s">
        <v>2023</v>
      </c>
      <c r="F185" t="s">
        <v>2029</v>
      </c>
      <c r="G185" t="s">
        <v>2035</v>
      </c>
      <c r="H185" s="2">
        <v>45199</v>
      </c>
      <c r="I185" t="s">
        <v>214</v>
      </c>
      <c r="J185" t="s">
        <v>2038</v>
      </c>
      <c r="K185" s="4">
        <v>109269</v>
      </c>
      <c r="L185">
        <v>1</v>
      </c>
      <c r="M185" s="2">
        <v>45555</v>
      </c>
      <c r="N185" s="6">
        <f t="shared" ca="1" si="7"/>
        <v>11</v>
      </c>
      <c r="O185" s="6">
        <f t="shared" ca="1" si="8"/>
        <v>0</v>
      </c>
      <c r="P185" s="6" t="str" cm="1">
        <f t="array" aca="1" ref="P185" ca="1">_xlfn.IFS(O185&lt;5,"0-4years", O185&lt;10,"5-9years",O185&gt;=10,"10+ years")</f>
        <v>0-4years</v>
      </c>
      <c r="Q185" t="s">
        <v>2042</v>
      </c>
      <c r="R185">
        <v>60</v>
      </c>
      <c r="S185">
        <v>2</v>
      </c>
      <c r="T185" t="str" cm="1">
        <f t="array" ref="T185">_xlfn.IFS(S185&lt;3,"Low(1-2)",S185=3,"Medium(3)",S185&gt;=4,"High(4-5)")</f>
        <v>Low(1-2)</v>
      </c>
      <c r="U185">
        <v>3</v>
      </c>
      <c r="V185" t="s">
        <v>2048</v>
      </c>
      <c r="W185">
        <v>4</v>
      </c>
      <c r="X185">
        <v>55</v>
      </c>
      <c r="Y185">
        <v>48</v>
      </c>
      <c r="Z185">
        <v>91</v>
      </c>
      <c r="AA185">
        <v>2</v>
      </c>
      <c r="AB185" t="str" cm="1">
        <f t="array" ref="AB185">_xlfn.IFS(AA185=0,"Below Expectation",AA185&lt;5,"Needs Improvement",AA185&lt;=7,"Meets Expectation",AA185&gt;=8,"Exceeds Expectation")</f>
        <v>Needs Improvement</v>
      </c>
      <c r="AC185" s="4">
        <v>3966</v>
      </c>
      <c r="AD185">
        <v>1</v>
      </c>
    </row>
    <row r="186" spans="1:30" x14ac:dyDescent="0.3">
      <c r="A186" t="s">
        <v>208</v>
      </c>
      <c r="B186" t="s">
        <v>1207</v>
      </c>
      <c r="C186">
        <v>54</v>
      </c>
      <c r="D186" t="str">
        <f t="shared" si="6"/>
        <v>50-59</v>
      </c>
      <c r="E186" t="s">
        <v>2022</v>
      </c>
      <c r="F186" t="s">
        <v>2025</v>
      </c>
      <c r="G186" t="s">
        <v>2035</v>
      </c>
      <c r="H186" s="2">
        <v>42820</v>
      </c>
      <c r="I186" t="s">
        <v>445</v>
      </c>
      <c r="J186" t="s">
        <v>2038</v>
      </c>
      <c r="K186" s="4">
        <v>64779</v>
      </c>
      <c r="L186">
        <v>0</v>
      </c>
      <c r="N186" s="6">
        <f t="shared" ca="1" si="7"/>
        <v>101</v>
      </c>
      <c r="O186" s="6">
        <f t="shared" ca="1" si="8"/>
        <v>8</v>
      </c>
      <c r="P186" s="6" t="str" cm="1">
        <f t="array" aca="1" ref="P186" ca="1">_xlfn.IFS(O186&lt;5,"0-4years", O186&lt;10,"5-9years",O186&gt;=10,"10+ years")</f>
        <v>5-9years</v>
      </c>
      <c r="S186">
        <v>1</v>
      </c>
      <c r="T186" t="str" cm="1">
        <f t="array" ref="T186">_xlfn.IFS(S186&lt;3,"Low(1-2)",S186=3,"Medium(3)",S186&gt;=4,"High(4-5)")</f>
        <v>Low(1-2)</v>
      </c>
      <c r="U186">
        <v>5</v>
      </c>
      <c r="V186" t="s">
        <v>2050</v>
      </c>
      <c r="W186">
        <v>5</v>
      </c>
      <c r="X186">
        <v>51</v>
      </c>
      <c r="Y186">
        <v>26</v>
      </c>
      <c r="Z186">
        <v>99</v>
      </c>
      <c r="AA186">
        <v>6</v>
      </c>
      <c r="AB186" t="str" cm="1">
        <f t="array" ref="AB186">_xlfn.IFS(AA186=0,"Below Expectation",AA186&lt;5,"Needs Improvement",AA186&lt;=7,"Meets Expectation",AA186&gt;=8,"Exceeds Expectation")</f>
        <v>Meets Expectation</v>
      </c>
      <c r="AC186" s="4">
        <v>10069</v>
      </c>
      <c r="AD186">
        <v>1</v>
      </c>
    </row>
    <row r="187" spans="1:30" x14ac:dyDescent="0.3">
      <c r="A187" t="s">
        <v>209</v>
      </c>
      <c r="B187" t="s">
        <v>1208</v>
      </c>
      <c r="C187">
        <v>30</v>
      </c>
      <c r="D187" t="str">
        <f t="shared" si="6"/>
        <v>30-39</v>
      </c>
      <c r="E187" t="s">
        <v>2022</v>
      </c>
      <c r="F187" t="s">
        <v>2029</v>
      </c>
      <c r="G187" t="s">
        <v>2034</v>
      </c>
      <c r="H187" s="2">
        <v>44238</v>
      </c>
      <c r="I187" t="s">
        <v>143</v>
      </c>
      <c r="J187" t="s">
        <v>2037</v>
      </c>
      <c r="K187" s="4">
        <v>81207</v>
      </c>
      <c r="L187">
        <v>0</v>
      </c>
      <c r="N187" s="6">
        <f t="shared" ca="1" si="7"/>
        <v>55</v>
      </c>
      <c r="O187" s="6">
        <f t="shared" ca="1" si="8"/>
        <v>4</v>
      </c>
      <c r="P187" s="6" t="str" cm="1">
        <f t="array" aca="1" ref="P187" ca="1">_xlfn.IFS(O187&lt;5,"0-4years", O187&lt;10,"5-9years",O187&gt;=10,"10+ years")</f>
        <v>0-4years</v>
      </c>
      <c r="S187">
        <v>2</v>
      </c>
      <c r="T187" t="str" cm="1">
        <f t="array" ref="T187">_xlfn.IFS(S187&lt;3,"Low(1-2)",S187=3,"Medium(3)",S187&gt;=4,"High(4-5)")</f>
        <v>Low(1-2)</v>
      </c>
      <c r="U187">
        <v>3</v>
      </c>
      <c r="V187" t="s">
        <v>2050</v>
      </c>
      <c r="W187">
        <v>5</v>
      </c>
      <c r="X187">
        <v>55</v>
      </c>
      <c r="Y187">
        <v>5</v>
      </c>
      <c r="Z187">
        <v>58</v>
      </c>
      <c r="AA187">
        <v>3</v>
      </c>
      <c r="AB187" t="str" cm="1">
        <f t="array" ref="AB187">_xlfn.IFS(AA187=0,"Below Expectation",AA187&lt;5,"Needs Improvement",AA187&lt;=7,"Meets Expectation",AA187&gt;=8,"Exceeds Expectation")</f>
        <v>Needs Improvement</v>
      </c>
      <c r="AC187" s="4">
        <v>8818</v>
      </c>
      <c r="AD187">
        <v>3</v>
      </c>
    </row>
    <row r="188" spans="1:30" x14ac:dyDescent="0.3">
      <c r="A188" t="s">
        <v>210</v>
      </c>
      <c r="B188" t="s">
        <v>1209</v>
      </c>
      <c r="C188">
        <v>27</v>
      </c>
      <c r="D188" t="str">
        <f t="shared" si="6"/>
        <v>22-29</v>
      </c>
      <c r="E188" t="s">
        <v>2022</v>
      </c>
      <c r="F188" t="s">
        <v>2027</v>
      </c>
      <c r="G188" t="s">
        <v>2035</v>
      </c>
      <c r="H188" s="2">
        <v>44715</v>
      </c>
      <c r="I188" t="s">
        <v>243</v>
      </c>
      <c r="J188" t="s">
        <v>2037</v>
      </c>
      <c r="K188" s="4">
        <v>119615</v>
      </c>
      <c r="L188">
        <v>0</v>
      </c>
      <c r="N188" s="6">
        <f t="shared" ca="1" si="7"/>
        <v>39</v>
      </c>
      <c r="O188" s="6">
        <f t="shared" ca="1" si="8"/>
        <v>3</v>
      </c>
      <c r="P188" s="6" t="str" cm="1">
        <f t="array" aca="1" ref="P188" ca="1">_xlfn.IFS(O188&lt;5,"0-4years", O188&lt;10,"5-9years",O188&gt;=10,"10+ years")</f>
        <v>0-4years</v>
      </c>
      <c r="S188">
        <v>3</v>
      </c>
      <c r="T188" t="str" cm="1">
        <f t="array" ref="T188">_xlfn.IFS(S188&lt;3,"Low(1-2)",S188=3,"Medium(3)",S188&gt;=4,"High(4-5)")</f>
        <v>Medium(3)</v>
      </c>
      <c r="U188">
        <v>5</v>
      </c>
      <c r="V188" t="s">
        <v>2054</v>
      </c>
      <c r="W188">
        <v>3</v>
      </c>
      <c r="X188">
        <v>95</v>
      </c>
      <c r="Y188">
        <v>73</v>
      </c>
      <c r="Z188">
        <v>50</v>
      </c>
      <c r="AA188">
        <v>6</v>
      </c>
      <c r="AB188" t="str" cm="1">
        <f t="array" ref="AB188">_xlfn.IFS(AA188=0,"Below Expectation",AA188&lt;5,"Needs Improvement",AA188&lt;=7,"Meets Expectation",AA188&gt;=8,"Exceeds Expectation")</f>
        <v>Meets Expectation</v>
      </c>
      <c r="AC188" s="4">
        <v>10918</v>
      </c>
      <c r="AD188">
        <v>3</v>
      </c>
    </row>
    <row r="189" spans="1:30" x14ac:dyDescent="0.3">
      <c r="A189" t="s">
        <v>211</v>
      </c>
      <c r="B189" t="s">
        <v>1210</v>
      </c>
      <c r="C189">
        <v>37</v>
      </c>
      <c r="D189" t="str">
        <f t="shared" si="6"/>
        <v>30-39</v>
      </c>
      <c r="E189" t="s">
        <v>2022</v>
      </c>
      <c r="F189" t="s">
        <v>2025</v>
      </c>
      <c r="G189" t="s">
        <v>2036</v>
      </c>
      <c r="H189" s="2">
        <v>45337</v>
      </c>
      <c r="I189" t="s">
        <v>76</v>
      </c>
      <c r="J189" t="s">
        <v>2041</v>
      </c>
      <c r="K189" s="4">
        <v>58980</v>
      </c>
      <c r="L189">
        <v>1</v>
      </c>
      <c r="M189" s="2">
        <v>45802</v>
      </c>
      <c r="N189" s="6">
        <f t="shared" ca="1" si="7"/>
        <v>15</v>
      </c>
      <c r="O189" s="6">
        <f t="shared" ca="1" si="8"/>
        <v>1</v>
      </c>
      <c r="P189" s="6" t="str" cm="1">
        <f t="array" aca="1" ref="P189" ca="1">_xlfn.IFS(O189&lt;5,"0-4years", O189&lt;10,"5-9years",O189&gt;=10,"10+ years")</f>
        <v>0-4years</v>
      </c>
      <c r="Q189" t="s">
        <v>2046</v>
      </c>
      <c r="R189">
        <v>30</v>
      </c>
      <c r="S189">
        <v>2</v>
      </c>
      <c r="T189" t="str" cm="1">
        <f t="array" ref="T189">_xlfn.IFS(S189&lt;3,"Low(1-2)",S189=3,"Medium(3)",S189&gt;=4,"High(4-5)")</f>
        <v>Low(1-2)</v>
      </c>
      <c r="U189">
        <v>5</v>
      </c>
      <c r="V189" t="s">
        <v>2053</v>
      </c>
      <c r="W189">
        <v>1</v>
      </c>
      <c r="X189">
        <v>92</v>
      </c>
      <c r="Y189">
        <v>65</v>
      </c>
      <c r="Z189">
        <v>62</v>
      </c>
      <c r="AA189">
        <v>4</v>
      </c>
      <c r="AB189" t="str" cm="1">
        <f t="array" ref="AB189">_xlfn.IFS(AA189=0,"Below Expectation",AA189&lt;5,"Needs Improvement",AA189&lt;=7,"Meets Expectation",AA189&gt;=8,"Exceeds Expectation")</f>
        <v>Needs Improvement</v>
      </c>
      <c r="AC189" s="4">
        <v>9650</v>
      </c>
      <c r="AD189">
        <v>2</v>
      </c>
    </row>
    <row r="190" spans="1:30" x14ac:dyDescent="0.3">
      <c r="A190" t="s">
        <v>212</v>
      </c>
      <c r="B190" t="s">
        <v>1211</v>
      </c>
      <c r="C190">
        <v>50</v>
      </c>
      <c r="D190" t="str">
        <f t="shared" si="6"/>
        <v>50-59</v>
      </c>
      <c r="E190" t="s">
        <v>2022</v>
      </c>
      <c r="F190" t="s">
        <v>2029</v>
      </c>
      <c r="G190" t="s">
        <v>2035</v>
      </c>
      <c r="H190" s="2">
        <v>44042</v>
      </c>
      <c r="I190" t="s">
        <v>757</v>
      </c>
      <c r="J190" t="s">
        <v>2041</v>
      </c>
      <c r="K190" s="4">
        <v>81117</v>
      </c>
      <c r="L190">
        <v>0</v>
      </c>
      <c r="N190" s="6">
        <f t="shared" ca="1" si="7"/>
        <v>61</v>
      </c>
      <c r="O190" s="6">
        <f t="shared" ca="1" si="8"/>
        <v>5</v>
      </c>
      <c r="P190" s="6" t="str" cm="1">
        <f t="array" aca="1" ref="P190" ca="1">_xlfn.IFS(O190&lt;5,"0-4years", O190&lt;10,"5-9years",O190&gt;=10,"10+ years")</f>
        <v>5-9years</v>
      </c>
      <c r="S190">
        <v>1</v>
      </c>
      <c r="T190" t="str" cm="1">
        <f t="array" ref="T190">_xlfn.IFS(S190&lt;3,"Low(1-2)",S190=3,"Medium(3)",S190&gt;=4,"High(4-5)")</f>
        <v>Low(1-2)</v>
      </c>
      <c r="U190">
        <v>2</v>
      </c>
      <c r="V190" t="s">
        <v>2050</v>
      </c>
      <c r="W190">
        <v>4</v>
      </c>
      <c r="X190">
        <v>53</v>
      </c>
      <c r="Y190">
        <v>23</v>
      </c>
      <c r="Z190">
        <v>99</v>
      </c>
      <c r="AA190">
        <v>5</v>
      </c>
      <c r="AB190" t="str" cm="1">
        <f t="array" ref="AB190">_xlfn.IFS(AA190=0,"Below Expectation",AA190&lt;5,"Needs Improvement",AA190&lt;=7,"Meets Expectation",AA190&gt;=8,"Exceeds Expectation")</f>
        <v>Meets Expectation</v>
      </c>
      <c r="AC190" s="4">
        <v>19208</v>
      </c>
      <c r="AD190">
        <v>1</v>
      </c>
    </row>
    <row r="191" spans="1:30" x14ac:dyDescent="0.3">
      <c r="A191" t="s">
        <v>213</v>
      </c>
      <c r="B191" t="s">
        <v>1212</v>
      </c>
      <c r="C191">
        <v>24</v>
      </c>
      <c r="D191" t="str">
        <f t="shared" si="6"/>
        <v>22-29</v>
      </c>
      <c r="E191" t="s">
        <v>2022</v>
      </c>
      <c r="F191" t="s">
        <v>2026</v>
      </c>
      <c r="G191" t="s">
        <v>2035</v>
      </c>
      <c r="H191" s="2">
        <v>40824</v>
      </c>
      <c r="I191" t="s">
        <v>474</v>
      </c>
      <c r="J191" t="s">
        <v>2040</v>
      </c>
      <c r="K191" s="4">
        <v>39141</v>
      </c>
      <c r="L191">
        <v>0</v>
      </c>
      <c r="N191" s="6">
        <f t="shared" ca="1" si="7"/>
        <v>167</v>
      </c>
      <c r="O191" s="6">
        <f t="shared" ca="1" si="8"/>
        <v>13</v>
      </c>
      <c r="P191" s="6" t="str" cm="1">
        <f t="array" aca="1" ref="P191" ca="1">_xlfn.IFS(O191&lt;5,"0-4years", O191&lt;10,"5-9years",O191&gt;=10,"10+ years")</f>
        <v>10+ years</v>
      </c>
      <c r="S191">
        <v>1</v>
      </c>
      <c r="T191" t="str" cm="1">
        <f t="array" ref="T191">_xlfn.IFS(S191&lt;3,"Low(1-2)",S191=3,"Medium(3)",S191&gt;=4,"High(4-5)")</f>
        <v>Low(1-2)</v>
      </c>
      <c r="U191">
        <v>2</v>
      </c>
      <c r="V191" t="s">
        <v>2050</v>
      </c>
      <c r="W191">
        <v>1</v>
      </c>
      <c r="X191">
        <v>78</v>
      </c>
      <c r="Y191">
        <v>37</v>
      </c>
      <c r="Z191">
        <v>64</v>
      </c>
      <c r="AA191">
        <v>6</v>
      </c>
      <c r="AB191" t="str" cm="1">
        <f t="array" ref="AB191">_xlfn.IFS(AA191=0,"Below Expectation",AA191&lt;5,"Needs Improvement",AA191&lt;=7,"Meets Expectation",AA191&gt;=8,"Exceeds Expectation")</f>
        <v>Meets Expectation</v>
      </c>
      <c r="AC191" s="4">
        <v>1250</v>
      </c>
      <c r="AD191">
        <v>3</v>
      </c>
    </row>
    <row r="192" spans="1:30" x14ac:dyDescent="0.3">
      <c r="A192" t="s">
        <v>214</v>
      </c>
      <c r="B192" t="s">
        <v>1213</v>
      </c>
      <c r="C192">
        <v>41</v>
      </c>
      <c r="D192" t="str">
        <f t="shared" si="6"/>
        <v>40-49</v>
      </c>
      <c r="E192" t="s">
        <v>2023</v>
      </c>
      <c r="F192" t="s">
        <v>2026</v>
      </c>
      <c r="G192" t="s">
        <v>2031</v>
      </c>
      <c r="H192" s="2">
        <v>42282</v>
      </c>
      <c r="I192" t="s">
        <v>435</v>
      </c>
      <c r="J192" t="s">
        <v>2039</v>
      </c>
      <c r="K192" s="4">
        <v>34344</v>
      </c>
      <c r="L192">
        <v>0</v>
      </c>
      <c r="N192" s="6">
        <f t="shared" ca="1" si="7"/>
        <v>119</v>
      </c>
      <c r="O192" s="6">
        <f t="shared" ca="1" si="8"/>
        <v>9</v>
      </c>
      <c r="P192" s="6" t="str" cm="1">
        <f t="array" aca="1" ref="P192" ca="1">_xlfn.IFS(O192&lt;5,"0-4years", O192&lt;10,"5-9years",O192&gt;=10,"10+ years")</f>
        <v>5-9years</v>
      </c>
      <c r="S192">
        <v>3</v>
      </c>
      <c r="T192" t="str" cm="1">
        <f t="array" ref="T192">_xlfn.IFS(S192&lt;3,"Low(1-2)",S192=3,"Medium(3)",S192&gt;=4,"High(4-5)")</f>
        <v>Medium(3)</v>
      </c>
      <c r="U192">
        <v>4</v>
      </c>
      <c r="V192" t="s">
        <v>2054</v>
      </c>
      <c r="W192">
        <v>4</v>
      </c>
      <c r="X192">
        <v>74</v>
      </c>
      <c r="Y192">
        <v>27</v>
      </c>
      <c r="Z192">
        <v>81</v>
      </c>
      <c r="AA192">
        <v>9</v>
      </c>
      <c r="AB192" t="str" cm="1">
        <f t="array" ref="AB192">_xlfn.IFS(AA192=0,"Below Expectation",AA192&lt;5,"Needs Improvement",AA192&lt;=7,"Meets Expectation",AA192&gt;=8,"Exceeds Expectation")</f>
        <v>Exceeds Expectation</v>
      </c>
      <c r="AC192" s="4">
        <v>4758</v>
      </c>
      <c r="AD192">
        <v>1</v>
      </c>
    </row>
    <row r="193" spans="1:30" x14ac:dyDescent="0.3">
      <c r="A193" t="s">
        <v>215</v>
      </c>
      <c r="B193" t="s">
        <v>1214</v>
      </c>
      <c r="C193">
        <v>57</v>
      </c>
      <c r="D193" t="str">
        <f t="shared" si="6"/>
        <v>50-59</v>
      </c>
      <c r="E193" t="s">
        <v>2022</v>
      </c>
      <c r="F193" t="s">
        <v>2026</v>
      </c>
      <c r="G193" t="s">
        <v>2032</v>
      </c>
      <c r="H193" s="2">
        <v>40508</v>
      </c>
      <c r="I193" t="s">
        <v>666</v>
      </c>
      <c r="J193" t="s">
        <v>2041</v>
      </c>
      <c r="K193" s="4">
        <v>40896</v>
      </c>
      <c r="L193">
        <v>0</v>
      </c>
      <c r="N193" s="6">
        <f t="shared" ca="1" si="7"/>
        <v>177</v>
      </c>
      <c r="O193" s="6">
        <f t="shared" ca="1" si="8"/>
        <v>14</v>
      </c>
      <c r="P193" s="6" t="str" cm="1">
        <f t="array" aca="1" ref="P193" ca="1">_xlfn.IFS(O193&lt;5,"0-4years", O193&lt;10,"5-9years",O193&gt;=10,"10+ years")</f>
        <v>10+ years</v>
      </c>
      <c r="S193">
        <v>1</v>
      </c>
      <c r="T193" t="str" cm="1">
        <f t="array" ref="T193">_xlfn.IFS(S193&lt;3,"Low(1-2)",S193=3,"Medium(3)",S193&gt;=4,"High(4-5)")</f>
        <v>Low(1-2)</v>
      </c>
      <c r="U193">
        <v>1</v>
      </c>
      <c r="V193" t="s">
        <v>2050</v>
      </c>
      <c r="W193">
        <v>2</v>
      </c>
      <c r="X193">
        <v>58</v>
      </c>
      <c r="Y193">
        <v>27</v>
      </c>
      <c r="Z193">
        <v>83</v>
      </c>
      <c r="AA193">
        <v>6</v>
      </c>
      <c r="AB193" t="str" cm="1">
        <f t="array" ref="AB193">_xlfn.IFS(AA193=0,"Below Expectation",AA193&lt;5,"Needs Improvement",AA193&lt;=7,"Meets Expectation",AA193&gt;=8,"Exceeds Expectation")</f>
        <v>Meets Expectation</v>
      </c>
      <c r="AC193" s="4">
        <v>4363</v>
      </c>
      <c r="AD193">
        <v>0</v>
      </c>
    </row>
    <row r="194" spans="1:30" x14ac:dyDescent="0.3">
      <c r="A194" t="s">
        <v>216</v>
      </c>
      <c r="B194" t="s">
        <v>1215</v>
      </c>
      <c r="C194">
        <v>40</v>
      </c>
      <c r="D194" t="str">
        <f t="shared" si="6"/>
        <v>40-49</v>
      </c>
      <c r="E194" t="s">
        <v>2023</v>
      </c>
      <c r="F194" t="s">
        <v>2028</v>
      </c>
      <c r="G194" t="s">
        <v>2032</v>
      </c>
      <c r="H194" s="2">
        <v>43105</v>
      </c>
      <c r="I194" t="s">
        <v>260</v>
      </c>
      <c r="J194" t="s">
        <v>2037</v>
      </c>
      <c r="K194" s="4">
        <v>114353</v>
      </c>
      <c r="L194">
        <v>0</v>
      </c>
      <c r="N194" s="6">
        <f t="shared" ca="1" si="7"/>
        <v>92</v>
      </c>
      <c r="O194" s="6">
        <f t="shared" ca="1" si="8"/>
        <v>7</v>
      </c>
      <c r="P194" s="6" t="str" cm="1">
        <f t="array" aca="1" ref="P194" ca="1">_xlfn.IFS(O194&lt;5,"0-4years", O194&lt;10,"5-9years",O194&gt;=10,"10+ years")</f>
        <v>5-9years</v>
      </c>
      <c r="S194">
        <v>3</v>
      </c>
      <c r="T194" t="str" cm="1">
        <f t="array" ref="T194">_xlfn.IFS(S194&lt;3,"Low(1-2)",S194=3,"Medium(3)",S194&gt;=4,"High(4-5)")</f>
        <v>Medium(3)</v>
      </c>
      <c r="U194">
        <v>4</v>
      </c>
      <c r="V194" t="s">
        <v>2054</v>
      </c>
      <c r="W194">
        <v>3</v>
      </c>
      <c r="X194">
        <v>52</v>
      </c>
      <c r="Y194">
        <v>65</v>
      </c>
      <c r="Z194">
        <v>92</v>
      </c>
      <c r="AA194">
        <v>6</v>
      </c>
      <c r="AB194" t="str" cm="1">
        <f t="array" ref="AB194">_xlfn.IFS(AA194=0,"Below Expectation",AA194&lt;5,"Needs Improvement",AA194&lt;=7,"Meets Expectation",AA194&gt;=8,"Exceeds Expectation")</f>
        <v>Meets Expectation</v>
      </c>
      <c r="AC194" s="4">
        <v>2163</v>
      </c>
      <c r="AD194">
        <v>3</v>
      </c>
    </row>
    <row r="195" spans="1:30" x14ac:dyDescent="0.3">
      <c r="A195" t="s">
        <v>217</v>
      </c>
      <c r="B195" t="s">
        <v>1216</v>
      </c>
      <c r="C195">
        <v>47</v>
      </c>
      <c r="D195" t="str">
        <f t="shared" ref="D195:D258" si="9">IF(AND(C195&gt;=22,C195&lt;=29), "22-29", IF(AND(C195&gt;=30,C195&lt;=39),"30-39",IF(AND(C195&gt;=40,C195&lt;=49),"40-49", IF(AND(C195&gt;=50,C195&lt;=59),"50-59"))))</f>
        <v>40-49</v>
      </c>
      <c r="E195" t="s">
        <v>2022</v>
      </c>
      <c r="F195" t="s">
        <v>2030</v>
      </c>
      <c r="G195" t="s">
        <v>2035</v>
      </c>
      <c r="H195" s="2">
        <v>44030</v>
      </c>
      <c r="I195" t="s">
        <v>781</v>
      </c>
      <c r="J195" t="s">
        <v>2041</v>
      </c>
      <c r="K195" s="4">
        <v>54813</v>
      </c>
      <c r="L195">
        <v>1</v>
      </c>
      <c r="M195" s="2">
        <v>45785</v>
      </c>
      <c r="N195" s="6">
        <f t="shared" ref="N195:N258" ca="1" si="10">IFERROR((DATEDIF(H195,M195,"M")), DATEDIF(H195,TODAY(),"M"))</f>
        <v>57</v>
      </c>
      <c r="O195" s="6">
        <f t="shared" ref="O195:O258" ca="1" si="11">IFERROR((DATEDIF(H195,M195,"Y")), DATEDIF(H195,TODAY(),"Y"))</f>
        <v>4</v>
      </c>
      <c r="P195" s="6" t="str" cm="1">
        <f t="array" aca="1" ref="P195" ca="1">_xlfn.IFS(O195&lt;5,"0-4years", O195&lt;10,"5-9years",O195&gt;=10,"10+ years")</f>
        <v>0-4years</v>
      </c>
      <c r="Q195" t="s">
        <v>2046</v>
      </c>
      <c r="R195">
        <v>30</v>
      </c>
      <c r="S195">
        <v>3</v>
      </c>
      <c r="T195" t="str" cm="1">
        <f t="array" ref="T195">_xlfn.IFS(S195&lt;3,"Low(1-2)",S195=3,"Medium(3)",S195&gt;=4,"High(4-5)")</f>
        <v>Medium(3)</v>
      </c>
      <c r="U195">
        <v>4</v>
      </c>
      <c r="V195" t="s">
        <v>2053</v>
      </c>
      <c r="W195">
        <v>2</v>
      </c>
      <c r="X195">
        <v>75</v>
      </c>
      <c r="Y195">
        <v>60</v>
      </c>
      <c r="Z195">
        <v>80</v>
      </c>
      <c r="AA195">
        <v>6</v>
      </c>
      <c r="AB195" t="str" cm="1">
        <f t="array" ref="AB195">_xlfn.IFS(AA195=0,"Below Expectation",AA195&lt;5,"Needs Improvement",AA195&lt;=7,"Meets Expectation",AA195&gt;=8,"Exceeds Expectation")</f>
        <v>Meets Expectation</v>
      </c>
      <c r="AC195" s="4">
        <v>9815</v>
      </c>
      <c r="AD195">
        <v>2</v>
      </c>
    </row>
    <row r="196" spans="1:30" x14ac:dyDescent="0.3">
      <c r="A196" t="s">
        <v>218</v>
      </c>
      <c r="B196" t="s">
        <v>1217</v>
      </c>
      <c r="C196">
        <v>24</v>
      </c>
      <c r="D196" t="str">
        <f t="shared" si="9"/>
        <v>22-29</v>
      </c>
      <c r="E196" t="s">
        <v>2024</v>
      </c>
      <c r="F196" t="s">
        <v>2026</v>
      </c>
      <c r="G196" t="s">
        <v>2036</v>
      </c>
      <c r="H196" s="2">
        <v>43496</v>
      </c>
      <c r="I196" t="s">
        <v>761</v>
      </c>
      <c r="J196" t="s">
        <v>2038</v>
      </c>
      <c r="K196" s="4">
        <v>109431</v>
      </c>
      <c r="L196">
        <v>0</v>
      </c>
      <c r="N196" s="6">
        <f t="shared" ca="1" si="10"/>
        <v>79</v>
      </c>
      <c r="O196" s="6">
        <f t="shared" ca="1" si="11"/>
        <v>6</v>
      </c>
      <c r="P196" s="6" t="str" cm="1">
        <f t="array" aca="1" ref="P196" ca="1">_xlfn.IFS(O196&lt;5,"0-4years", O196&lt;10,"5-9years",O196&gt;=10,"10+ years")</f>
        <v>5-9years</v>
      </c>
      <c r="S196">
        <v>1</v>
      </c>
      <c r="T196" t="str" cm="1">
        <f t="array" ref="T196">_xlfn.IFS(S196&lt;3,"Low(1-2)",S196=3,"Medium(3)",S196&gt;=4,"High(4-5)")</f>
        <v>Low(1-2)</v>
      </c>
      <c r="U196">
        <v>3</v>
      </c>
      <c r="V196" t="s">
        <v>2050</v>
      </c>
      <c r="W196">
        <v>5</v>
      </c>
      <c r="X196">
        <v>97</v>
      </c>
      <c r="Y196">
        <v>45</v>
      </c>
      <c r="Z196">
        <v>63</v>
      </c>
      <c r="AA196">
        <v>6</v>
      </c>
      <c r="AB196" t="str" cm="1">
        <f t="array" ref="AB196">_xlfn.IFS(AA196=0,"Below Expectation",AA196&lt;5,"Needs Improvement",AA196&lt;=7,"Meets Expectation",AA196&gt;=8,"Exceeds Expectation")</f>
        <v>Meets Expectation</v>
      </c>
      <c r="AC196" s="4">
        <v>1853</v>
      </c>
      <c r="AD196">
        <v>3</v>
      </c>
    </row>
    <row r="197" spans="1:30" x14ac:dyDescent="0.3">
      <c r="A197" t="s">
        <v>219</v>
      </c>
      <c r="B197" t="s">
        <v>1218</v>
      </c>
      <c r="C197">
        <v>40</v>
      </c>
      <c r="D197" t="str">
        <f t="shared" si="9"/>
        <v>40-49</v>
      </c>
      <c r="E197" t="s">
        <v>2023</v>
      </c>
      <c r="F197" t="s">
        <v>2025</v>
      </c>
      <c r="G197" t="s">
        <v>2034</v>
      </c>
      <c r="H197" s="2">
        <v>43030</v>
      </c>
      <c r="I197" t="s">
        <v>743</v>
      </c>
      <c r="J197" t="s">
        <v>2039</v>
      </c>
      <c r="K197" s="4">
        <v>90679</v>
      </c>
      <c r="L197">
        <v>1</v>
      </c>
      <c r="M197" s="2">
        <v>43168</v>
      </c>
      <c r="N197" s="6">
        <f t="shared" ca="1" si="10"/>
        <v>4</v>
      </c>
      <c r="O197" s="6">
        <f t="shared" ca="1" si="11"/>
        <v>0</v>
      </c>
      <c r="P197" s="6" t="str" cm="1">
        <f t="array" aca="1" ref="P197" ca="1">_xlfn.IFS(O197&lt;5,"0-4years", O197&lt;10,"5-9years",O197&gt;=10,"10+ years")</f>
        <v>0-4years</v>
      </c>
      <c r="Q197" t="s">
        <v>2043</v>
      </c>
      <c r="R197">
        <v>30</v>
      </c>
      <c r="S197">
        <v>5</v>
      </c>
      <c r="T197" t="str" cm="1">
        <f t="array" ref="T197">_xlfn.IFS(S197&lt;3,"Low(1-2)",S197=3,"Medium(3)",S197&gt;=4,"High(4-5)")</f>
        <v>High(4-5)</v>
      </c>
      <c r="U197">
        <v>5</v>
      </c>
      <c r="V197" t="s">
        <v>2049</v>
      </c>
      <c r="W197">
        <v>3</v>
      </c>
      <c r="X197">
        <v>92</v>
      </c>
      <c r="Y197">
        <v>68</v>
      </c>
      <c r="Z197">
        <v>96</v>
      </c>
      <c r="AA197">
        <v>2</v>
      </c>
      <c r="AB197" t="str" cm="1">
        <f t="array" ref="AB197">_xlfn.IFS(AA197=0,"Below Expectation",AA197&lt;5,"Needs Improvement",AA197&lt;=7,"Meets Expectation",AA197&gt;=8,"Exceeds Expectation")</f>
        <v>Needs Improvement</v>
      </c>
      <c r="AC197" s="4">
        <v>17137</v>
      </c>
      <c r="AD197">
        <v>1</v>
      </c>
    </row>
    <row r="198" spans="1:30" x14ac:dyDescent="0.3">
      <c r="A198" t="s">
        <v>220</v>
      </c>
      <c r="B198" t="s">
        <v>1219</v>
      </c>
      <c r="C198">
        <v>41</v>
      </c>
      <c r="D198" t="str">
        <f t="shared" si="9"/>
        <v>40-49</v>
      </c>
      <c r="E198" t="s">
        <v>2023</v>
      </c>
      <c r="F198" t="s">
        <v>2026</v>
      </c>
      <c r="G198" t="s">
        <v>2034</v>
      </c>
      <c r="H198" s="2">
        <v>44021</v>
      </c>
      <c r="I198" t="s">
        <v>429</v>
      </c>
      <c r="J198" t="s">
        <v>2040</v>
      </c>
      <c r="K198" s="4">
        <v>35681</v>
      </c>
      <c r="L198">
        <v>0</v>
      </c>
      <c r="N198" s="6">
        <f t="shared" ca="1" si="10"/>
        <v>62</v>
      </c>
      <c r="O198" s="6">
        <f t="shared" ca="1" si="11"/>
        <v>5</v>
      </c>
      <c r="P198" s="6" t="str" cm="1">
        <f t="array" aca="1" ref="P198" ca="1">_xlfn.IFS(O198&lt;5,"0-4years", O198&lt;10,"5-9years",O198&gt;=10,"10+ years")</f>
        <v>5-9years</v>
      </c>
      <c r="S198">
        <v>3</v>
      </c>
      <c r="T198" t="str" cm="1">
        <f t="array" ref="T198">_xlfn.IFS(S198&lt;3,"Low(1-2)",S198=3,"Medium(3)",S198&gt;=4,"High(4-5)")</f>
        <v>Medium(3)</v>
      </c>
      <c r="U198">
        <v>5</v>
      </c>
      <c r="V198" t="s">
        <v>2054</v>
      </c>
      <c r="W198">
        <v>5</v>
      </c>
      <c r="X198">
        <v>76</v>
      </c>
      <c r="Y198">
        <v>74</v>
      </c>
      <c r="Z198">
        <v>63</v>
      </c>
      <c r="AA198">
        <v>2</v>
      </c>
      <c r="AB198" t="str" cm="1">
        <f t="array" ref="AB198">_xlfn.IFS(AA198=0,"Below Expectation",AA198&lt;5,"Needs Improvement",AA198&lt;=7,"Meets Expectation",AA198&gt;=8,"Exceeds Expectation")</f>
        <v>Needs Improvement</v>
      </c>
      <c r="AC198" s="4">
        <v>1868</v>
      </c>
      <c r="AD198">
        <v>4</v>
      </c>
    </row>
    <row r="199" spans="1:30" x14ac:dyDescent="0.3">
      <c r="A199" t="s">
        <v>221</v>
      </c>
      <c r="B199" t="s">
        <v>1220</v>
      </c>
      <c r="C199">
        <v>53</v>
      </c>
      <c r="D199" t="str">
        <f t="shared" si="9"/>
        <v>50-59</v>
      </c>
      <c r="E199" t="s">
        <v>2023</v>
      </c>
      <c r="F199" t="s">
        <v>2028</v>
      </c>
      <c r="G199" t="s">
        <v>2032</v>
      </c>
      <c r="H199" s="2">
        <v>42984</v>
      </c>
      <c r="I199" t="s">
        <v>631</v>
      </c>
      <c r="J199" t="s">
        <v>2038</v>
      </c>
      <c r="K199" s="4">
        <v>97903</v>
      </c>
      <c r="L199">
        <v>0</v>
      </c>
      <c r="N199" s="6">
        <f t="shared" ca="1" si="10"/>
        <v>96</v>
      </c>
      <c r="O199" s="6">
        <f t="shared" ca="1" si="11"/>
        <v>8</v>
      </c>
      <c r="P199" s="6" t="str" cm="1">
        <f t="array" aca="1" ref="P199" ca="1">_xlfn.IFS(O199&lt;5,"0-4years", O199&lt;10,"5-9years",O199&gt;=10,"10+ years")</f>
        <v>5-9years</v>
      </c>
      <c r="S199">
        <v>1</v>
      </c>
      <c r="T199" t="str" cm="1">
        <f t="array" ref="T199">_xlfn.IFS(S199&lt;3,"Low(1-2)",S199=3,"Medium(3)",S199&gt;=4,"High(4-5)")</f>
        <v>Low(1-2)</v>
      </c>
      <c r="U199">
        <v>5</v>
      </c>
      <c r="V199" t="s">
        <v>2050</v>
      </c>
      <c r="W199">
        <v>2</v>
      </c>
      <c r="X199">
        <v>85</v>
      </c>
      <c r="Y199">
        <v>73</v>
      </c>
      <c r="Z199">
        <v>97</v>
      </c>
      <c r="AA199">
        <v>6</v>
      </c>
      <c r="AB199" t="str" cm="1">
        <f t="array" ref="AB199">_xlfn.IFS(AA199=0,"Below Expectation",AA199&lt;5,"Needs Improvement",AA199&lt;=7,"Meets Expectation",AA199&gt;=8,"Exceeds Expectation")</f>
        <v>Meets Expectation</v>
      </c>
      <c r="AC199" s="4">
        <v>16565</v>
      </c>
      <c r="AD199">
        <v>4</v>
      </c>
    </row>
    <row r="200" spans="1:30" x14ac:dyDescent="0.3">
      <c r="A200" t="s">
        <v>222</v>
      </c>
      <c r="B200" t="s">
        <v>1221</v>
      </c>
      <c r="C200">
        <v>28</v>
      </c>
      <c r="D200" t="str">
        <f t="shared" si="9"/>
        <v>22-29</v>
      </c>
      <c r="E200" t="s">
        <v>2024</v>
      </c>
      <c r="F200" t="s">
        <v>2027</v>
      </c>
      <c r="G200" t="s">
        <v>2032</v>
      </c>
      <c r="H200" s="2">
        <v>44068</v>
      </c>
      <c r="I200" t="s">
        <v>445</v>
      </c>
      <c r="J200" t="s">
        <v>2038</v>
      </c>
      <c r="K200" s="4">
        <v>28228</v>
      </c>
      <c r="L200">
        <v>1</v>
      </c>
      <c r="M200" s="2">
        <v>45509</v>
      </c>
      <c r="N200" s="6">
        <f t="shared" ca="1" si="10"/>
        <v>47</v>
      </c>
      <c r="O200" s="6">
        <f t="shared" ca="1" si="11"/>
        <v>3</v>
      </c>
      <c r="P200" s="6" t="str" cm="1">
        <f t="array" aca="1" ref="P200" ca="1">_xlfn.IFS(O200&lt;5,"0-4years", O200&lt;10,"5-9years",O200&gt;=10,"10+ years")</f>
        <v>0-4years</v>
      </c>
      <c r="Q200" t="s">
        <v>2047</v>
      </c>
      <c r="R200">
        <v>30</v>
      </c>
      <c r="S200">
        <v>5</v>
      </c>
      <c r="T200" t="str" cm="1">
        <f t="array" ref="T200">_xlfn.IFS(S200&lt;3,"Low(1-2)",S200=3,"Medium(3)",S200&gt;=4,"High(4-5)")</f>
        <v>High(4-5)</v>
      </c>
      <c r="U200">
        <v>1</v>
      </c>
      <c r="V200" t="s">
        <v>2055</v>
      </c>
      <c r="W200">
        <v>4</v>
      </c>
      <c r="X200">
        <v>81</v>
      </c>
      <c r="Y200">
        <v>42</v>
      </c>
      <c r="Z200">
        <v>78</v>
      </c>
      <c r="AA200">
        <v>1</v>
      </c>
      <c r="AB200" t="str" cm="1">
        <f t="array" ref="AB200">_xlfn.IFS(AA200=0,"Below Expectation",AA200&lt;5,"Needs Improvement",AA200&lt;=7,"Meets Expectation",AA200&gt;=8,"Exceeds Expectation")</f>
        <v>Needs Improvement</v>
      </c>
      <c r="AC200" s="4">
        <v>17897</v>
      </c>
      <c r="AD200">
        <v>1</v>
      </c>
    </row>
    <row r="201" spans="1:30" x14ac:dyDescent="0.3">
      <c r="A201" t="s">
        <v>223</v>
      </c>
      <c r="B201" t="s">
        <v>1222</v>
      </c>
      <c r="C201">
        <v>54</v>
      </c>
      <c r="D201" t="str">
        <f t="shared" si="9"/>
        <v>50-59</v>
      </c>
      <c r="E201" t="s">
        <v>2023</v>
      </c>
      <c r="F201" t="s">
        <v>2025</v>
      </c>
      <c r="G201" t="s">
        <v>2034</v>
      </c>
      <c r="H201" s="2">
        <v>44257</v>
      </c>
      <c r="I201" t="s">
        <v>735</v>
      </c>
      <c r="J201" t="s">
        <v>2039</v>
      </c>
      <c r="K201" s="4">
        <v>29582</v>
      </c>
      <c r="L201">
        <v>0</v>
      </c>
      <c r="N201" s="6">
        <f t="shared" ca="1" si="10"/>
        <v>54</v>
      </c>
      <c r="O201" s="6">
        <f t="shared" ca="1" si="11"/>
        <v>4</v>
      </c>
      <c r="P201" s="6" t="str" cm="1">
        <f t="array" aca="1" ref="P201" ca="1">_xlfn.IFS(O201&lt;5,"0-4years", O201&lt;10,"5-9years",O201&gt;=10,"10+ years")</f>
        <v>0-4years</v>
      </c>
      <c r="S201">
        <v>3</v>
      </c>
      <c r="T201" t="str" cm="1">
        <f t="array" ref="T201">_xlfn.IFS(S201&lt;3,"Low(1-2)",S201=3,"Medium(3)",S201&gt;=4,"High(4-5)")</f>
        <v>Medium(3)</v>
      </c>
      <c r="U201">
        <v>3</v>
      </c>
      <c r="V201" t="s">
        <v>2054</v>
      </c>
      <c r="W201">
        <v>5</v>
      </c>
      <c r="X201">
        <v>50</v>
      </c>
      <c r="Y201">
        <v>58</v>
      </c>
      <c r="Z201">
        <v>96</v>
      </c>
      <c r="AA201">
        <v>1</v>
      </c>
      <c r="AB201" t="str" cm="1">
        <f t="array" ref="AB201">_xlfn.IFS(AA201=0,"Below Expectation",AA201&lt;5,"Needs Improvement",AA201&lt;=7,"Meets Expectation",AA201&gt;=8,"Exceeds Expectation")</f>
        <v>Needs Improvement</v>
      </c>
      <c r="AC201" s="4">
        <v>15568</v>
      </c>
      <c r="AD201">
        <v>0</v>
      </c>
    </row>
    <row r="202" spans="1:30" x14ac:dyDescent="0.3">
      <c r="A202" t="s">
        <v>224</v>
      </c>
      <c r="B202" t="s">
        <v>1223</v>
      </c>
      <c r="C202">
        <v>39</v>
      </c>
      <c r="D202" t="str">
        <f t="shared" si="9"/>
        <v>30-39</v>
      </c>
      <c r="E202" t="s">
        <v>2023</v>
      </c>
      <c r="F202" t="s">
        <v>2028</v>
      </c>
      <c r="G202" t="s">
        <v>2031</v>
      </c>
      <c r="H202" s="2">
        <v>41905</v>
      </c>
      <c r="I202" t="s">
        <v>270</v>
      </c>
      <c r="J202" t="s">
        <v>2040</v>
      </c>
      <c r="K202" s="4">
        <v>103683</v>
      </c>
      <c r="L202">
        <v>1</v>
      </c>
      <c r="M202" s="2">
        <v>44546</v>
      </c>
      <c r="N202" s="6">
        <f t="shared" ca="1" si="10"/>
        <v>86</v>
      </c>
      <c r="O202" s="6">
        <f t="shared" ca="1" si="11"/>
        <v>7</v>
      </c>
      <c r="P202" s="6" t="str" cm="1">
        <f t="array" aca="1" ref="P202" ca="1">_xlfn.IFS(O202&lt;5,"0-4years", O202&lt;10,"5-9years",O202&gt;=10,"10+ years")</f>
        <v>5-9years</v>
      </c>
      <c r="Q202" t="s">
        <v>2042</v>
      </c>
      <c r="R202">
        <v>90</v>
      </c>
      <c r="S202">
        <v>5</v>
      </c>
      <c r="T202" t="str" cm="1">
        <f t="array" ref="T202">_xlfn.IFS(S202&lt;3,"Low(1-2)",S202=3,"Medium(3)",S202&gt;=4,"High(4-5)")</f>
        <v>High(4-5)</v>
      </c>
      <c r="U202">
        <v>3</v>
      </c>
      <c r="V202" t="s">
        <v>2048</v>
      </c>
      <c r="W202">
        <v>1</v>
      </c>
      <c r="X202">
        <v>65</v>
      </c>
      <c r="Y202">
        <v>1</v>
      </c>
      <c r="Z202">
        <v>68</v>
      </c>
      <c r="AA202">
        <v>2</v>
      </c>
      <c r="AB202" t="str" cm="1">
        <f t="array" ref="AB202">_xlfn.IFS(AA202=0,"Below Expectation",AA202&lt;5,"Needs Improvement",AA202&lt;=7,"Meets Expectation",AA202&gt;=8,"Exceeds Expectation")</f>
        <v>Needs Improvement</v>
      </c>
      <c r="AC202" s="4">
        <v>9094</v>
      </c>
      <c r="AD202">
        <v>3</v>
      </c>
    </row>
    <row r="203" spans="1:30" x14ac:dyDescent="0.3">
      <c r="A203" t="s">
        <v>225</v>
      </c>
      <c r="B203" t="s">
        <v>1224</v>
      </c>
      <c r="C203">
        <v>22</v>
      </c>
      <c r="D203" t="str">
        <f t="shared" si="9"/>
        <v>22-29</v>
      </c>
      <c r="E203" t="s">
        <v>2023</v>
      </c>
      <c r="F203" t="s">
        <v>2027</v>
      </c>
      <c r="G203" t="s">
        <v>2034</v>
      </c>
      <c r="H203" s="2">
        <v>43642</v>
      </c>
      <c r="I203" t="s">
        <v>95</v>
      </c>
      <c r="J203" t="s">
        <v>2037</v>
      </c>
      <c r="K203" s="4">
        <v>36397</v>
      </c>
      <c r="L203">
        <v>0</v>
      </c>
      <c r="N203" s="6">
        <f t="shared" ca="1" si="10"/>
        <v>74</v>
      </c>
      <c r="O203" s="6">
        <f t="shared" ca="1" si="11"/>
        <v>6</v>
      </c>
      <c r="P203" s="6" t="str" cm="1">
        <f t="array" aca="1" ref="P203" ca="1">_xlfn.IFS(O203&lt;5,"0-4years", O203&lt;10,"5-9years",O203&gt;=10,"10+ years")</f>
        <v>5-9years</v>
      </c>
      <c r="S203">
        <v>4</v>
      </c>
      <c r="T203" t="str" cm="1">
        <f t="array" ref="T203">_xlfn.IFS(S203&lt;3,"Low(1-2)",S203=3,"Medium(3)",S203&gt;=4,"High(4-5)")</f>
        <v>High(4-5)</v>
      </c>
      <c r="U203">
        <v>5</v>
      </c>
      <c r="V203" t="s">
        <v>2056</v>
      </c>
      <c r="W203">
        <v>4</v>
      </c>
      <c r="X203">
        <v>100</v>
      </c>
      <c r="Y203">
        <v>14</v>
      </c>
      <c r="Z203">
        <v>76</v>
      </c>
      <c r="AA203">
        <v>3</v>
      </c>
      <c r="AB203" t="str" cm="1">
        <f t="array" ref="AB203">_xlfn.IFS(AA203=0,"Below Expectation",AA203&lt;5,"Needs Improvement",AA203&lt;=7,"Meets Expectation",AA203&gt;=8,"Exceeds Expectation")</f>
        <v>Needs Improvement</v>
      </c>
      <c r="AC203" s="4">
        <v>19728</v>
      </c>
      <c r="AD203">
        <v>4</v>
      </c>
    </row>
    <row r="204" spans="1:30" x14ac:dyDescent="0.3">
      <c r="A204" t="s">
        <v>226</v>
      </c>
      <c r="B204" t="s">
        <v>1225</v>
      </c>
      <c r="C204">
        <v>32</v>
      </c>
      <c r="D204" t="str">
        <f t="shared" si="9"/>
        <v>30-39</v>
      </c>
      <c r="E204" t="s">
        <v>2023</v>
      </c>
      <c r="F204" t="s">
        <v>2025</v>
      </c>
      <c r="G204" t="s">
        <v>2031</v>
      </c>
      <c r="H204" s="2">
        <v>41244</v>
      </c>
      <c r="I204" t="s">
        <v>853</v>
      </c>
      <c r="J204" t="s">
        <v>2040</v>
      </c>
      <c r="K204" s="4">
        <v>63799</v>
      </c>
      <c r="L204">
        <v>1</v>
      </c>
      <c r="M204" s="2">
        <v>45086</v>
      </c>
      <c r="N204" s="6">
        <f t="shared" ca="1" si="10"/>
        <v>126</v>
      </c>
      <c r="O204" s="6">
        <f t="shared" ca="1" si="11"/>
        <v>10</v>
      </c>
      <c r="P204" s="6" t="str" cm="1">
        <f t="array" aca="1" ref="P204" ca="1">_xlfn.IFS(O204&lt;5,"0-4years", O204&lt;10,"5-9years",O204&gt;=10,"10+ years")</f>
        <v>10+ years</v>
      </c>
      <c r="Q204" t="s">
        <v>2042</v>
      </c>
      <c r="R204">
        <v>30</v>
      </c>
      <c r="S204">
        <v>4</v>
      </c>
      <c r="T204" t="str" cm="1">
        <f t="array" ref="T204">_xlfn.IFS(S204&lt;3,"Low(1-2)",S204=3,"Medium(3)",S204&gt;=4,"High(4-5)")</f>
        <v>High(4-5)</v>
      </c>
      <c r="U204">
        <v>4</v>
      </c>
      <c r="V204" t="s">
        <v>2048</v>
      </c>
      <c r="W204">
        <v>4</v>
      </c>
      <c r="X204">
        <v>97</v>
      </c>
      <c r="Y204">
        <v>36</v>
      </c>
      <c r="Z204">
        <v>58</v>
      </c>
      <c r="AA204">
        <v>5</v>
      </c>
      <c r="AB204" t="str" cm="1">
        <f t="array" ref="AB204">_xlfn.IFS(AA204=0,"Below Expectation",AA204&lt;5,"Needs Improvement",AA204&lt;=7,"Meets Expectation",AA204&gt;=8,"Exceeds Expectation")</f>
        <v>Meets Expectation</v>
      </c>
      <c r="AC204" s="4">
        <v>5238</v>
      </c>
      <c r="AD204">
        <v>0</v>
      </c>
    </row>
    <row r="205" spans="1:30" x14ac:dyDescent="0.3">
      <c r="A205" t="s">
        <v>227</v>
      </c>
      <c r="B205" t="s">
        <v>1226</v>
      </c>
      <c r="C205">
        <v>49</v>
      </c>
      <c r="D205" t="str">
        <f t="shared" si="9"/>
        <v>40-49</v>
      </c>
      <c r="E205" t="s">
        <v>2023</v>
      </c>
      <c r="F205" t="s">
        <v>2029</v>
      </c>
      <c r="G205" t="s">
        <v>2032</v>
      </c>
      <c r="H205" s="2">
        <v>42607</v>
      </c>
      <c r="I205" t="s">
        <v>208</v>
      </c>
      <c r="J205" t="s">
        <v>2041</v>
      </c>
      <c r="K205" s="4">
        <v>62011</v>
      </c>
      <c r="L205">
        <v>0</v>
      </c>
      <c r="N205" s="6">
        <f t="shared" ca="1" si="10"/>
        <v>108</v>
      </c>
      <c r="O205" s="6">
        <f t="shared" ca="1" si="11"/>
        <v>9</v>
      </c>
      <c r="P205" s="6" t="str" cm="1">
        <f t="array" aca="1" ref="P205" ca="1">_xlfn.IFS(O205&lt;5,"0-4years", O205&lt;10,"5-9years",O205&gt;=10,"10+ years")</f>
        <v>5-9years</v>
      </c>
      <c r="S205">
        <v>5</v>
      </c>
      <c r="T205" t="str" cm="1">
        <f t="array" ref="T205">_xlfn.IFS(S205&lt;3,"Low(1-2)",S205=3,"Medium(3)",S205&gt;=4,"High(4-5)")</f>
        <v>High(4-5)</v>
      </c>
      <c r="U205">
        <v>1</v>
      </c>
      <c r="V205" t="s">
        <v>2050</v>
      </c>
      <c r="W205">
        <v>2</v>
      </c>
      <c r="X205">
        <v>60</v>
      </c>
      <c r="Y205">
        <v>70</v>
      </c>
      <c r="Z205">
        <v>86</v>
      </c>
      <c r="AA205">
        <v>7</v>
      </c>
      <c r="AB205" t="str" cm="1">
        <f t="array" ref="AB205">_xlfn.IFS(AA205=0,"Below Expectation",AA205&lt;5,"Needs Improvement",AA205&lt;=7,"Meets Expectation",AA205&gt;=8,"Exceeds Expectation")</f>
        <v>Meets Expectation</v>
      </c>
      <c r="AC205" s="4">
        <v>7089</v>
      </c>
      <c r="AD205">
        <v>1</v>
      </c>
    </row>
    <row r="206" spans="1:30" x14ac:dyDescent="0.3">
      <c r="A206" t="s">
        <v>228</v>
      </c>
      <c r="B206" t="s">
        <v>1227</v>
      </c>
      <c r="C206">
        <v>46</v>
      </c>
      <c r="D206" t="str">
        <f t="shared" si="9"/>
        <v>40-49</v>
      </c>
      <c r="E206" t="s">
        <v>2022</v>
      </c>
      <c r="F206" t="s">
        <v>2030</v>
      </c>
      <c r="G206" t="s">
        <v>2035</v>
      </c>
      <c r="H206" s="2">
        <v>40824</v>
      </c>
      <c r="I206" t="s">
        <v>29</v>
      </c>
      <c r="J206" t="s">
        <v>2038</v>
      </c>
      <c r="K206" s="4">
        <v>104183</v>
      </c>
      <c r="L206">
        <v>0</v>
      </c>
      <c r="N206" s="6">
        <f t="shared" ca="1" si="10"/>
        <v>167</v>
      </c>
      <c r="O206" s="6">
        <f t="shared" ca="1" si="11"/>
        <v>13</v>
      </c>
      <c r="P206" s="6" t="str" cm="1">
        <f t="array" aca="1" ref="P206" ca="1">_xlfn.IFS(O206&lt;5,"0-4years", O206&lt;10,"5-9years",O206&gt;=10,"10+ years")</f>
        <v>10+ years</v>
      </c>
      <c r="S206">
        <v>3</v>
      </c>
      <c r="T206" t="str" cm="1">
        <f t="array" ref="T206">_xlfn.IFS(S206&lt;3,"Low(1-2)",S206=3,"Medium(3)",S206&gt;=4,"High(4-5)")</f>
        <v>Medium(3)</v>
      </c>
      <c r="U206">
        <v>4</v>
      </c>
      <c r="V206" t="s">
        <v>2054</v>
      </c>
      <c r="W206">
        <v>2</v>
      </c>
      <c r="X206">
        <v>75</v>
      </c>
      <c r="Y206">
        <v>19</v>
      </c>
      <c r="Z206">
        <v>86</v>
      </c>
      <c r="AA206">
        <v>9</v>
      </c>
      <c r="AB206" t="str" cm="1">
        <f t="array" ref="AB206">_xlfn.IFS(AA206=0,"Below Expectation",AA206&lt;5,"Needs Improvement",AA206&lt;=7,"Meets Expectation",AA206&gt;=8,"Exceeds Expectation")</f>
        <v>Exceeds Expectation</v>
      </c>
      <c r="AC206" s="4">
        <v>18940</v>
      </c>
      <c r="AD206">
        <v>0</v>
      </c>
    </row>
    <row r="207" spans="1:30" x14ac:dyDescent="0.3">
      <c r="A207" t="s">
        <v>229</v>
      </c>
      <c r="B207" t="s">
        <v>1228</v>
      </c>
      <c r="C207">
        <v>44</v>
      </c>
      <c r="D207" t="str">
        <f t="shared" si="9"/>
        <v>40-49</v>
      </c>
      <c r="E207" t="s">
        <v>2022</v>
      </c>
      <c r="F207" t="s">
        <v>2030</v>
      </c>
      <c r="G207" t="s">
        <v>2031</v>
      </c>
      <c r="H207" s="2">
        <v>41450</v>
      </c>
      <c r="I207" t="s">
        <v>229</v>
      </c>
      <c r="J207" t="s">
        <v>2041</v>
      </c>
      <c r="K207" s="4">
        <v>118254</v>
      </c>
      <c r="L207">
        <v>0</v>
      </c>
      <c r="N207" s="6">
        <f t="shared" ca="1" si="10"/>
        <v>146</v>
      </c>
      <c r="O207" s="6">
        <f t="shared" ca="1" si="11"/>
        <v>12</v>
      </c>
      <c r="P207" s="6" t="str" cm="1">
        <f t="array" aca="1" ref="P207" ca="1">_xlfn.IFS(O207&lt;5,"0-4years", O207&lt;10,"5-9years",O207&gt;=10,"10+ years")</f>
        <v>10+ years</v>
      </c>
      <c r="S207">
        <v>1</v>
      </c>
      <c r="T207" t="str" cm="1">
        <f t="array" ref="T207">_xlfn.IFS(S207&lt;3,"Low(1-2)",S207=3,"Medium(3)",S207&gt;=4,"High(4-5)")</f>
        <v>Low(1-2)</v>
      </c>
      <c r="U207">
        <v>2</v>
      </c>
      <c r="V207" t="s">
        <v>2050</v>
      </c>
      <c r="W207">
        <v>3</v>
      </c>
      <c r="X207">
        <v>89</v>
      </c>
      <c r="Y207">
        <v>97</v>
      </c>
      <c r="Z207">
        <v>92</v>
      </c>
      <c r="AA207">
        <v>9</v>
      </c>
      <c r="AB207" t="str" cm="1">
        <f t="array" ref="AB207">_xlfn.IFS(AA207=0,"Below Expectation",AA207&lt;5,"Needs Improvement",AA207&lt;=7,"Meets Expectation",AA207&gt;=8,"Exceeds Expectation")</f>
        <v>Exceeds Expectation</v>
      </c>
      <c r="AC207" s="4">
        <v>5280</v>
      </c>
      <c r="AD207">
        <v>1</v>
      </c>
    </row>
    <row r="208" spans="1:30" x14ac:dyDescent="0.3">
      <c r="A208" t="s">
        <v>230</v>
      </c>
      <c r="B208" t="s">
        <v>1229</v>
      </c>
      <c r="C208">
        <v>52</v>
      </c>
      <c r="D208" t="str">
        <f t="shared" si="9"/>
        <v>50-59</v>
      </c>
      <c r="E208" t="s">
        <v>2023</v>
      </c>
      <c r="F208" t="s">
        <v>2028</v>
      </c>
      <c r="G208" t="s">
        <v>2031</v>
      </c>
      <c r="H208" s="2">
        <v>43588</v>
      </c>
      <c r="I208" t="s">
        <v>567</v>
      </c>
      <c r="J208" t="s">
        <v>2037</v>
      </c>
      <c r="K208" s="4">
        <v>69264</v>
      </c>
      <c r="L208">
        <v>0</v>
      </c>
      <c r="N208" s="6">
        <f t="shared" ca="1" si="10"/>
        <v>76</v>
      </c>
      <c r="O208" s="6">
        <f t="shared" ca="1" si="11"/>
        <v>6</v>
      </c>
      <c r="P208" s="6" t="str" cm="1">
        <f t="array" aca="1" ref="P208" ca="1">_xlfn.IFS(O208&lt;5,"0-4years", O208&lt;10,"5-9years",O208&gt;=10,"10+ years")</f>
        <v>5-9years</v>
      </c>
      <c r="S208">
        <v>2</v>
      </c>
      <c r="T208" t="str" cm="1">
        <f t="array" ref="T208">_xlfn.IFS(S208&lt;3,"Low(1-2)",S208=3,"Medium(3)",S208&gt;=4,"High(4-5)")</f>
        <v>Low(1-2)</v>
      </c>
      <c r="U208">
        <v>3</v>
      </c>
      <c r="V208" t="s">
        <v>2050</v>
      </c>
      <c r="W208">
        <v>3</v>
      </c>
      <c r="X208">
        <v>50</v>
      </c>
      <c r="Y208">
        <v>34</v>
      </c>
      <c r="Z208">
        <v>77</v>
      </c>
      <c r="AA208">
        <v>6</v>
      </c>
      <c r="AB208" t="str" cm="1">
        <f t="array" ref="AB208">_xlfn.IFS(AA208=0,"Below Expectation",AA208&lt;5,"Needs Improvement",AA208&lt;=7,"Meets Expectation",AA208&gt;=8,"Exceeds Expectation")</f>
        <v>Meets Expectation</v>
      </c>
      <c r="AC208" s="4">
        <v>4244</v>
      </c>
      <c r="AD208">
        <v>3</v>
      </c>
    </row>
    <row r="209" spans="1:30" x14ac:dyDescent="0.3">
      <c r="A209" t="s">
        <v>231</v>
      </c>
      <c r="B209" t="s">
        <v>1230</v>
      </c>
      <c r="C209">
        <v>51</v>
      </c>
      <c r="D209" t="str">
        <f t="shared" si="9"/>
        <v>50-59</v>
      </c>
      <c r="E209" t="s">
        <v>2023</v>
      </c>
      <c r="F209" t="s">
        <v>2027</v>
      </c>
      <c r="G209" t="s">
        <v>2034</v>
      </c>
      <c r="H209" s="2">
        <v>42886</v>
      </c>
      <c r="I209" t="s">
        <v>634</v>
      </c>
      <c r="J209" t="s">
        <v>2041</v>
      </c>
      <c r="K209" s="4">
        <v>67317</v>
      </c>
      <c r="L209">
        <v>0</v>
      </c>
      <c r="N209" s="6">
        <f t="shared" ca="1" si="10"/>
        <v>99</v>
      </c>
      <c r="O209" s="6">
        <f t="shared" ca="1" si="11"/>
        <v>8</v>
      </c>
      <c r="P209" s="6" t="str" cm="1">
        <f t="array" aca="1" ref="P209" ca="1">_xlfn.IFS(O209&lt;5,"0-4years", O209&lt;10,"5-9years",O209&gt;=10,"10+ years")</f>
        <v>5-9years</v>
      </c>
      <c r="S209">
        <v>1</v>
      </c>
      <c r="T209" t="str" cm="1">
        <f t="array" ref="T209">_xlfn.IFS(S209&lt;3,"Low(1-2)",S209=3,"Medium(3)",S209&gt;=4,"High(4-5)")</f>
        <v>Low(1-2)</v>
      </c>
      <c r="U209">
        <v>3</v>
      </c>
      <c r="V209" t="s">
        <v>2050</v>
      </c>
      <c r="W209">
        <v>1</v>
      </c>
      <c r="X209">
        <v>75</v>
      </c>
      <c r="Y209">
        <v>33</v>
      </c>
      <c r="Z209">
        <v>73</v>
      </c>
      <c r="AA209">
        <v>3</v>
      </c>
      <c r="AB209" t="str" cm="1">
        <f t="array" ref="AB209">_xlfn.IFS(AA209=0,"Below Expectation",AA209&lt;5,"Needs Improvement",AA209&lt;=7,"Meets Expectation",AA209&gt;=8,"Exceeds Expectation")</f>
        <v>Needs Improvement</v>
      </c>
      <c r="AC209" s="4">
        <v>2164</v>
      </c>
      <c r="AD209">
        <v>0</v>
      </c>
    </row>
    <row r="210" spans="1:30" x14ac:dyDescent="0.3">
      <c r="A210" t="s">
        <v>232</v>
      </c>
      <c r="B210" t="s">
        <v>1231</v>
      </c>
      <c r="C210">
        <v>56</v>
      </c>
      <c r="D210" t="str">
        <f t="shared" si="9"/>
        <v>50-59</v>
      </c>
      <c r="E210" t="s">
        <v>2023</v>
      </c>
      <c r="F210" t="s">
        <v>2030</v>
      </c>
      <c r="G210" t="s">
        <v>2031</v>
      </c>
      <c r="H210" s="2">
        <v>40455</v>
      </c>
      <c r="I210" t="s">
        <v>929</v>
      </c>
      <c r="J210" t="s">
        <v>2040</v>
      </c>
      <c r="K210" s="4">
        <v>72914</v>
      </c>
      <c r="L210">
        <v>0</v>
      </c>
      <c r="N210" s="6">
        <f t="shared" ca="1" si="10"/>
        <v>179</v>
      </c>
      <c r="O210" s="6">
        <f t="shared" ca="1" si="11"/>
        <v>14</v>
      </c>
      <c r="P210" s="6" t="str" cm="1">
        <f t="array" aca="1" ref="P210" ca="1">_xlfn.IFS(O210&lt;5,"0-4years", O210&lt;10,"5-9years",O210&gt;=10,"10+ years")</f>
        <v>10+ years</v>
      </c>
      <c r="S210">
        <v>2</v>
      </c>
      <c r="T210" t="str" cm="1">
        <f t="array" ref="T210">_xlfn.IFS(S210&lt;3,"Low(1-2)",S210=3,"Medium(3)",S210&gt;=4,"High(4-5)")</f>
        <v>Low(1-2)</v>
      </c>
      <c r="U210">
        <v>4</v>
      </c>
      <c r="V210" t="s">
        <v>2050</v>
      </c>
      <c r="W210">
        <v>4</v>
      </c>
      <c r="X210">
        <v>77</v>
      </c>
      <c r="Y210">
        <v>85</v>
      </c>
      <c r="Z210">
        <v>77</v>
      </c>
      <c r="AA210">
        <v>1</v>
      </c>
      <c r="AB210" t="str" cm="1">
        <f t="array" ref="AB210">_xlfn.IFS(AA210=0,"Below Expectation",AA210&lt;5,"Needs Improvement",AA210&lt;=7,"Meets Expectation",AA210&gt;=8,"Exceeds Expectation")</f>
        <v>Needs Improvement</v>
      </c>
      <c r="AC210" s="4">
        <v>15149</v>
      </c>
      <c r="AD210">
        <v>3</v>
      </c>
    </row>
    <row r="211" spans="1:30" x14ac:dyDescent="0.3">
      <c r="A211" t="s">
        <v>233</v>
      </c>
      <c r="B211" t="s">
        <v>1232</v>
      </c>
      <c r="C211">
        <v>28</v>
      </c>
      <c r="D211" t="str">
        <f t="shared" si="9"/>
        <v>22-29</v>
      </c>
      <c r="E211" t="s">
        <v>2023</v>
      </c>
      <c r="F211" t="s">
        <v>2027</v>
      </c>
      <c r="G211" t="s">
        <v>2035</v>
      </c>
      <c r="H211" s="2">
        <v>41686</v>
      </c>
      <c r="I211" t="s">
        <v>410</v>
      </c>
      <c r="J211" t="s">
        <v>2041</v>
      </c>
      <c r="K211" s="4">
        <v>109633</v>
      </c>
      <c r="L211">
        <v>0</v>
      </c>
      <c r="N211" s="6">
        <f t="shared" ca="1" si="10"/>
        <v>139</v>
      </c>
      <c r="O211" s="6">
        <f t="shared" ca="1" si="11"/>
        <v>11</v>
      </c>
      <c r="P211" s="6" t="str" cm="1">
        <f t="array" aca="1" ref="P211" ca="1">_xlfn.IFS(O211&lt;5,"0-4years", O211&lt;10,"5-9years",O211&gt;=10,"10+ years")</f>
        <v>10+ years</v>
      </c>
      <c r="S211">
        <v>2</v>
      </c>
      <c r="T211" t="str" cm="1">
        <f t="array" ref="T211">_xlfn.IFS(S211&lt;3,"Low(1-2)",S211=3,"Medium(3)",S211&gt;=4,"High(4-5)")</f>
        <v>Low(1-2)</v>
      </c>
      <c r="U211">
        <v>1</v>
      </c>
      <c r="V211" t="s">
        <v>2050</v>
      </c>
      <c r="W211">
        <v>1</v>
      </c>
      <c r="X211">
        <v>58</v>
      </c>
      <c r="Y211">
        <v>30</v>
      </c>
      <c r="Z211">
        <v>85</v>
      </c>
      <c r="AA211">
        <v>1</v>
      </c>
      <c r="AB211" t="str" cm="1">
        <f t="array" ref="AB211">_xlfn.IFS(AA211=0,"Below Expectation",AA211&lt;5,"Needs Improvement",AA211&lt;=7,"Meets Expectation",AA211&gt;=8,"Exceeds Expectation")</f>
        <v>Needs Improvement</v>
      </c>
      <c r="AC211" s="4">
        <v>14088</v>
      </c>
      <c r="AD211">
        <v>0</v>
      </c>
    </row>
    <row r="212" spans="1:30" x14ac:dyDescent="0.3">
      <c r="A212" t="s">
        <v>234</v>
      </c>
      <c r="B212" t="s">
        <v>1233</v>
      </c>
      <c r="C212">
        <v>37</v>
      </c>
      <c r="D212" t="str">
        <f t="shared" si="9"/>
        <v>30-39</v>
      </c>
      <c r="E212" t="s">
        <v>2022</v>
      </c>
      <c r="F212" t="s">
        <v>2027</v>
      </c>
      <c r="G212" t="s">
        <v>2036</v>
      </c>
      <c r="H212" s="2">
        <v>43148</v>
      </c>
      <c r="I212" t="s">
        <v>791</v>
      </c>
      <c r="J212" t="s">
        <v>2037</v>
      </c>
      <c r="K212" s="4">
        <v>70254</v>
      </c>
      <c r="L212">
        <v>0</v>
      </c>
      <c r="N212" s="6">
        <f t="shared" ca="1" si="10"/>
        <v>90</v>
      </c>
      <c r="O212" s="6">
        <f t="shared" ca="1" si="11"/>
        <v>7</v>
      </c>
      <c r="P212" s="6" t="str" cm="1">
        <f t="array" aca="1" ref="P212" ca="1">_xlfn.IFS(O212&lt;5,"0-4years", O212&lt;10,"5-9years",O212&gt;=10,"10+ years")</f>
        <v>5-9years</v>
      </c>
      <c r="S212">
        <v>3</v>
      </c>
      <c r="T212" t="str" cm="1">
        <f t="array" ref="T212">_xlfn.IFS(S212&lt;3,"Low(1-2)",S212=3,"Medium(3)",S212&gt;=4,"High(4-5)")</f>
        <v>Medium(3)</v>
      </c>
      <c r="U212">
        <v>3</v>
      </c>
      <c r="V212" t="s">
        <v>2054</v>
      </c>
      <c r="W212">
        <v>1</v>
      </c>
      <c r="X212">
        <v>93</v>
      </c>
      <c r="Y212">
        <v>86</v>
      </c>
      <c r="Z212">
        <v>67</v>
      </c>
      <c r="AA212">
        <v>3</v>
      </c>
      <c r="AB212" t="str" cm="1">
        <f t="array" ref="AB212">_xlfn.IFS(AA212=0,"Below Expectation",AA212&lt;5,"Needs Improvement",AA212&lt;=7,"Meets Expectation",AA212&gt;=8,"Exceeds Expectation")</f>
        <v>Needs Improvement</v>
      </c>
      <c r="AC212" s="4">
        <v>18405</v>
      </c>
      <c r="AD212">
        <v>1</v>
      </c>
    </row>
    <row r="213" spans="1:30" x14ac:dyDescent="0.3">
      <c r="A213" t="s">
        <v>235</v>
      </c>
      <c r="B213" t="s">
        <v>1234</v>
      </c>
      <c r="C213">
        <v>47</v>
      </c>
      <c r="D213" t="str">
        <f t="shared" si="9"/>
        <v>40-49</v>
      </c>
      <c r="E213" t="s">
        <v>2022</v>
      </c>
      <c r="F213" t="s">
        <v>2028</v>
      </c>
      <c r="G213" t="s">
        <v>2032</v>
      </c>
      <c r="H213" s="2">
        <v>43274</v>
      </c>
      <c r="I213" t="s">
        <v>722</v>
      </c>
      <c r="J213" t="s">
        <v>2037</v>
      </c>
      <c r="K213" s="4">
        <v>65096</v>
      </c>
      <c r="L213">
        <v>1</v>
      </c>
      <c r="M213" s="2">
        <v>45323</v>
      </c>
      <c r="N213" s="6">
        <f t="shared" ca="1" si="10"/>
        <v>67</v>
      </c>
      <c r="O213" s="6">
        <f t="shared" ca="1" si="11"/>
        <v>5</v>
      </c>
      <c r="P213" s="6" t="str" cm="1">
        <f t="array" aca="1" ref="P213" ca="1">_xlfn.IFS(O213&lt;5,"0-4years", O213&lt;10,"5-9years",O213&gt;=10,"10+ years")</f>
        <v>5-9years</v>
      </c>
      <c r="Q213" t="s">
        <v>2042</v>
      </c>
      <c r="R213">
        <v>30</v>
      </c>
      <c r="S213">
        <v>5</v>
      </c>
      <c r="T213" t="str" cm="1">
        <f t="array" ref="T213">_xlfn.IFS(S213&lt;3,"Low(1-2)",S213=3,"Medium(3)",S213&gt;=4,"High(4-5)")</f>
        <v>High(4-5)</v>
      </c>
      <c r="U213">
        <v>4</v>
      </c>
      <c r="V213" t="s">
        <v>2048</v>
      </c>
      <c r="W213">
        <v>2</v>
      </c>
      <c r="X213">
        <v>71</v>
      </c>
      <c r="Y213">
        <v>18</v>
      </c>
      <c r="Z213">
        <v>74</v>
      </c>
      <c r="AA213">
        <v>5</v>
      </c>
      <c r="AB213" t="str" cm="1">
        <f t="array" ref="AB213">_xlfn.IFS(AA213=0,"Below Expectation",AA213&lt;5,"Needs Improvement",AA213&lt;=7,"Meets Expectation",AA213&gt;=8,"Exceeds Expectation")</f>
        <v>Meets Expectation</v>
      </c>
      <c r="AC213" s="4">
        <v>2821</v>
      </c>
      <c r="AD213">
        <v>1</v>
      </c>
    </row>
    <row r="214" spans="1:30" x14ac:dyDescent="0.3">
      <c r="A214" t="s">
        <v>236</v>
      </c>
      <c r="B214" t="s">
        <v>1235</v>
      </c>
      <c r="C214">
        <v>23</v>
      </c>
      <c r="D214" t="str">
        <f t="shared" si="9"/>
        <v>22-29</v>
      </c>
      <c r="E214" t="s">
        <v>2023</v>
      </c>
      <c r="F214" t="s">
        <v>2028</v>
      </c>
      <c r="G214" t="s">
        <v>2034</v>
      </c>
      <c r="H214" s="2">
        <v>40441</v>
      </c>
      <c r="I214" t="s">
        <v>99</v>
      </c>
      <c r="J214" t="s">
        <v>2037</v>
      </c>
      <c r="K214" s="4">
        <v>78785</v>
      </c>
      <c r="L214">
        <v>0</v>
      </c>
      <c r="N214" s="6">
        <f t="shared" ca="1" si="10"/>
        <v>179</v>
      </c>
      <c r="O214" s="6">
        <f t="shared" ca="1" si="11"/>
        <v>14</v>
      </c>
      <c r="P214" s="6" t="str" cm="1">
        <f t="array" aca="1" ref="P214" ca="1">_xlfn.IFS(O214&lt;5,"0-4years", O214&lt;10,"5-9years",O214&gt;=10,"10+ years")</f>
        <v>10+ years</v>
      </c>
      <c r="S214">
        <v>1</v>
      </c>
      <c r="T214" t="str" cm="1">
        <f t="array" ref="T214">_xlfn.IFS(S214&lt;3,"Low(1-2)",S214=3,"Medium(3)",S214&gt;=4,"High(4-5)")</f>
        <v>Low(1-2)</v>
      </c>
      <c r="U214">
        <v>1</v>
      </c>
      <c r="V214" t="s">
        <v>2050</v>
      </c>
      <c r="W214">
        <v>1</v>
      </c>
      <c r="X214">
        <v>57</v>
      </c>
      <c r="Y214">
        <v>67</v>
      </c>
      <c r="Z214">
        <v>84</v>
      </c>
      <c r="AA214">
        <v>2</v>
      </c>
      <c r="AB214" t="str" cm="1">
        <f t="array" ref="AB214">_xlfn.IFS(AA214=0,"Below Expectation",AA214&lt;5,"Needs Improvement",AA214&lt;=7,"Meets Expectation",AA214&gt;=8,"Exceeds Expectation")</f>
        <v>Needs Improvement</v>
      </c>
      <c r="AC214" s="4">
        <v>10473</v>
      </c>
      <c r="AD214">
        <v>0</v>
      </c>
    </row>
    <row r="215" spans="1:30" x14ac:dyDescent="0.3">
      <c r="A215" t="s">
        <v>237</v>
      </c>
      <c r="B215" t="s">
        <v>1236</v>
      </c>
      <c r="C215">
        <v>22</v>
      </c>
      <c r="D215" t="str">
        <f t="shared" si="9"/>
        <v>22-29</v>
      </c>
      <c r="E215" t="s">
        <v>2022</v>
      </c>
      <c r="F215" t="s">
        <v>2028</v>
      </c>
      <c r="G215" t="s">
        <v>2033</v>
      </c>
      <c r="H215" s="2">
        <v>44664</v>
      </c>
      <c r="I215" t="s">
        <v>200</v>
      </c>
      <c r="J215" t="s">
        <v>2040</v>
      </c>
      <c r="K215" s="4">
        <v>77344</v>
      </c>
      <c r="L215">
        <v>0</v>
      </c>
      <c r="N215" s="6">
        <f t="shared" ca="1" si="10"/>
        <v>41</v>
      </c>
      <c r="O215" s="6">
        <f t="shared" ca="1" si="11"/>
        <v>3</v>
      </c>
      <c r="P215" s="6" t="str" cm="1">
        <f t="array" aca="1" ref="P215" ca="1">_xlfn.IFS(O215&lt;5,"0-4years", O215&lt;10,"5-9years",O215&gt;=10,"10+ years")</f>
        <v>0-4years</v>
      </c>
      <c r="S215">
        <v>5</v>
      </c>
      <c r="T215" t="str" cm="1">
        <f t="array" ref="T215">_xlfn.IFS(S215&lt;3,"Low(1-2)",S215=3,"Medium(3)",S215&gt;=4,"High(4-5)")</f>
        <v>High(4-5)</v>
      </c>
      <c r="U215">
        <v>4</v>
      </c>
      <c r="V215" t="s">
        <v>2056</v>
      </c>
      <c r="W215">
        <v>1</v>
      </c>
      <c r="X215">
        <v>98</v>
      </c>
      <c r="Y215">
        <v>23</v>
      </c>
      <c r="Z215">
        <v>53</v>
      </c>
      <c r="AA215">
        <v>5</v>
      </c>
      <c r="AB215" t="str" cm="1">
        <f t="array" ref="AB215">_xlfn.IFS(AA215=0,"Below Expectation",AA215&lt;5,"Needs Improvement",AA215&lt;=7,"Meets Expectation",AA215&gt;=8,"Exceeds Expectation")</f>
        <v>Meets Expectation</v>
      </c>
      <c r="AC215" s="4">
        <v>13686</v>
      </c>
      <c r="AD215">
        <v>1</v>
      </c>
    </row>
    <row r="216" spans="1:30" x14ac:dyDescent="0.3">
      <c r="A216" t="s">
        <v>238</v>
      </c>
      <c r="B216" t="s">
        <v>1237</v>
      </c>
      <c r="C216">
        <v>33</v>
      </c>
      <c r="D216" t="str">
        <f t="shared" si="9"/>
        <v>30-39</v>
      </c>
      <c r="E216" t="s">
        <v>2023</v>
      </c>
      <c r="F216" t="s">
        <v>2030</v>
      </c>
      <c r="G216" t="s">
        <v>2032</v>
      </c>
      <c r="H216" s="2">
        <v>45344</v>
      </c>
      <c r="I216" t="s">
        <v>850</v>
      </c>
      <c r="J216" t="s">
        <v>2037</v>
      </c>
      <c r="K216" s="4">
        <v>107643</v>
      </c>
      <c r="L216">
        <v>0</v>
      </c>
      <c r="N216" s="6">
        <f t="shared" ca="1" si="10"/>
        <v>18</v>
      </c>
      <c r="O216" s="6">
        <f t="shared" ca="1" si="11"/>
        <v>1</v>
      </c>
      <c r="P216" s="6" t="str" cm="1">
        <f t="array" aca="1" ref="P216" ca="1">_xlfn.IFS(O216&lt;5,"0-4years", O216&lt;10,"5-9years",O216&gt;=10,"10+ years")</f>
        <v>0-4years</v>
      </c>
      <c r="S216">
        <v>4</v>
      </c>
      <c r="T216" t="str" cm="1">
        <f t="array" ref="T216">_xlfn.IFS(S216&lt;3,"Low(1-2)",S216=3,"Medium(3)",S216&gt;=4,"High(4-5)")</f>
        <v>High(4-5)</v>
      </c>
      <c r="U216">
        <v>1</v>
      </c>
      <c r="V216" t="s">
        <v>2050</v>
      </c>
      <c r="W216">
        <v>5</v>
      </c>
      <c r="X216">
        <v>91</v>
      </c>
      <c r="Y216">
        <v>83</v>
      </c>
      <c r="Z216">
        <v>63</v>
      </c>
      <c r="AA216">
        <v>4</v>
      </c>
      <c r="AB216" t="str" cm="1">
        <f t="array" ref="AB216">_xlfn.IFS(AA216=0,"Below Expectation",AA216&lt;5,"Needs Improvement",AA216&lt;=7,"Meets Expectation",AA216&gt;=8,"Exceeds Expectation")</f>
        <v>Needs Improvement</v>
      </c>
      <c r="AC216" s="4">
        <v>9762</v>
      </c>
      <c r="AD216">
        <v>2</v>
      </c>
    </row>
    <row r="217" spans="1:30" x14ac:dyDescent="0.3">
      <c r="A217" t="s">
        <v>239</v>
      </c>
      <c r="B217" t="s">
        <v>1238</v>
      </c>
      <c r="C217">
        <v>26</v>
      </c>
      <c r="D217" t="str">
        <f t="shared" si="9"/>
        <v>22-29</v>
      </c>
      <c r="E217" t="s">
        <v>2022</v>
      </c>
      <c r="F217" t="s">
        <v>2028</v>
      </c>
      <c r="G217" t="s">
        <v>2032</v>
      </c>
      <c r="H217" s="2">
        <v>41772</v>
      </c>
      <c r="I217" t="s">
        <v>822</v>
      </c>
      <c r="J217" t="s">
        <v>2038</v>
      </c>
      <c r="K217" s="4">
        <v>93546</v>
      </c>
      <c r="L217">
        <v>0</v>
      </c>
      <c r="N217" s="6">
        <f t="shared" ca="1" si="10"/>
        <v>136</v>
      </c>
      <c r="O217" s="6">
        <f t="shared" ca="1" si="11"/>
        <v>11</v>
      </c>
      <c r="P217" s="6" t="str" cm="1">
        <f t="array" aca="1" ref="P217" ca="1">_xlfn.IFS(O217&lt;5,"0-4years", O217&lt;10,"5-9years",O217&gt;=10,"10+ years")</f>
        <v>10+ years</v>
      </c>
      <c r="S217">
        <v>3</v>
      </c>
      <c r="T217" t="str" cm="1">
        <f t="array" ref="T217">_xlfn.IFS(S217&lt;3,"Low(1-2)",S217=3,"Medium(3)",S217&gt;=4,"High(4-5)")</f>
        <v>Medium(3)</v>
      </c>
      <c r="U217">
        <v>5</v>
      </c>
      <c r="V217" t="s">
        <v>2054</v>
      </c>
      <c r="W217">
        <v>3</v>
      </c>
      <c r="X217">
        <v>76</v>
      </c>
      <c r="Y217">
        <v>38</v>
      </c>
      <c r="Z217">
        <v>88</v>
      </c>
      <c r="AA217">
        <v>4</v>
      </c>
      <c r="AB217" t="str" cm="1">
        <f t="array" ref="AB217">_xlfn.IFS(AA217=0,"Below Expectation",AA217&lt;5,"Needs Improvement",AA217&lt;=7,"Meets Expectation",AA217&gt;=8,"Exceeds Expectation")</f>
        <v>Needs Improvement</v>
      </c>
      <c r="AC217" s="4">
        <v>5969</v>
      </c>
      <c r="AD217">
        <v>2</v>
      </c>
    </row>
    <row r="218" spans="1:30" x14ac:dyDescent="0.3">
      <c r="A218" t="s">
        <v>240</v>
      </c>
      <c r="B218" t="s">
        <v>1239</v>
      </c>
      <c r="C218">
        <v>58</v>
      </c>
      <c r="D218" t="str">
        <f t="shared" si="9"/>
        <v>50-59</v>
      </c>
      <c r="E218" t="s">
        <v>2022</v>
      </c>
      <c r="F218" t="s">
        <v>2030</v>
      </c>
      <c r="G218" t="s">
        <v>2035</v>
      </c>
      <c r="H218" s="2">
        <v>43341</v>
      </c>
      <c r="I218" t="s">
        <v>372</v>
      </c>
      <c r="J218" t="s">
        <v>2037</v>
      </c>
      <c r="K218" s="4">
        <v>96091</v>
      </c>
      <c r="L218">
        <v>0</v>
      </c>
      <c r="N218" s="6">
        <f t="shared" ca="1" si="10"/>
        <v>84</v>
      </c>
      <c r="O218" s="6">
        <f t="shared" ca="1" si="11"/>
        <v>7</v>
      </c>
      <c r="P218" s="6" t="str" cm="1">
        <f t="array" aca="1" ref="P218" ca="1">_xlfn.IFS(O218&lt;5,"0-4years", O218&lt;10,"5-9years",O218&gt;=10,"10+ years")</f>
        <v>5-9years</v>
      </c>
      <c r="S218">
        <v>3</v>
      </c>
      <c r="T218" t="str" cm="1">
        <f t="array" ref="T218">_xlfn.IFS(S218&lt;3,"Low(1-2)",S218=3,"Medium(3)",S218&gt;=4,"High(4-5)")</f>
        <v>Medium(3)</v>
      </c>
      <c r="U218">
        <v>1</v>
      </c>
      <c r="V218" t="s">
        <v>2050</v>
      </c>
      <c r="W218">
        <v>3</v>
      </c>
      <c r="X218">
        <v>88</v>
      </c>
      <c r="Y218">
        <v>91</v>
      </c>
      <c r="Z218">
        <v>75</v>
      </c>
      <c r="AA218">
        <v>1</v>
      </c>
      <c r="AB218" t="str" cm="1">
        <f t="array" ref="AB218">_xlfn.IFS(AA218=0,"Below Expectation",AA218&lt;5,"Needs Improvement",AA218&lt;=7,"Meets Expectation",AA218&gt;=8,"Exceeds Expectation")</f>
        <v>Needs Improvement</v>
      </c>
      <c r="AC218" s="4">
        <v>12178</v>
      </c>
      <c r="AD218">
        <v>3</v>
      </c>
    </row>
    <row r="219" spans="1:30" x14ac:dyDescent="0.3">
      <c r="A219" t="s">
        <v>241</v>
      </c>
      <c r="B219" t="s">
        <v>1240</v>
      </c>
      <c r="C219">
        <v>53</v>
      </c>
      <c r="D219" t="str">
        <f t="shared" si="9"/>
        <v>50-59</v>
      </c>
      <c r="E219" t="s">
        <v>2022</v>
      </c>
      <c r="F219" t="s">
        <v>2028</v>
      </c>
      <c r="G219" t="s">
        <v>2031</v>
      </c>
      <c r="H219" s="2">
        <v>40531</v>
      </c>
      <c r="I219" t="s">
        <v>278</v>
      </c>
      <c r="J219" t="s">
        <v>2041</v>
      </c>
      <c r="K219" s="4">
        <v>90603</v>
      </c>
      <c r="L219">
        <v>0</v>
      </c>
      <c r="N219" s="6">
        <f t="shared" ca="1" si="10"/>
        <v>176</v>
      </c>
      <c r="O219" s="6">
        <f t="shared" ca="1" si="11"/>
        <v>14</v>
      </c>
      <c r="P219" s="6" t="str" cm="1">
        <f t="array" aca="1" ref="P219" ca="1">_xlfn.IFS(O219&lt;5,"0-4years", O219&lt;10,"5-9years",O219&gt;=10,"10+ years")</f>
        <v>10+ years</v>
      </c>
      <c r="S219">
        <v>4</v>
      </c>
      <c r="T219" t="str" cm="1">
        <f t="array" ref="T219">_xlfn.IFS(S219&lt;3,"Low(1-2)",S219=3,"Medium(3)",S219&gt;=4,"High(4-5)")</f>
        <v>High(4-5)</v>
      </c>
      <c r="U219">
        <v>2</v>
      </c>
      <c r="V219" t="s">
        <v>2050</v>
      </c>
      <c r="W219">
        <v>4</v>
      </c>
      <c r="X219">
        <v>68</v>
      </c>
      <c r="Y219">
        <v>53</v>
      </c>
      <c r="Z219">
        <v>57</v>
      </c>
      <c r="AA219">
        <v>7</v>
      </c>
      <c r="AB219" t="str" cm="1">
        <f t="array" ref="AB219">_xlfn.IFS(AA219=0,"Below Expectation",AA219&lt;5,"Needs Improvement",AA219&lt;=7,"Meets Expectation",AA219&gt;=8,"Exceeds Expectation")</f>
        <v>Meets Expectation</v>
      </c>
      <c r="AC219" s="4">
        <v>6168</v>
      </c>
      <c r="AD219">
        <v>2</v>
      </c>
    </row>
    <row r="220" spans="1:30" x14ac:dyDescent="0.3">
      <c r="A220" t="s">
        <v>242</v>
      </c>
      <c r="B220" t="s">
        <v>1241</v>
      </c>
      <c r="C220">
        <v>30</v>
      </c>
      <c r="D220" t="str">
        <f t="shared" si="9"/>
        <v>30-39</v>
      </c>
      <c r="E220" t="s">
        <v>2023</v>
      </c>
      <c r="F220" t="s">
        <v>2026</v>
      </c>
      <c r="G220" t="s">
        <v>2031</v>
      </c>
      <c r="H220" s="2">
        <v>42014</v>
      </c>
      <c r="I220" t="s">
        <v>860</v>
      </c>
      <c r="J220" t="s">
        <v>2041</v>
      </c>
      <c r="K220" s="4">
        <v>53412</v>
      </c>
      <c r="L220">
        <v>1</v>
      </c>
      <c r="M220" s="2">
        <v>44505</v>
      </c>
      <c r="N220" s="6">
        <f t="shared" ca="1" si="10"/>
        <v>81</v>
      </c>
      <c r="O220" s="6">
        <f t="shared" ca="1" si="11"/>
        <v>6</v>
      </c>
      <c r="P220" s="6" t="str" cm="1">
        <f t="array" aca="1" ref="P220" ca="1">_xlfn.IFS(O220&lt;5,"0-4years", O220&lt;10,"5-9years",O220&gt;=10,"10+ years")</f>
        <v>5-9years</v>
      </c>
      <c r="Q220" t="s">
        <v>2042</v>
      </c>
      <c r="R220">
        <v>30</v>
      </c>
      <c r="S220">
        <v>1</v>
      </c>
      <c r="T220" t="str" cm="1">
        <f t="array" ref="T220">_xlfn.IFS(S220&lt;3,"Low(1-2)",S220=3,"Medium(3)",S220&gt;=4,"High(4-5)")</f>
        <v>Low(1-2)</v>
      </c>
      <c r="U220">
        <v>5</v>
      </c>
      <c r="V220" t="s">
        <v>2048</v>
      </c>
      <c r="W220">
        <v>3</v>
      </c>
      <c r="X220">
        <v>74</v>
      </c>
      <c r="Y220">
        <v>38</v>
      </c>
      <c r="Z220">
        <v>73</v>
      </c>
      <c r="AA220">
        <v>4</v>
      </c>
      <c r="AB220" t="str" cm="1">
        <f t="array" ref="AB220">_xlfn.IFS(AA220=0,"Below Expectation",AA220&lt;5,"Needs Improvement",AA220&lt;=7,"Meets Expectation",AA220&gt;=8,"Exceeds Expectation")</f>
        <v>Needs Improvement</v>
      </c>
      <c r="AC220" s="4">
        <v>17097</v>
      </c>
      <c r="AD220">
        <v>2</v>
      </c>
    </row>
    <row r="221" spans="1:30" x14ac:dyDescent="0.3">
      <c r="A221" t="s">
        <v>243</v>
      </c>
      <c r="B221" t="s">
        <v>1242</v>
      </c>
      <c r="C221">
        <v>56</v>
      </c>
      <c r="D221" t="str">
        <f t="shared" si="9"/>
        <v>50-59</v>
      </c>
      <c r="E221" t="s">
        <v>2024</v>
      </c>
      <c r="F221" t="s">
        <v>2027</v>
      </c>
      <c r="G221" t="s">
        <v>2034</v>
      </c>
      <c r="H221" s="2">
        <v>45190</v>
      </c>
      <c r="I221" t="s">
        <v>725</v>
      </c>
      <c r="J221" t="s">
        <v>2041</v>
      </c>
      <c r="K221" s="4">
        <v>76658</v>
      </c>
      <c r="L221">
        <v>1</v>
      </c>
      <c r="M221" s="2">
        <v>45446</v>
      </c>
      <c r="N221" s="6">
        <f t="shared" ca="1" si="10"/>
        <v>8</v>
      </c>
      <c r="O221" s="6">
        <f t="shared" ca="1" si="11"/>
        <v>0</v>
      </c>
      <c r="P221" s="6" t="str" cm="1">
        <f t="array" aca="1" ref="P221" ca="1">_xlfn.IFS(O221&lt;5,"0-4years", O221&lt;10,"5-9years",O221&gt;=10,"10+ years")</f>
        <v>0-4years</v>
      </c>
      <c r="Q221" t="s">
        <v>2045</v>
      </c>
      <c r="R221">
        <v>60</v>
      </c>
      <c r="S221">
        <v>4</v>
      </c>
      <c r="T221" t="str" cm="1">
        <f t="array" ref="T221">_xlfn.IFS(S221&lt;3,"Low(1-2)",S221=3,"Medium(3)",S221&gt;=4,"High(4-5)")</f>
        <v>High(4-5)</v>
      </c>
      <c r="U221">
        <v>4</v>
      </c>
      <c r="V221" t="s">
        <v>2052</v>
      </c>
      <c r="W221">
        <v>4</v>
      </c>
      <c r="X221">
        <v>87</v>
      </c>
      <c r="Y221">
        <v>16</v>
      </c>
      <c r="Z221">
        <v>65</v>
      </c>
      <c r="AA221">
        <v>1</v>
      </c>
      <c r="AB221" t="str" cm="1">
        <f t="array" ref="AB221">_xlfn.IFS(AA221=0,"Below Expectation",AA221&lt;5,"Needs Improvement",AA221&lt;=7,"Meets Expectation",AA221&gt;=8,"Exceeds Expectation")</f>
        <v>Needs Improvement</v>
      </c>
      <c r="AC221" s="4">
        <v>14096</v>
      </c>
      <c r="AD221">
        <v>4</v>
      </c>
    </row>
    <row r="222" spans="1:30" x14ac:dyDescent="0.3">
      <c r="A222" t="s">
        <v>244</v>
      </c>
      <c r="B222" t="s">
        <v>1243</v>
      </c>
      <c r="C222">
        <v>40</v>
      </c>
      <c r="D222" t="str">
        <f t="shared" si="9"/>
        <v>40-49</v>
      </c>
      <c r="E222" t="s">
        <v>2023</v>
      </c>
      <c r="F222" t="s">
        <v>2028</v>
      </c>
      <c r="G222" t="s">
        <v>2034</v>
      </c>
      <c r="H222" s="2">
        <v>45485</v>
      </c>
      <c r="I222" t="s">
        <v>331</v>
      </c>
      <c r="J222" t="s">
        <v>2040</v>
      </c>
      <c r="K222" s="4">
        <v>74549</v>
      </c>
      <c r="L222">
        <v>0</v>
      </c>
      <c r="N222" s="6">
        <f t="shared" ca="1" si="10"/>
        <v>14</v>
      </c>
      <c r="O222" s="6">
        <f t="shared" ca="1" si="11"/>
        <v>1</v>
      </c>
      <c r="P222" s="6" t="str" cm="1">
        <f t="array" aca="1" ref="P222" ca="1">_xlfn.IFS(O222&lt;5,"0-4years", O222&lt;10,"5-9years",O222&gt;=10,"10+ years")</f>
        <v>0-4years</v>
      </c>
      <c r="S222">
        <v>1</v>
      </c>
      <c r="T222" t="str" cm="1">
        <f t="array" ref="T222">_xlfn.IFS(S222&lt;3,"Low(1-2)",S222=3,"Medium(3)",S222&gt;=4,"High(4-5)")</f>
        <v>Low(1-2)</v>
      </c>
      <c r="U222">
        <v>5</v>
      </c>
      <c r="V222" t="s">
        <v>2050</v>
      </c>
      <c r="W222">
        <v>5</v>
      </c>
      <c r="X222">
        <v>70</v>
      </c>
      <c r="Y222">
        <v>18</v>
      </c>
      <c r="Z222">
        <v>69</v>
      </c>
      <c r="AA222">
        <v>6</v>
      </c>
      <c r="AB222" t="str" cm="1">
        <f t="array" ref="AB222">_xlfn.IFS(AA222=0,"Below Expectation",AA222&lt;5,"Needs Improvement",AA222&lt;=7,"Meets Expectation",AA222&gt;=8,"Exceeds Expectation")</f>
        <v>Meets Expectation</v>
      </c>
      <c r="AC222" s="4">
        <v>7203</v>
      </c>
      <c r="AD222">
        <v>4</v>
      </c>
    </row>
    <row r="223" spans="1:30" x14ac:dyDescent="0.3">
      <c r="A223" t="s">
        <v>245</v>
      </c>
      <c r="B223" t="s">
        <v>1244</v>
      </c>
      <c r="C223">
        <v>37</v>
      </c>
      <c r="D223" t="str">
        <f t="shared" si="9"/>
        <v>30-39</v>
      </c>
      <c r="E223" t="s">
        <v>2023</v>
      </c>
      <c r="F223" t="s">
        <v>2025</v>
      </c>
      <c r="G223" t="s">
        <v>2034</v>
      </c>
      <c r="H223" s="2">
        <v>44467</v>
      </c>
      <c r="I223" t="s">
        <v>368</v>
      </c>
      <c r="J223" t="s">
        <v>2041</v>
      </c>
      <c r="K223" s="4">
        <v>36549</v>
      </c>
      <c r="L223">
        <v>0</v>
      </c>
      <c r="N223" s="6">
        <f t="shared" ca="1" si="10"/>
        <v>47</v>
      </c>
      <c r="O223" s="6">
        <f t="shared" ca="1" si="11"/>
        <v>3</v>
      </c>
      <c r="P223" s="6" t="str" cm="1">
        <f t="array" aca="1" ref="P223" ca="1">_xlfn.IFS(O223&lt;5,"0-4years", O223&lt;10,"5-9years",O223&gt;=10,"10+ years")</f>
        <v>0-4years</v>
      </c>
      <c r="S223">
        <v>2</v>
      </c>
      <c r="T223" t="str" cm="1">
        <f t="array" ref="T223">_xlfn.IFS(S223&lt;3,"Low(1-2)",S223=3,"Medium(3)",S223&gt;=4,"High(4-5)")</f>
        <v>Low(1-2)</v>
      </c>
      <c r="U223">
        <v>5</v>
      </c>
      <c r="V223" t="s">
        <v>2050</v>
      </c>
      <c r="W223">
        <v>3</v>
      </c>
      <c r="X223">
        <v>73</v>
      </c>
      <c r="Y223">
        <v>47</v>
      </c>
      <c r="Z223">
        <v>64</v>
      </c>
      <c r="AA223">
        <v>8</v>
      </c>
      <c r="AB223" t="str" cm="1">
        <f t="array" ref="AB223">_xlfn.IFS(AA223=0,"Below Expectation",AA223&lt;5,"Needs Improvement",AA223&lt;=7,"Meets Expectation",AA223&gt;=8,"Exceeds Expectation")</f>
        <v>Exceeds Expectation</v>
      </c>
      <c r="AC223" s="4">
        <v>3545</v>
      </c>
      <c r="AD223">
        <v>4</v>
      </c>
    </row>
    <row r="224" spans="1:30" x14ac:dyDescent="0.3">
      <c r="A224" t="s">
        <v>246</v>
      </c>
      <c r="B224" t="s">
        <v>1245</v>
      </c>
      <c r="C224">
        <v>24</v>
      </c>
      <c r="D224" t="str">
        <f t="shared" si="9"/>
        <v>22-29</v>
      </c>
      <c r="E224" t="s">
        <v>2023</v>
      </c>
      <c r="F224" t="s">
        <v>2027</v>
      </c>
      <c r="G224" t="s">
        <v>2035</v>
      </c>
      <c r="H224" s="2">
        <v>44898</v>
      </c>
      <c r="I224" t="s">
        <v>150</v>
      </c>
      <c r="J224" t="s">
        <v>2040</v>
      </c>
      <c r="K224" s="4">
        <v>96216</v>
      </c>
      <c r="L224">
        <v>0</v>
      </c>
      <c r="N224" s="6">
        <f t="shared" ca="1" si="10"/>
        <v>33</v>
      </c>
      <c r="O224" s="6">
        <f t="shared" ca="1" si="11"/>
        <v>2</v>
      </c>
      <c r="P224" s="6" t="str" cm="1">
        <f t="array" aca="1" ref="P224" ca="1">_xlfn.IFS(O224&lt;5,"0-4years", O224&lt;10,"5-9years",O224&gt;=10,"10+ years")</f>
        <v>0-4years</v>
      </c>
      <c r="S224">
        <v>3</v>
      </c>
      <c r="T224" t="str" cm="1">
        <f t="array" ref="T224">_xlfn.IFS(S224&lt;3,"Low(1-2)",S224=3,"Medium(3)",S224&gt;=4,"High(4-5)")</f>
        <v>Medium(3)</v>
      </c>
      <c r="U224">
        <v>4</v>
      </c>
      <c r="V224" t="s">
        <v>2054</v>
      </c>
      <c r="W224">
        <v>5</v>
      </c>
      <c r="X224">
        <v>73</v>
      </c>
      <c r="Y224">
        <v>34</v>
      </c>
      <c r="Z224">
        <v>56</v>
      </c>
      <c r="AA224">
        <v>8</v>
      </c>
      <c r="AB224" t="str" cm="1">
        <f t="array" ref="AB224">_xlfn.IFS(AA224=0,"Below Expectation",AA224&lt;5,"Needs Improvement",AA224&lt;=7,"Meets Expectation",AA224&gt;=8,"Exceeds Expectation")</f>
        <v>Exceeds Expectation</v>
      </c>
      <c r="AC224" s="4">
        <v>863</v>
      </c>
      <c r="AD224">
        <v>4</v>
      </c>
    </row>
    <row r="225" spans="1:30" x14ac:dyDescent="0.3">
      <c r="A225" t="s">
        <v>247</v>
      </c>
      <c r="B225" t="s">
        <v>1246</v>
      </c>
      <c r="C225">
        <v>41</v>
      </c>
      <c r="D225" t="str">
        <f t="shared" si="9"/>
        <v>40-49</v>
      </c>
      <c r="E225" t="s">
        <v>2023</v>
      </c>
      <c r="F225" t="s">
        <v>2027</v>
      </c>
      <c r="G225" t="s">
        <v>2032</v>
      </c>
      <c r="H225" s="2">
        <v>42914</v>
      </c>
      <c r="I225" t="s">
        <v>960</v>
      </c>
      <c r="J225" t="s">
        <v>2040</v>
      </c>
      <c r="K225" s="4">
        <v>50739</v>
      </c>
      <c r="L225">
        <v>0</v>
      </c>
      <c r="N225" s="6">
        <f t="shared" ca="1" si="10"/>
        <v>98</v>
      </c>
      <c r="O225" s="6">
        <f t="shared" ca="1" si="11"/>
        <v>8</v>
      </c>
      <c r="P225" s="6" t="str" cm="1">
        <f t="array" aca="1" ref="P225" ca="1">_xlfn.IFS(O225&lt;5,"0-4years", O225&lt;10,"5-9years",O225&gt;=10,"10+ years")</f>
        <v>5-9years</v>
      </c>
      <c r="S225">
        <v>1</v>
      </c>
      <c r="T225" t="str" cm="1">
        <f t="array" ref="T225">_xlfn.IFS(S225&lt;3,"Low(1-2)",S225=3,"Medium(3)",S225&gt;=4,"High(4-5)")</f>
        <v>Low(1-2)</v>
      </c>
      <c r="U225">
        <v>4</v>
      </c>
      <c r="V225" t="s">
        <v>2050</v>
      </c>
      <c r="W225">
        <v>3</v>
      </c>
      <c r="X225">
        <v>68</v>
      </c>
      <c r="Y225">
        <v>31</v>
      </c>
      <c r="Z225">
        <v>66</v>
      </c>
      <c r="AA225">
        <v>0</v>
      </c>
      <c r="AB225" t="str" cm="1">
        <f t="array" ref="AB225">_xlfn.IFS(AA225=0,"Below Expectation",AA225&lt;5,"Needs Improvement",AA225&lt;=7,"Meets Expectation",AA225&gt;=8,"Exceeds Expectation")</f>
        <v>Below Expectation</v>
      </c>
      <c r="AC225" s="4">
        <v>16148</v>
      </c>
      <c r="AD225">
        <v>1</v>
      </c>
    </row>
    <row r="226" spans="1:30" x14ac:dyDescent="0.3">
      <c r="A226" t="s">
        <v>248</v>
      </c>
      <c r="B226" t="s">
        <v>1247</v>
      </c>
      <c r="C226">
        <v>45</v>
      </c>
      <c r="D226" t="str">
        <f t="shared" si="9"/>
        <v>40-49</v>
      </c>
      <c r="E226" t="s">
        <v>2024</v>
      </c>
      <c r="F226" t="s">
        <v>2028</v>
      </c>
      <c r="G226" t="s">
        <v>2035</v>
      </c>
      <c r="H226" s="2">
        <v>43009</v>
      </c>
      <c r="I226" t="s">
        <v>310</v>
      </c>
      <c r="J226" t="s">
        <v>2037</v>
      </c>
      <c r="K226" s="4">
        <v>46209</v>
      </c>
      <c r="L226">
        <v>0</v>
      </c>
      <c r="N226" s="6">
        <f t="shared" ca="1" si="10"/>
        <v>95</v>
      </c>
      <c r="O226" s="6">
        <f t="shared" ca="1" si="11"/>
        <v>7</v>
      </c>
      <c r="P226" s="6" t="str" cm="1">
        <f t="array" aca="1" ref="P226" ca="1">_xlfn.IFS(O226&lt;5,"0-4years", O226&lt;10,"5-9years",O226&gt;=10,"10+ years")</f>
        <v>5-9years</v>
      </c>
      <c r="S226">
        <v>5</v>
      </c>
      <c r="T226" t="str" cm="1">
        <f t="array" ref="T226">_xlfn.IFS(S226&lt;3,"Low(1-2)",S226=3,"Medium(3)",S226&gt;=4,"High(4-5)")</f>
        <v>High(4-5)</v>
      </c>
      <c r="U226">
        <v>2</v>
      </c>
      <c r="V226" t="s">
        <v>2050</v>
      </c>
      <c r="W226">
        <v>3</v>
      </c>
      <c r="X226">
        <v>99</v>
      </c>
      <c r="Y226">
        <v>46</v>
      </c>
      <c r="Z226">
        <v>71</v>
      </c>
      <c r="AA226">
        <v>6</v>
      </c>
      <c r="AB226" t="str" cm="1">
        <f t="array" ref="AB226">_xlfn.IFS(AA226=0,"Below Expectation",AA226&lt;5,"Needs Improvement",AA226&lt;=7,"Meets Expectation",AA226&gt;=8,"Exceeds Expectation")</f>
        <v>Meets Expectation</v>
      </c>
      <c r="AC226" s="4">
        <v>17809</v>
      </c>
      <c r="AD226">
        <v>3</v>
      </c>
    </row>
    <row r="227" spans="1:30" x14ac:dyDescent="0.3">
      <c r="A227" t="s">
        <v>249</v>
      </c>
      <c r="B227" t="s">
        <v>1248</v>
      </c>
      <c r="C227">
        <v>54</v>
      </c>
      <c r="D227" t="str">
        <f t="shared" si="9"/>
        <v>50-59</v>
      </c>
      <c r="E227" t="s">
        <v>2022</v>
      </c>
      <c r="F227" t="s">
        <v>2029</v>
      </c>
      <c r="G227" t="s">
        <v>2034</v>
      </c>
      <c r="H227" s="2">
        <v>43277</v>
      </c>
      <c r="I227" t="s">
        <v>789</v>
      </c>
      <c r="J227" t="s">
        <v>2038</v>
      </c>
      <c r="K227" s="4">
        <v>112968</v>
      </c>
      <c r="L227">
        <v>0</v>
      </c>
      <c r="N227" s="6">
        <f t="shared" ca="1" si="10"/>
        <v>86</v>
      </c>
      <c r="O227" s="6">
        <f t="shared" ca="1" si="11"/>
        <v>7</v>
      </c>
      <c r="P227" s="6" t="str" cm="1">
        <f t="array" aca="1" ref="P227" ca="1">_xlfn.IFS(O227&lt;5,"0-4years", O227&lt;10,"5-9years",O227&gt;=10,"10+ years")</f>
        <v>5-9years</v>
      </c>
      <c r="S227">
        <v>5</v>
      </c>
      <c r="T227" t="str" cm="1">
        <f t="array" ref="T227">_xlfn.IFS(S227&lt;3,"Low(1-2)",S227=3,"Medium(3)",S227&gt;=4,"High(4-5)")</f>
        <v>High(4-5)</v>
      </c>
      <c r="U227">
        <v>4</v>
      </c>
      <c r="V227" t="s">
        <v>2056</v>
      </c>
      <c r="W227">
        <v>5</v>
      </c>
      <c r="X227">
        <v>96</v>
      </c>
      <c r="Y227">
        <v>46</v>
      </c>
      <c r="Z227">
        <v>71</v>
      </c>
      <c r="AA227">
        <v>8</v>
      </c>
      <c r="AB227" t="str" cm="1">
        <f t="array" ref="AB227">_xlfn.IFS(AA227=0,"Below Expectation",AA227&lt;5,"Needs Improvement",AA227&lt;=7,"Meets Expectation",AA227&gt;=8,"Exceeds Expectation")</f>
        <v>Exceeds Expectation</v>
      </c>
      <c r="AC227" s="4">
        <v>18688</v>
      </c>
      <c r="AD227">
        <v>3</v>
      </c>
    </row>
    <row r="228" spans="1:30" x14ac:dyDescent="0.3">
      <c r="A228" t="s">
        <v>250</v>
      </c>
      <c r="B228" t="s">
        <v>1249</v>
      </c>
      <c r="C228">
        <v>45</v>
      </c>
      <c r="D228" t="str">
        <f t="shared" si="9"/>
        <v>40-49</v>
      </c>
      <c r="E228" t="s">
        <v>2023</v>
      </c>
      <c r="F228" t="s">
        <v>2028</v>
      </c>
      <c r="G228" t="s">
        <v>2036</v>
      </c>
      <c r="H228" s="2">
        <v>43882</v>
      </c>
      <c r="I228" t="s">
        <v>748</v>
      </c>
      <c r="J228" t="s">
        <v>2037</v>
      </c>
      <c r="K228" s="4">
        <v>40116</v>
      </c>
      <c r="L228">
        <v>0</v>
      </c>
      <c r="N228" s="6">
        <f t="shared" ca="1" si="10"/>
        <v>66</v>
      </c>
      <c r="O228" s="6">
        <f t="shared" ca="1" si="11"/>
        <v>5</v>
      </c>
      <c r="P228" s="6" t="str" cm="1">
        <f t="array" aca="1" ref="P228" ca="1">_xlfn.IFS(O228&lt;5,"0-4years", O228&lt;10,"5-9years",O228&gt;=10,"10+ years")</f>
        <v>5-9years</v>
      </c>
      <c r="S228">
        <v>3</v>
      </c>
      <c r="T228" t="str" cm="1">
        <f t="array" ref="T228">_xlfn.IFS(S228&lt;3,"Low(1-2)",S228=3,"Medium(3)",S228&gt;=4,"High(4-5)")</f>
        <v>Medium(3)</v>
      </c>
      <c r="U228">
        <v>3</v>
      </c>
      <c r="V228" t="s">
        <v>2054</v>
      </c>
      <c r="W228">
        <v>1</v>
      </c>
      <c r="X228">
        <v>51</v>
      </c>
      <c r="Y228">
        <v>63</v>
      </c>
      <c r="Z228">
        <v>61</v>
      </c>
      <c r="AA228">
        <v>5</v>
      </c>
      <c r="AB228" t="str" cm="1">
        <f t="array" ref="AB228">_xlfn.IFS(AA228=0,"Below Expectation",AA228&lt;5,"Needs Improvement",AA228&lt;=7,"Meets Expectation",AA228&gt;=8,"Exceeds Expectation")</f>
        <v>Meets Expectation</v>
      </c>
      <c r="AC228" s="4">
        <v>653</v>
      </c>
      <c r="AD228">
        <v>2</v>
      </c>
    </row>
    <row r="229" spans="1:30" x14ac:dyDescent="0.3">
      <c r="A229" t="s">
        <v>251</v>
      </c>
      <c r="B229" t="s">
        <v>1250</v>
      </c>
      <c r="C229">
        <v>32</v>
      </c>
      <c r="D229" t="str">
        <f t="shared" si="9"/>
        <v>30-39</v>
      </c>
      <c r="E229" t="s">
        <v>2022</v>
      </c>
      <c r="F229" t="s">
        <v>2027</v>
      </c>
      <c r="G229" t="s">
        <v>2033</v>
      </c>
      <c r="H229" s="2">
        <v>41073</v>
      </c>
      <c r="I229" t="s">
        <v>785</v>
      </c>
      <c r="J229" t="s">
        <v>2037</v>
      </c>
      <c r="K229" s="4">
        <v>45045</v>
      </c>
      <c r="L229">
        <v>0</v>
      </c>
      <c r="N229" s="6">
        <f t="shared" ca="1" si="10"/>
        <v>159</v>
      </c>
      <c r="O229" s="6">
        <f t="shared" ca="1" si="11"/>
        <v>13</v>
      </c>
      <c r="P229" s="6" t="str" cm="1">
        <f t="array" aca="1" ref="P229" ca="1">_xlfn.IFS(O229&lt;5,"0-4years", O229&lt;10,"5-9years",O229&gt;=10,"10+ years")</f>
        <v>10+ years</v>
      </c>
      <c r="S229">
        <v>4</v>
      </c>
      <c r="T229" t="str" cm="1">
        <f t="array" ref="T229">_xlfn.IFS(S229&lt;3,"Low(1-2)",S229=3,"Medium(3)",S229&gt;=4,"High(4-5)")</f>
        <v>High(4-5)</v>
      </c>
      <c r="U229">
        <v>3</v>
      </c>
      <c r="V229" t="s">
        <v>2054</v>
      </c>
      <c r="W229">
        <v>1</v>
      </c>
      <c r="X229">
        <v>63</v>
      </c>
      <c r="Y229">
        <v>45</v>
      </c>
      <c r="Z229">
        <v>67</v>
      </c>
      <c r="AA229">
        <v>0</v>
      </c>
      <c r="AB229" t="str" cm="1">
        <f t="array" ref="AB229">_xlfn.IFS(AA229=0,"Below Expectation",AA229&lt;5,"Needs Improvement",AA229&lt;=7,"Meets Expectation",AA229&gt;=8,"Exceeds Expectation")</f>
        <v>Below Expectation</v>
      </c>
      <c r="AC229" s="4">
        <v>8129</v>
      </c>
      <c r="AD229">
        <v>3</v>
      </c>
    </row>
    <row r="230" spans="1:30" x14ac:dyDescent="0.3">
      <c r="A230" t="s">
        <v>252</v>
      </c>
      <c r="B230" t="s">
        <v>1251</v>
      </c>
      <c r="C230">
        <v>29</v>
      </c>
      <c r="D230" t="str">
        <f t="shared" si="9"/>
        <v>22-29</v>
      </c>
      <c r="E230" t="s">
        <v>2024</v>
      </c>
      <c r="F230" t="s">
        <v>2025</v>
      </c>
      <c r="G230" t="s">
        <v>2032</v>
      </c>
      <c r="H230" s="2">
        <v>43722</v>
      </c>
      <c r="I230" t="s">
        <v>619</v>
      </c>
      <c r="J230" t="s">
        <v>2040</v>
      </c>
      <c r="K230" s="4">
        <v>51327</v>
      </c>
      <c r="L230">
        <v>0</v>
      </c>
      <c r="N230" s="6">
        <f t="shared" ca="1" si="10"/>
        <v>72</v>
      </c>
      <c r="O230" s="6">
        <f t="shared" ca="1" si="11"/>
        <v>6</v>
      </c>
      <c r="P230" s="6" t="str" cm="1">
        <f t="array" aca="1" ref="P230" ca="1">_xlfn.IFS(O230&lt;5,"0-4years", O230&lt;10,"5-9years",O230&gt;=10,"10+ years")</f>
        <v>5-9years</v>
      </c>
      <c r="S230">
        <v>4</v>
      </c>
      <c r="T230" t="str" cm="1">
        <f t="array" ref="T230">_xlfn.IFS(S230&lt;3,"Low(1-2)",S230=3,"Medium(3)",S230&gt;=4,"High(4-5)")</f>
        <v>High(4-5)</v>
      </c>
      <c r="U230">
        <v>2</v>
      </c>
      <c r="V230" t="s">
        <v>2050</v>
      </c>
      <c r="W230">
        <v>1</v>
      </c>
      <c r="X230">
        <v>81</v>
      </c>
      <c r="Y230">
        <v>34</v>
      </c>
      <c r="Z230">
        <v>95</v>
      </c>
      <c r="AA230">
        <v>1</v>
      </c>
      <c r="AB230" t="str" cm="1">
        <f t="array" ref="AB230">_xlfn.IFS(AA230=0,"Below Expectation",AA230&lt;5,"Needs Improvement",AA230&lt;=7,"Meets Expectation",AA230&gt;=8,"Exceeds Expectation")</f>
        <v>Needs Improvement</v>
      </c>
      <c r="AC230" s="4">
        <v>443</v>
      </c>
      <c r="AD230">
        <v>2</v>
      </c>
    </row>
    <row r="231" spans="1:30" x14ac:dyDescent="0.3">
      <c r="A231" t="s">
        <v>253</v>
      </c>
      <c r="B231" t="s">
        <v>1252</v>
      </c>
      <c r="C231">
        <v>57</v>
      </c>
      <c r="D231" t="str">
        <f t="shared" si="9"/>
        <v>50-59</v>
      </c>
      <c r="E231" t="s">
        <v>2022</v>
      </c>
      <c r="F231" t="s">
        <v>2027</v>
      </c>
      <c r="G231" t="s">
        <v>2036</v>
      </c>
      <c r="H231" s="2">
        <v>42359</v>
      </c>
      <c r="I231" t="s">
        <v>510</v>
      </c>
      <c r="J231" t="s">
        <v>2040</v>
      </c>
      <c r="K231" s="4">
        <v>60709</v>
      </c>
      <c r="L231">
        <v>1</v>
      </c>
      <c r="M231" s="2">
        <v>44870</v>
      </c>
      <c r="N231" s="6">
        <f t="shared" ca="1" si="10"/>
        <v>82</v>
      </c>
      <c r="O231" s="6">
        <f t="shared" ca="1" si="11"/>
        <v>6</v>
      </c>
      <c r="P231" s="6" t="str" cm="1">
        <f t="array" aca="1" ref="P231" ca="1">_xlfn.IFS(O231&lt;5,"0-4years", O231&lt;10,"5-9years",O231&gt;=10,"10+ years")</f>
        <v>5-9years</v>
      </c>
      <c r="Q231" t="s">
        <v>2047</v>
      </c>
      <c r="R231">
        <v>60</v>
      </c>
      <c r="S231">
        <v>1</v>
      </c>
      <c r="T231" t="str" cm="1">
        <f t="array" ref="T231">_xlfn.IFS(S231&lt;3,"Low(1-2)",S231=3,"Medium(3)",S231&gt;=4,"High(4-5)")</f>
        <v>Low(1-2)</v>
      </c>
      <c r="U231">
        <v>1</v>
      </c>
      <c r="V231" t="s">
        <v>2055</v>
      </c>
      <c r="W231">
        <v>1</v>
      </c>
      <c r="X231">
        <v>91</v>
      </c>
      <c r="Y231">
        <v>93</v>
      </c>
      <c r="Z231">
        <v>96</v>
      </c>
      <c r="AA231">
        <v>3</v>
      </c>
      <c r="AB231" t="str" cm="1">
        <f t="array" ref="AB231">_xlfn.IFS(AA231=0,"Below Expectation",AA231&lt;5,"Needs Improvement",AA231&lt;=7,"Meets Expectation",AA231&gt;=8,"Exceeds Expectation")</f>
        <v>Needs Improvement</v>
      </c>
      <c r="AC231" s="4">
        <v>5106</v>
      </c>
      <c r="AD231">
        <v>3</v>
      </c>
    </row>
    <row r="232" spans="1:30" x14ac:dyDescent="0.3">
      <c r="A232" t="s">
        <v>254</v>
      </c>
      <c r="B232" t="s">
        <v>1253</v>
      </c>
      <c r="C232">
        <v>59</v>
      </c>
      <c r="D232" t="str">
        <f t="shared" si="9"/>
        <v>50-59</v>
      </c>
      <c r="E232" t="s">
        <v>2022</v>
      </c>
      <c r="F232" t="s">
        <v>2025</v>
      </c>
      <c r="G232" t="s">
        <v>2035</v>
      </c>
      <c r="H232" s="2">
        <v>41542</v>
      </c>
      <c r="I232" t="s">
        <v>406</v>
      </c>
      <c r="J232" t="s">
        <v>2041</v>
      </c>
      <c r="K232" s="4">
        <v>68617</v>
      </c>
      <c r="L232">
        <v>0</v>
      </c>
      <c r="N232" s="6">
        <f t="shared" ca="1" si="10"/>
        <v>143</v>
      </c>
      <c r="O232" s="6">
        <f t="shared" ca="1" si="11"/>
        <v>11</v>
      </c>
      <c r="P232" s="6" t="str" cm="1">
        <f t="array" aca="1" ref="P232" ca="1">_xlfn.IFS(O232&lt;5,"0-4years", O232&lt;10,"5-9years",O232&gt;=10,"10+ years")</f>
        <v>10+ years</v>
      </c>
      <c r="S232">
        <v>4</v>
      </c>
      <c r="T232" t="str" cm="1">
        <f t="array" ref="T232">_xlfn.IFS(S232&lt;3,"Low(1-2)",S232=3,"Medium(3)",S232&gt;=4,"High(4-5)")</f>
        <v>High(4-5)</v>
      </c>
      <c r="U232">
        <v>1</v>
      </c>
      <c r="V232" t="s">
        <v>2050</v>
      </c>
      <c r="W232">
        <v>3</v>
      </c>
      <c r="X232">
        <v>81</v>
      </c>
      <c r="Y232">
        <v>16</v>
      </c>
      <c r="Z232">
        <v>64</v>
      </c>
      <c r="AA232">
        <v>3</v>
      </c>
      <c r="AB232" t="str" cm="1">
        <f t="array" ref="AB232">_xlfn.IFS(AA232=0,"Below Expectation",AA232&lt;5,"Needs Improvement",AA232&lt;=7,"Meets Expectation",AA232&gt;=8,"Exceeds Expectation")</f>
        <v>Needs Improvement</v>
      </c>
      <c r="AC232" s="4">
        <v>4436</v>
      </c>
      <c r="AD232">
        <v>0</v>
      </c>
    </row>
    <row r="233" spans="1:30" x14ac:dyDescent="0.3">
      <c r="A233" t="s">
        <v>255</v>
      </c>
      <c r="B233" t="s">
        <v>1254</v>
      </c>
      <c r="C233">
        <v>41</v>
      </c>
      <c r="D233" t="str">
        <f t="shared" si="9"/>
        <v>40-49</v>
      </c>
      <c r="E233" t="s">
        <v>2024</v>
      </c>
      <c r="F233" t="s">
        <v>2030</v>
      </c>
      <c r="G233" t="s">
        <v>2036</v>
      </c>
      <c r="H233" s="2">
        <v>45086</v>
      </c>
      <c r="I233" t="s">
        <v>429</v>
      </c>
      <c r="J233" t="s">
        <v>2041</v>
      </c>
      <c r="K233" s="4">
        <v>85139</v>
      </c>
      <c r="L233">
        <v>1</v>
      </c>
      <c r="M233" s="2">
        <v>45769</v>
      </c>
      <c r="N233" s="6">
        <f t="shared" ca="1" si="10"/>
        <v>22</v>
      </c>
      <c r="O233" s="6">
        <f t="shared" ca="1" si="11"/>
        <v>1</v>
      </c>
      <c r="P233" s="6" t="str" cm="1">
        <f t="array" aca="1" ref="P233" ca="1">_xlfn.IFS(O233&lt;5,"0-4years", O233&lt;10,"5-9years",O233&gt;=10,"10+ years")</f>
        <v>0-4years</v>
      </c>
      <c r="Q233" t="s">
        <v>2044</v>
      </c>
      <c r="R233">
        <v>60</v>
      </c>
      <c r="S233">
        <v>3</v>
      </c>
      <c r="T233" t="str" cm="1">
        <f t="array" ref="T233">_xlfn.IFS(S233&lt;3,"Low(1-2)",S233=3,"Medium(3)",S233&gt;=4,"High(4-5)")</f>
        <v>Medium(3)</v>
      </c>
      <c r="U233">
        <v>3</v>
      </c>
      <c r="V233" t="s">
        <v>2051</v>
      </c>
      <c r="W233">
        <v>2</v>
      </c>
      <c r="X233">
        <v>77</v>
      </c>
      <c r="Y233">
        <v>41</v>
      </c>
      <c r="Z233">
        <v>86</v>
      </c>
      <c r="AA233">
        <v>1</v>
      </c>
      <c r="AB233" t="str" cm="1">
        <f t="array" ref="AB233">_xlfn.IFS(AA233=0,"Below Expectation",AA233&lt;5,"Needs Improvement",AA233&lt;=7,"Meets Expectation",AA233&gt;=8,"Exceeds Expectation")</f>
        <v>Needs Improvement</v>
      </c>
      <c r="AC233" s="4">
        <v>19241</v>
      </c>
      <c r="AD233">
        <v>0</v>
      </c>
    </row>
    <row r="234" spans="1:30" x14ac:dyDescent="0.3">
      <c r="A234" t="s">
        <v>256</v>
      </c>
      <c r="B234" t="s">
        <v>1255</v>
      </c>
      <c r="C234">
        <v>56</v>
      </c>
      <c r="D234" t="str">
        <f t="shared" si="9"/>
        <v>50-59</v>
      </c>
      <c r="E234" t="s">
        <v>2024</v>
      </c>
      <c r="F234" t="s">
        <v>2026</v>
      </c>
      <c r="G234" t="s">
        <v>2034</v>
      </c>
      <c r="H234" s="2">
        <v>40855</v>
      </c>
      <c r="I234" t="s">
        <v>411</v>
      </c>
      <c r="J234" t="s">
        <v>2037</v>
      </c>
      <c r="K234" s="4">
        <v>51905</v>
      </c>
      <c r="L234">
        <v>1</v>
      </c>
      <c r="M234" s="2">
        <v>45025</v>
      </c>
      <c r="N234" s="6">
        <f t="shared" ca="1" si="10"/>
        <v>137</v>
      </c>
      <c r="O234" s="6">
        <f t="shared" ca="1" si="11"/>
        <v>11</v>
      </c>
      <c r="P234" s="6" t="str" cm="1">
        <f t="array" aca="1" ref="P234" ca="1">_xlfn.IFS(O234&lt;5,"0-4years", O234&lt;10,"5-9years",O234&gt;=10,"10+ years")</f>
        <v>10+ years</v>
      </c>
      <c r="Q234" t="s">
        <v>2044</v>
      </c>
      <c r="R234">
        <v>90</v>
      </c>
      <c r="S234">
        <v>1</v>
      </c>
      <c r="T234" t="str" cm="1">
        <f t="array" ref="T234">_xlfn.IFS(S234&lt;3,"Low(1-2)",S234=3,"Medium(3)",S234&gt;=4,"High(4-5)")</f>
        <v>Low(1-2)</v>
      </c>
      <c r="U234">
        <v>4</v>
      </c>
      <c r="V234" t="s">
        <v>2051</v>
      </c>
      <c r="W234">
        <v>5</v>
      </c>
      <c r="X234">
        <v>97</v>
      </c>
      <c r="Y234">
        <v>28</v>
      </c>
      <c r="Z234">
        <v>65</v>
      </c>
      <c r="AA234">
        <v>7</v>
      </c>
      <c r="AB234" t="str" cm="1">
        <f t="array" ref="AB234">_xlfn.IFS(AA234=0,"Below Expectation",AA234&lt;5,"Needs Improvement",AA234&lt;=7,"Meets Expectation",AA234&gt;=8,"Exceeds Expectation")</f>
        <v>Meets Expectation</v>
      </c>
      <c r="AC234" s="4">
        <v>9472</v>
      </c>
      <c r="AD234">
        <v>3</v>
      </c>
    </row>
    <row r="235" spans="1:30" x14ac:dyDescent="0.3">
      <c r="A235" t="s">
        <v>257</v>
      </c>
      <c r="B235" t="s">
        <v>1256</v>
      </c>
      <c r="C235">
        <v>46</v>
      </c>
      <c r="D235" t="str">
        <f t="shared" si="9"/>
        <v>40-49</v>
      </c>
      <c r="E235" t="s">
        <v>2022</v>
      </c>
      <c r="F235" t="s">
        <v>2027</v>
      </c>
      <c r="G235" t="s">
        <v>2031</v>
      </c>
      <c r="H235" s="2">
        <v>41265</v>
      </c>
      <c r="I235" t="s">
        <v>548</v>
      </c>
      <c r="J235" t="s">
        <v>2039</v>
      </c>
      <c r="K235" s="4">
        <v>89148</v>
      </c>
      <c r="L235">
        <v>0</v>
      </c>
      <c r="N235" s="6">
        <f t="shared" ca="1" si="10"/>
        <v>152</v>
      </c>
      <c r="O235" s="6">
        <f t="shared" ca="1" si="11"/>
        <v>12</v>
      </c>
      <c r="P235" s="6" t="str" cm="1">
        <f t="array" aca="1" ref="P235" ca="1">_xlfn.IFS(O235&lt;5,"0-4years", O235&lt;10,"5-9years",O235&gt;=10,"10+ years")</f>
        <v>10+ years</v>
      </c>
      <c r="S235">
        <v>2</v>
      </c>
      <c r="T235" t="str" cm="1">
        <f t="array" ref="T235">_xlfn.IFS(S235&lt;3,"Low(1-2)",S235=3,"Medium(3)",S235&gt;=4,"High(4-5)")</f>
        <v>Low(1-2)</v>
      </c>
      <c r="U235">
        <v>2</v>
      </c>
      <c r="V235" t="s">
        <v>2050</v>
      </c>
      <c r="W235">
        <v>2</v>
      </c>
      <c r="X235">
        <v>88</v>
      </c>
      <c r="Y235">
        <v>69</v>
      </c>
      <c r="Z235">
        <v>54</v>
      </c>
      <c r="AA235">
        <v>1</v>
      </c>
      <c r="AB235" t="str" cm="1">
        <f t="array" ref="AB235">_xlfn.IFS(AA235=0,"Below Expectation",AA235&lt;5,"Needs Improvement",AA235&lt;=7,"Meets Expectation",AA235&gt;=8,"Exceeds Expectation")</f>
        <v>Needs Improvement</v>
      </c>
      <c r="AC235" s="4">
        <v>3039</v>
      </c>
      <c r="AD235">
        <v>1</v>
      </c>
    </row>
    <row r="236" spans="1:30" x14ac:dyDescent="0.3">
      <c r="A236" t="s">
        <v>258</v>
      </c>
      <c r="B236" t="s">
        <v>1257</v>
      </c>
      <c r="C236">
        <v>56</v>
      </c>
      <c r="D236" t="str">
        <f t="shared" si="9"/>
        <v>50-59</v>
      </c>
      <c r="E236" t="s">
        <v>2023</v>
      </c>
      <c r="F236" t="s">
        <v>2028</v>
      </c>
      <c r="G236" t="s">
        <v>2034</v>
      </c>
      <c r="H236" s="2">
        <v>41360</v>
      </c>
      <c r="I236" t="s">
        <v>580</v>
      </c>
      <c r="J236" t="s">
        <v>2039</v>
      </c>
      <c r="K236" s="4">
        <v>97603</v>
      </c>
      <c r="L236">
        <v>0</v>
      </c>
      <c r="N236" s="6">
        <f t="shared" ca="1" si="10"/>
        <v>149</v>
      </c>
      <c r="O236" s="6">
        <f t="shared" ca="1" si="11"/>
        <v>12</v>
      </c>
      <c r="P236" s="6" t="str" cm="1">
        <f t="array" aca="1" ref="P236" ca="1">_xlfn.IFS(O236&lt;5,"0-4years", O236&lt;10,"5-9years",O236&gt;=10,"10+ years")</f>
        <v>10+ years</v>
      </c>
      <c r="S236">
        <v>4</v>
      </c>
      <c r="T236" t="str" cm="1">
        <f t="array" ref="T236">_xlfn.IFS(S236&lt;3,"Low(1-2)",S236=3,"Medium(3)",S236&gt;=4,"High(4-5)")</f>
        <v>High(4-5)</v>
      </c>
      <c r="U236">
        <v>1</v>
      </c>
      <c r="V236" t="s">
        <v>2050</v>
      </c>
      <c r="W236">
        <v>2</v>
      </c>
      <c r="X236">
        <v>89</v>
      </c>
      <c r="Y236">
        <v>16</v>
      </c>
      <c r="Z236">
        <v>51</v>
      </c>
      <c r="AA236">
        <v>2</v>
      </c>
      <c r="AB236" t="str" cm="1">
        <f t="array" ref="AB236">_xlfn.IFS(AA236=0,"Below Expectation",AA236&lt;5,"Needs Improvement",AA236&lt;=7,"Meets Expectation",AA236&gt;=8,"Exceeds Expectation")</f>
        <v>Needs Improvement</v>
      </c>
      <c r="AC236" s="4">
        <v>8291</v>
      </c>
      <c r="AD236">
        <v>2</v>
      </c>
    </row>
    <row r="237" spans="1:30" x14ac:dyDescent="0.3">
      <c r="A237" t="s">
        <v>259</v>
      </c>
      <c r="B237" t="s">
        <v>1258</v>
      </c>
      <c r="C237">
        <v>46</v>
      </c>
      <c r="D237" t="str">
        <f t="shared" si="9"/>
        <v>40-49</v>
      </c>
      <c r="E237" t="s">
        <v>2023</v>
      </c>
      <c r="F237" t="s">
        <v>2030</v>
      </c>
      <c r="G237" t="s">
        <v>2034</v>
      </c>
      <c r="H237" s="2">
        <v>43973</v>
      </c>
      <c r="I237" t="s">
        <v>662</v>
      </c>
      <c r="J237" t="s">
        <v>2041</v>
      </c>
      <c r="K237" s="4">
        <v>67919</v>
      </c>
      <c r="L237">
        <v>0</v>
      </c>
      <c r="N237" s="6">
        <f t="shared" ca="1" si="10"/>
        <v>63</v>
      </c>
      <c r="O237" s="6">
        <f t="shared" ca="1" si="11"/>
        <v>5</v>
      </c>
      <c r="P237" s="6" t="str" cm="1">
        <f t="array" aca="1" ref="P237" ca="1">_xlfn.IFS(O237&lt;5,"0-4years", O237&lt;10,"5-9years",O237&gt;=10,"10+ years")</f>
        <v>5-9years</v>
      </c>
      <c r="S237">
        <v>4</v>
      </c>
      <c r="T237" t="str" cm="1">
        <f t="array" ref="T237">_xlfn.IFS(S237&lt;3,"Low(1-2)",S237=3,"Medium(3)",S237&gt;=4,"High(4-5)")</f>
        <v>High(4-5)</v>
      </c>
      <c r="U237">
        <v>1</v>
      </c>
      <c r="V237" t="s">
        <v>2050</v>
      </c>
      <c r="W237">
        <v>4</v>
      </c>
      <c r="X237">
        <v>91</v>
      </c>
      <c r="Y237">
        <v>80</v>
      </c>
      <c r="Z237">
        <v>77</v>
      </c>
      <c r="AA237">
        <v>3</v>
      </c>
      <c r="AB237" t="str" cm="1">
        <f t="array" ref="AB237">_xlfn.IFS(AA237=0,"Below Expectation",AA237&lt;5,"Needs Improvement",AA237&lt;=7,"Meets Expectation",AA237&gt;=8,"Exceeds Expectation")</f>
        <v>Needs Improvement</v>
      </c>
      <c r="AC237" s="4">
        <v>10278</v>
      </c>
      <c r="AD237">
        <v>3</v>
      </c>
    </row>
    <row r="238" spans="1:30" x14ac:dyDescent="0.3">
      <c r="A238" t="s">
        <v>260</v>
      </c>
      <c r="B238" t="s">
        <v>1259</v>
      </c>
      <c r="C238">
        <v>50</v>
      </c>
      <c r="D238" t="str">
        <f t="shared" si="9"/>
        <v>50-59</v>
      </c>
      <c r="E238" t="s">
        <v>2022</v>
      </c>
      <c r="F238" t="s">
        <v>2026</v>
      </c>
      <c r="G238" t="s">
        <v>2034</v>
      </c>
      <c r="H238" s="2">
        <v>40941</v>
      </c>
      <c r="I238" t="s">
        <v>961</v>
      </c>
      <c r="J238" t="s">
        <v>2039</v>
      </c>
      <c r="K238" s="4">
        <v>108521</v>
      </c>
      <c r="L238">
        <v>1</v>
      </c>
      <c r="M238" s="2">
        <v>41738</v>
      </c>
      <c r="N238" s="6">
        <f t="shared" ca="1" si="10"/>
        <v>26</v>
      </c>
      <c r="O238" s="6">
        <f t="shared" ca="1" si="11"/>
        <v>2</v>
      </c>
      <c r="P238" s="6" t="str" cm="1">
        <f t="array" aca="1" ref="P238" ca="1">_xlfn.IFS(O238&lt;5,"0-4years", O238&lt;10,"5-9years",O238&gt;=10,"10+ years")</f>
        <v>0-4years</v>
      </c>
      <c r="Q238" t="s">
        <v>2043</v>
      </c>
      <c r="R238">
        <v>90</v>
      </c>
      <c r="S238">
        <v>1</v>
      </c>
      <c r="T238" t="str" cm="1">
        <f t="array" ref="T238">_xlfn.IFS(S238&lt;3,"Low(1-2)",S238=3,"Medium(3)",S238&gt;=4,"High(4-5)")</f>
        <v>Low(1-2)</v>
      </c>
      <c r="U238">
        <v>5</v>
      </c>
      <c r="V238" t="s">
        <v>2049</v>
      </c>
      <c r="W238">
        <v>1</v>
      </c>
      <c r="X238">
        <v>96</v>
      </c>
      <c r="Y238">
        <v>13</v>
      </c>
      <c r="Z238">
        <v>90</v>
      </c>
      <c r="AA238">
        <v>8</v>
      </c>
      <c r="AB238" t="str" cm="1">
        <f t="array" ref="AB238">_xlfn.IFS(AA238=0,"Below Expectation",AA238&lt;5,"Needs Improvement",AA238&lt;=7,"Meets Expectation",AA238&gt;=8,"Exceeds Expectation")</f>
        <v>Exceeds Expectation</v>
      </c>
      <c r="AC238" s="4">
        <v>16285</v>
      </c>
      <c r="AD238">
        <v>2</v>
      </c>
    </row>
    <row r="239" spans="1:30" x14ac:dyDescent="0.3">
      <c r="A239" t="s">
        <v>261</v>
      </c>
      <c r="B239" t="s">
        <v>1260</v>
      </c>
      <c r="C239">
        <v>39</v>
      </c>
      <c r="D239" t="str">
        <f t="shared" si="9"/>
        <v>30-39</v>
      </c>
      <c r="E239" t="s">
        <v>2023</v>
      </c>
      <c r="F239" t="s">
        <v>2028</v>
      </c>
      <c r="G239" t="s">
        <v>2035</v>
      </c>
      <c r="H239" s="2">
        <v>42253</v>
      </c>
      <c r="I239" t="s">
        <v>649</v>
      </c>
      <c r="J239" t="s">
        <v>2041</v>
      </c>
      <c r="K239" s="4">
        <v>117905</v>
      </c>
      <c r="L239">
        <v>1</v>
      </c>
      <c r="M239" s="2">
        <v>45136</v>
      </c>
      <c r="N239" s="6">
        <f t="shared" ca="1" si="10"/>
        <v>94</v>
      </c>
      <c r="O239" s="6">
        <f t="shared" ca="1" si="11"/>
        <v>7</v>
      </c>
      <c r="P239" s="6" t="str" cm="1">
        <f t="array" aca="1" ref="P239" ca="1">_xlfn.IFS(O239&lt;5,"0-4years", O239&lt;10,"5-9years",O239&gt;=10,"10+ years")</f>
        <v>5-9years</v>
      </c>
      <c r="Q239" t="s">
        <v>2045</v>
      </c>
      <c r="R239">
        <v>30</v>
      </c>
      <c r="S239">
        <v>5</v>
      </c>
      <c r="T239" t="str" cm="1">
        <f t="array" ref="T239">_xlfn.IFS(S239&lt;3,"Low(1-2)",S239=3,"Medium(3)",S239&gt;=4,"High(4-5)")</f>
        <v>High(4-5)</v>
      </c>
      <c r="U239">
        <v>3</v>
      </c>
      <c r="V239" t="s">
        <v>2052</v>
      </c>
      <c r="W239">
        <v>3</v>
      </c>
      <c r="X239">
        <v>89</v>
      </c>
      <c r="Y239">
        <v>23</v>
      </c>
      <c r="Z239">
        <v>76</v>
      </c>
      <c r="AA239">
        <v>9</v>
      </c>
      <c r="AB239" t="str" cm="1">
        <f t="array" ref="AB239">_xlfn.IFS(AA239=0,"Below Expectation",AA239&lt;5,"Needs Improvement",AA239&lt;=7,"Meets Expectation",AA239&gt;=8,"Exceeds Expectation")</f>
        <v>Exceeds Expectation</v>
      </c>
      <c r="AC239" s="4">
        <v>13944</v>
      </c>
      <c r="AD239">
        <v>4</v>
      </c>
    </row>
    <row r="240" spans="1:30" x14ac:dyDescent="0.3">
      <c r="A240" t="s">
        <v>262</v>
      </c>
      <c r="B240" t="s">
        <v>1261</v>
      </c>
      <c r="C240">
        <v>39</v>
      </c>
      <c r="D240" t="str">
        <f t="shared" si="9"/>
        <v>30-39</v>
      </c>
      <c r="E240" t="s">
        <v>2022</v>
      </c>
      <c r="F240" t="s">
        <v>2029</v>
      </c>
      <c r="G240" t="s">
        <v>2032</v>
      </c>
      <c r="H240" s="2">
        <v>40794</v>
      </c>
      <c r="I240" t="s">
        <v>968</v>
      </c>
      <c r="J240" t="s">
        <v>2040</v>
      </c>
      <c r="K240" s="4">
        <v>108400</v>
      </c>
      <c r="L240">
        <v>0</v>
      </c>
      <c r="N240" s="6">
        <f t="shared" ca="1" si="10"/>
        <v>168</v>
      </c>
      <c r="O240" s="6">
        <f t="shared" ca="1" si="11"/>
        <v>14</v>
      </c>
      <c r="P240" s="6" t="str" cm="1">
        <f t="array" aca="1" ref="P240" ca="1">_xlfn.IFS(O240&lt;5,"0-4years", O240&lt;10,"5-9years",O240&gt;=10,"10+ years")</f>
        <v>10+ years</v>
      </c>
      <c r="S240">
        <v>4</v>
      </c>
      <c r="T240" t="str" cm="1">
        <f t="array" ref="T240">_xlfn.IFS(S240&lt;3,"Low(1-2)",S240=3,"Medium(3)",S240&gt;=4,"High(4-5)")</f>
        <v>High(4-5)</v>
      </c>
      <c r="U240">
        <v>4</v>
      </c>
      <c r="V240" t="s">
        <v>2056</v>
      </c>
      <c r="W240">
        <v>1</v>
      </c>
      <c r="X240">
        <v>62</v>
      </c>
      <c r="Y240">
        <v>56</v>
      </c>
      <c r="Z240">
        <v>80</v>
      </c>
      <c r="AA240">
        <v>0</v>
      </c>
      <c r="AB240" t="str" cm="1">
        <f t="array" ref="AB240">_xlfn.IFS(AA240=0,"Below Expectation",AA240&lt;5,"Needs Improvement",AA240&lt;=7,"Meets Expectation",AA240&gt;=8,"Exceeds Expectation")</f>
        <v>Below Expectation</v>
      </c>
      <c r="AC240" s="4">
        <v>2737</v>
      </c>
      <c r="AD240">
        <v>3</v>
      </c>
    </row>
    <row r="241" spans="1:30" x14ac:dyDescent="0.3">
      <c r="A241" t="s">
        <v>263</v>
      </c>
      <c r="B241" t="s">
        <v>1262</v>
      </c>
      <c r="C241">
        <v>23</v>
      </c>
      <c r="D241" t="str">
        <f t="shared" si="9"/>
        <v>22-29</v>
      </c>
      <c r="E241" t="s">
        <v>2023</v>
      </c>
      <c r="F241" t="s">
        <v>2028</v>
      </c>
      <c r="G241" t="s">
        <v>2035</v>
      </c>
      <c r="H241" s="2">
        <v>44912</v>
      </c>
      <c r="I241" t="s">
        <v>299</v>
      </c>
      <c r="J241" t="s">
        <v>2037</v>
      </c>
      <c r="K241" s="4">
        <v>113150</v>
      </c>
      <c r="L241">
        <v>0</v>
      </c>
      <c r="N241" s="6">
        <f t="shared" ca="1" si="10"/>
        <v>32</v>
      </c>
      <c r="O241" s="6">
        <f t="shared" ca="1" si="11"/>
        <v>2</v>
      </c>
      <c r="P241" s="6" t="str" cm="1">
        <f t="array" aca="1" ref="P241" ca="1">_xlfn.IFS(O241&lt;5,"0-4years", O241&lt;10,"5-9years",O241&gt;=10,"10+ years")</f>
        <v>0-4years</v>
      </c>
      <c r="S241">
        <v>3</v>
      </c>
      <c r="T241" t="str" cm="1">
        <f t="array" ref="T241">_xlfn.IFS(S241&lt;3,"Low(1-2)",S241=3,"Medium(3)",S241&gt;=4,"High(4-5)")</f>
        <v>Medium(3)</v>
      </c>
      <c r="U241">
        <v>2</v>
      </c>
      <c r="V241" t="s">
        <v>2050</v>
      </c>
      <c r="W241">
        <v>1</v>
      </c>
      <c r="X241">
        <v>61</v>
      </c>
      <c r="Y241">
        <v>49</v>
      </c>
      <c r="Z241">
        <v>90</v>
      </c>
      <c r="AA241">
        <v>7</v>
      </c>
      <c r="AB241" t="str" cm="1">
        <f t="array" ref="AB241">_xlfn.IFS(AA241=0,"Below Expectation",AA241&lt;5,"Needs Improvement",AA241&lt;=7,"Meets Expectation",AA241&gt;=8,"Exceeds Expectation")</f>
        <v>Meets Expectation</v>
      </c>
      <c r="AC241" s="4">
        <v>1607</v>
      </c>
      <c r="AD241">
        <v>1</v>
      </c>
    </row>
    <row r="242" spans="1:30" x14ac:dyDescent="0.3">
      <c r="A242" t="s">
        <v>264</v>
      </c>
      <c r="B242" t="s">
        <v>1263</v>
      </c>
      <c r="C242">
        <v>56</v>
      </c>
      <c r="D242" t="str">
        <f t="shared" si="9"/>
        <v>50-59</v>
      </c>
      <c r="E242" t="s">
        <v>2023</v>
      </c>
      <c r="F242" t="s">
        <v>2025</v>
      </c>
      <c r="G242" t="s">
        <v>2034</v>
      </c>
      <c r="H242" s="2">
        <v>45330</v>
      </c>
      <c r="I242" t="s">
        <v>523</v>
      </c>
      <c r="J242" t="s">
        <v>2038</v>
      </c>
      <c r="K242" s="4">
        <v>83446</v>
      </c>
      <c r="L242">
        <v>1</v>
      </c>
      <c r="M242" s="2">
        <v>45548</v>
      </c>
      <c r="N242" s="6">
        <f t="shared" ca="1" si="10"/>
        <v>7</v>
      </c>
      <c r="O242" s="6">
        <f t="shared" ca="1" si="11"/>
        <v>0</v>
      </c>
      <c r="P242" s="6" t="str" cm="1">
        <f t="array" aca="1" ref="P242" ca="1">_xlfn.IFS(O242&lt;5,"0-4years", O242&lt;10,"5-9years",O242&gt;=10,"10+ years")</f>
        <v>0-4years</v>
      </c>
      <c r="Q242" t="s">
        <v>2042</v>
      </c>
      <c r="R242">
        <v>60</v>
      </c>
      <c r="S242">
        <v>4</v>
      </c>
      <c r="T242" t="str" cm="1">
        <f t="array" ref="T242">_xlfn.IFS(S242&lt;3,"Low(1-2)",S242=3,"Medium(3)",S242&gt;=4,"High(4-5)")</f>
        <v>High(4-5)</v>
      </c>
      <c r="U242">
        <v>1</v>
      </c>
      <c r="V242" t="s">
        <v>2048</v>
      </c>
      <c r="W242">
        <v>2</v>
      </c>
      <c r="X242">
        <v>57</v>
      </c>
      <c r="Y242">
        <v>56</v>
      </c>
      <c r="Z242">
        <v>85</v>
      </c>
      <c r="AA242">
        <v>4</v>
      </c>
      <c r="AB242" t="str" cm="1">
        <f t="array" ref="AB242">_xlfn.IFS(AA242=0,"Below Expectation",AA242&lt;5,"Needs Improvement",AA242&lt;=7,"Meets Expectation",AA242&gt;=8,"Exceeds Expectation")</f>
        <v>Needs Improvement</v>
      </c>
      <c r="AC242" s="4">
        <v>2953</v>
      </c>
      <c r="AD242">
        <v>4</v>
      </c>
    </row>
    <row r="243" spans="1:30" x14ac:dyDescent="0.3">
      <c r="A243" t="s">
        <v>265</v>
      </c>
      <c r="B243" t="s">
        <v>1264</v>
      </c>
      <c r="C243">
        <v>37</v>
      </c>
      <c r="D243" t="str">
        <f t="shared" si="9"/>
        <v>30-39</v>
      </c>
      <c r="E243" t="s">
        <v>2023</v>
      </c>
      <c r="F243" t="s">
        <v>2025</v>
      </c>
      <c r="G243" t="s">
        <v>2032</v>
      </c>
      <c r="H243" s="2">
        <v>41625</v>
      </c>
      <c r="I243" t="s">
        <v>740</v>
      </c>
      <c r="J243" t="s">
        <v>2037</v>
      </c>
      <c r="K243" s="4">
        <v>77428</v>
      </c>
      <c r="L243">
        <v>0</v>
      </c>
      <c r="N243" s="6">
        <f t="shared" ca="1" si="10"/>
        <v>140</v>
      </c>
      <c r="O243" s="6">
        <f t="shared" ca="1" si="11"/>
        <v>11</v>
      </c>
      <c r="P243" s="6" t="str" cm="1">
        <f t="array" aca="1" ref="P243" ca="1">_xlfn.IFS(O243&lt;5,"0-4years", O243&lt;10,"5-9years",O243&gt;=10,"10+ years")</f>
        <v>10+ years</v>
      </c>
      <c r="S243">
        <v>2</v>
      </c>
      <c r="T243" t="str" cm="1">
        <f t="array" ref="T243">_xlfn.IFS(S243&lt;3,"Low(1-2)",S243=3,"Medium(3)",S243&gt;=4,"High(4-5)")</f>
        <v>Low(1-2)</v>
      </c>
      <c r="U243">
        <v>5</v>
      </c>
      <c r="V243" t="s">
        <v>2050</v>
      </c>
      <c r="W243">
        <v>4</v>
      </c>
      <c r="X243">
        <v>64</v>
      </c>
      <c r="Y243">
        <v>60</v>
      </c>
      <c r="Z243">
        <v>96</v>
      </c>
      <c r="AA243">
        <v>6</v>
      </c>
      <c r="AB243" t="str" cm="1">
        <f t="array" ref="AB243">_xlfn.IFS(AA243=0,"Below Expectation",AA243&lt;5,"Needs Improvement",AA243&lt;=7,"Meets Expectation",AA243&gt;=8,"Exceeds Expectation")</f>
        <v>Meets Expectation</v>
      </c>
      <c r="AC243" s="4">
        <v>12173</v>
      </c>
      <c r="AD243">
        <v>3</v>
      </c>
    </row>
    <row r="244" spans="1:30" x14ac:dyDescent="0.3">
      <c r="A244" t="s">
        <v>266</v>
      </c>
      <c r="B244" t="s">
        <v>1265</v>
      </c>
      <c r="C244">
        <v>57</v>
      </c>
      <c r="D244" t="str">
        <f t="shared" si="9"/>
        <v>50-59</v>
      </c>
      <c r="E244" t="s">
        <v>2023</v>
      </c>
      <c r="F244" t="s">
        <v>2029</v>
      </c>
      <c r="G244" t="s">
        <v>2035</v>
      </c>
      <c r="H244" s="2">
        <v>44837</v>
      </c>
      <c r="I244" t="s">
        <v>360</v>
      </c>
      <c r="J244" t="s">
        <v>2041</v>
      </c>
      <c r="K244" s="4">
        <v>72894</v>
      </c>
      <c r="L244">
        <v>1</v>
      </c>
      <c r="M244" s="2">
        <v>45038</v>
      </c>
      <c r="N244" s="6">
        <f t="shared" ca="1" si="10"/>
        <v>6</v>
      </c>
      <c r="O244" s="6">
        <f t="shared" ca="1" si="11"/>
        <v>0</v>
      </c>
      <c r="P244" s="6" t="str" cm="1">
        <f t="array" aca="1" ref="P244" ca="1">_xlfn.IFS(O244&lt;5,"0-4years", O244&lt;10,"5-9years",O244&gt;=10,"10+ years")</f>
        <v>0-4years</v>
      </c>
      <c r="Q244" t="s">
        <v>2042</v>
      </c>
      <c r="R244">
        <v>90</v>
      </c>
      <c r="S244">
        <v>4</v>
      </c>
      <c r="T244" t="str" cm="1">
        <f t="array" ref="T244">_xlfn.IFS(S244&lt;3,"Low(1-2)",S244=3,"Medium(3)",S244&gt;=4,"High(4-5)")</f>
        <v>High(4-5)</v>
      </c>
      <c r="U244">
        <v>3</v>
      </c>
      <c r="V244" t="s">
        <v>2048</v>
      </c>
      <c r="W244">
        <v>1</v>
      </c>
      <c r="X244">
        <v>75</v>
      </c>
      <c r="Y244">
        <v>38</v>
      </c>
      <c r="Z244">
        <v>92</v>
      </c>
      <c r="AA244">
        <v>7</v>
      </c>
      <c r="AB244" t="str" cm="1">
        <f t="array" ref="AB244">_xlfn.IFS(AA244=0,"Below Expectation",AA244&lt;5,"Needs Improvement",AA244&lt;=7,"Meets Expectation",AA244&gt;=8,"Exceeds Expectation")</f>
        <v>Meets Expectation</v>
      </c>
      <c r="AC244" s="4">
        <v>5933</v>
      </c>
      <c r="AD244">
        <v>0</v>
      </c>
    </row>
    <row r="245" spans="1:30" x14ac:dyDescent="0.3">
      <c r="A245" t="s">
        <v>267</v>
      </c>
      <c r="B245" t="s">
        <v>1266</v>
      </c>
      <c r="C245">
        <v>54</v>
      </c>
      <c r="D245" t="str">
        <f t="shared" si="9"/>
        <v>50-59</v>
      </c>
      <c r="E245" t="s">
        <v>2024</v>
      </c>
      <c r="F245" t="s">
        <v>2030</v>
      </c>
      <c r="G245" t="s">
        <v>2031</v>
      </c>
      <c r="H245" s="2">
        <v>42265</v>
      </c>
      <c r="I245" t="s">
        <v>973</v>
      </c>
      <c r="J245" t="s">
        <v>2041</v>
      </c>
      <c r="K245" s="4">
        <v>106149</v>
      </c>
      <c r="L245">
        <v>1</v>
      </c>
      <c r="M245" s="2">
        <v>44827</v>
      </c>
      <c r="N245" s="6">
        <f t="shared" ca="1" si="10"/>
        <v>84</v>
      </c>
      <c r="O245" s="6">
        <f t="shared" ca="1" si="11"/>
        <v>7</v>
      </c>
      <c r="P245" s="6" t="str" cm="1">
        <f t="array" aca="1" ref="P245" ca="1">_xlfn.IFS(O245&lt;5,"0-4years", O245&lt;10,"5-9years",O245&gt;=10,"10+ years")</f>
        <v>5-9years</v>
      </c>
      <c r="Q245" t="s">
        <v>2046</v>
      </c>
      <c r="R245">
        <v>60</v>
      </c>
      <c r="S245">
        <v>5</v>
      </c>
      <c r="T245" t="str" cm="1">
        <f t="array" ref="T245">_xlfn.IFS(S245&lt;3,"Low(1-2)",S245=3,"Medium(3)",S245&gt;=4,"High(4-5)")</f>
        <v>High(4-5)</v>
      </c>
      <c r="U245">
        <v>3</v>
      </c>
      <c r="V245" t="s">
        <v>2053</v>
      </c>
      <c r="W245">
        <v>5</v>
      </c>
      <c r="X245">
        <v>61</v>
      </c>
      <c r="Y245">
        <v>54</v>
      </c>
      <c r="Z245">
        <v>50</v>
      </c>
      <c r="AA245">
        <v>4</v>
      </c>
      <c r="AB245" t="str" cm="1">
        <f t="array" ref="AB245">_xlfn.IFS(AA245=0,"Below Expectation",AA245&lt;5,"Needs Improvement",AA245&lt;=7,"Meets Expectation",AA245&gt;=8,"Exceeds Expectation")</f>
        <v>Needs Improvement</v>
      </c>
      <c r="AC245" s="4">
        <v>11386</v>
      </c>
      <c r="AD245">
        <v>3</v>
      </c>
    </row>
    <row r="246" spans="1:30" x14ac:dyDescent="0.3">
      <c r="A246" t="s">
        <v>268</v>
      </c>
      <c r="B246" t="s">
        <v>1267</v>
      </c>
      <c r="C246">
        <v>25</v>
      </c>
      <c r="D246" t="str">
        <f t="shared" si="9"/>
        <v>22-29</v>
      </c>
      <c r="E246" t="s">
        <v>2022</v>
      </c>
      <c r="F246" t="s">
        <v>2026</v>
      </c>
      <c r="G246" t="s">
        <v>2035</v>
      </c>
      <c r="H246" s="2">
        <v>41592</v>
      </c>
      <c r="I246" t="s">
        <v>955</v>
      </c>
      <c r="J246" t="s">
        <v>2037</v>
      </c>
      <c r="K246" s="4">
        <v>31447</v>
      </c>
      <c r="L246">
        <v>0</v>
      </c>
      <c r="N246" s="6">
        <f t="shared" ca="1" si="10"/>
        <v>142</v>
      </c>
      <c r="O246" s="6">
        <f t="shared" ca="1" si="11"/>
        <v>11</v>
      </c>
      <c r="P246" s="6" t="str" cm="1">
        <f t="array" aca="1" ref="P246" ca="1">_xlfn.IFS(O246&lt;5,"0-4years", O246&lt;10,"5-9years",O246&gt;=10,"10+ years")</f>
        <v>10+ years</v>
      </c>
      <c r="S246">
        <v>4</v>
      </c>
      <c r="T246" t="str" cm="1">
        <f t="array" ref="T246">_xlfn.IFS(S246&lt;3,"Low(1-2)",S246=3,"Medium(3)",S246&gt;=4,"High(4-5)")</f>
        <v>High(4-5)</v>
      </c>
      <c r="U246">
        <v>2</v>
      </c>
      <c r="V246" t="s">
        <v>2050</v>
      </c>
      <c r="W246">
        <v>5</v>
      </c>
      <c r="X246">
        <v>92</v>
      </c>
      <c r="Y246">
        <v>95</v>
      </c>
      <c r="Z246">
        <v>99</v>
      </c>
      <c r="AA246">
        <v>7</v>
      </c>
      <c r="AB246" t="str" cm="1">
        <f t="array" ref="AB246">_xlfn.IFS(AA246=0,"Below Expectation",AA246&lt;5,"Needs Improvement",AA246&lt;=7,"Meets Expectation",AA246&gt;=8,"Exceeds Expectation")</f>
        <v>Meets Expectation</v>
      </c>
      <c r="AC246" s="4">
        <v>15221</v>
      </c>
      <c r="AD246">
        <v>0</v>
      </c>
    </row>
    <row r="247" spans="1:30" x14ac:dyDescent="0.3">
      <c r="A247" t="s">
        <v>269</v>
      </c>
      <c r="B247" t="s">
        <v>1268</v>
      </c>
      <c r="C247">
        <v>54</v>
      </c>
      <c r="D247" t="str">
        <f t="shared" si="9"/>
        <v>50-59</v>
      </c>
      <c r="E247" t="s">
        <v>2022</v>
      </c>
      <c r="F247" t="s">
        <v>2028</v>
      </c>
      <c r="G247" t="s">
        <v>2031</v>
      </c>
      <c r="H247" s="2">
        <v>41155</v>
      </c>
      <c r="I247" t="s">
        <v>504</v>
      </c>
      <c r="J247" t="s">
        <v>2041</v>
      </c>
      <c r="K247" s="4">
        <v>30499</v>
      </c>
      <c r="L247">
        <v>0</v>
      </c>
      <c r="N247" s="6">
        <f t="shared" ca="1" si="10"/>
        <v>156</v>
      </c>
      <c r="O247" s="6">
        <f t="shared" ca="1" si="11"/>
        <v>13</v>
      </c>
      <c r="P247" s="6" t="str" cm="1">
        <f t="array" aca="1" ref="P247" ca="1">_xlfn.IFS(O247&lt;5,"0-4years", O247&lt;10,"5-9years",O247&gt;=10,"10+ years")</f>
        <v>10+ years</v>
      </c>
      <c r="S247">
        <v>1</v>
      </c>
      <c r="T247" t="str" cm="1">
        <f t="array" ref="T247">_xlfn.IFS(S247&lt;3,"Low(1-2)",S247=3,"Medium(3)",S247&gt;=4,"High(4-5)")</f>
        <v>Low(1-2)</v>
      </c>
      <c r="U247">
        <v>1</v>
      </c>
      <c r="V247" t="s">
        <v>2050</v>
      </c>
      <c r="W247">
        <v>1</v>
      </c>
      <c r="X247">
        <v>100</v>
      </c>
      <c r="Y247">
        <v>35</v>
      </c>
      <c r="Z247">
        <v>78</v>
      </c>
      <c r="AA247">
        <v>9</v>
      </c>
      <c r="AB247" t="str" cm="1">
        <f t="array" ref="AB247">_xlfn.IFS(AA247=0,"Below Expectation",AA247&lt;5,"Needs Improvement",AA247&lt;=7,"Meets Expectation",AA247&gt;=8,"Exceeds Expectation")</f>
        <v>Exceeds Expectation</v>
      </c>
      <c r="AC247" s="4">
        <v>4682</v>
      </c>
      <c r="AD247">
        <v>0</v>
      </c>
    </row>
    <row r="248" spans="1:30" x14ac:dyDescent="0.3">
      <c r="A248" t="s">
        <v>270</v>
      </c>
      <c r="B248" t="s">
        <v>1269</v>
      </c>
      <c r="C248">
        <v>35</v>
      </c>
      <c r="D248" t="str">
        <f t="shared" si="9"/>
        <v>30-39</v>
      </c>
      <c r="E248" t="s">
        <v>2022</v>
      </c>
      <c r="F248" t="s">
        <v>2025</v>
      </c>
      <c r="G248" t="s">
        <v>2031</v>
      </c>
      <c r="H248" s="2">
        <v>43572</v>
      </c>
      <c r="I248" t="s">
        <v>920</v>
      </c>
      <c r="J248" t="s">
        <v>2039</v>
      </c>
      <c r="K248" s="4">
        <v>64041</v>
      </c>
      <c r="L248">
        <v>0</v>
      </c>
      <c r="N248" s="6">
        <f t="shared" ca="1" si="10"/>
        <v>76</v>
      </c>
      <c r="O248" s="6">
        <f t="shared" ca="1" si="11"/>
        <v>6</v>
      </c>
      <c r="P248" s="6" t="str" cm="1">
        <f t="array" aca="1" ref="P248" ca="1">_xlfn.IFS(O248&lt;5,"0-4years", O248&lt;10,"5-9years",O248&gt;=10,"10+ years")</f>
        <v>5-9years</v>
      </c>
      <c r="S248">
        <v>4</v>
      </c>
      <c r="T248" t="str" cm="1">
        <f t="array" ref="T248">_xlfn.IFS(S248&lt;3,"Low(1-2)",S248=3,"Medium(3)",S248&gt;=4,"High(4-5)")</f>
        <v>High(4-5)</v>
      </c>
      <c r="U248">
        <v>2</v>
      </c>
      <c r="V248" t="s">
        <v>2050</v>
      </c>
      <c r="W248">
        <v>2</v>
      </c>
      <c r="X248">
        <v>95</v>
      </c>
      <c r="Y248">
        <v>36</v>
      </c>
      <c r="Z248">
        <v>50</v>
      </c>
      <c r="AA248">
        <v>7</v>
      </c>
      <c r="AB248" t="str" cm="1">
        <f t="array" ref="AB248">_xlfn.IFS(AA248=0,"Below Expectation",AA248&lt;5,"Needs Improvement",AA248&lt;=7,"Meets Expectation",AA248&gt;=8,"Exceeds Expectation")</f>
        <v>Meets Expectation</v>
      </c>
      <c r="AC248" s="4">
        <v>14853</v>
      </c>
      <c r="AD248">
        <v>3</v>
      </c>
    </row>
    <row r="249" spans="1:30" x14ac:dyDescent="0.3">
      <c r="A249" t="s">
        <v>271</v>
      </c>
      <c r="B249" t="s">
        <v>1270</v>
      </c>
      <c r="C249">
        <v>42</v>
      </c>
      <c r="D249" t="str">
        <f t="shared" si="9"/>
        <v>40-49</v>
      </c>
      <c r="E249" t="s">
        <v>2023</v>
      </c>
      <c r="F249" t="s">
        <v>2030</v>
      </c>
      <c r="G249" t="s">
        <v>2033</v>
      </c>
      <c r="H249" s="2">
        <v>42347</v>
      </c>
      <c r="I249" t="s">
        <v>934</v>
      </c>
      <c r="J249" t="s">
        <v>2039</v>
      </c>
      <c r="K249" s="4">
        <v>56315</v>
      </c>
      <c r="L249">
        <v>0</v>
      </c>
      <c r="N249" s="6">
        <f t="shared" ca="1" si="10"/>
        <v>117</v>
      </c>
      <c r="O249" s="6">
        <f t="shared" ca="1" si="11"/>
        <v>9</v>
      </c>
      <c r="P249" s="6" t="str" cm="1">
        <f t="array" aca="1" ref="P249" ca="1">_xlfn.IFS(O249&lt;5,"0-4years", O249&lt;10,"5-9years",O249&gt;=10,"10+ years")</f>
        <v>5-9years</v>
      </c>
      <c r="S249">
        <v>5</v>
      </c>
      <c r="T249" t="str" cm="1">
        <f t="array" ref="T249">_xlfn.IFS(S249&lt;3,"Low(1-2)",S249=3,"Medium(3)",S249&gt;=4,"High(4-5)")</f>
        <v>High(4-5)</v>
      </c>
      <c r="U249">
        <v>2</v>
      </c>
      <c r="V249" t="s">
        <v>2050</v>
      </c>
      <c r="W249">
        <v>2</v>
      </c>
      <c r="X249">
        <v>76</v>
      </c>
      <c r="Y249">
        <v>13</v>
      </c>
      <c r="Z249">
        <v>57</v>
      </c>
      <c r="AA249">
        <v>8</v>
      </c>
      <c r="AB249" t="str" cm="1">
        <f t="array" ref="AB249">_xlfn.IFS(AA249=0,"Below Expectation",AA249&lt;5,"Needs Improvement",AA249&lt;=7,"Meets Expectation",AA249&gt;=8,"Exceeds Expectation")</f>
        <v>Exceeds Expectation</v>
      </c>
      <c r="AC249" s="4">
        <v>11284</v>
      </c>
      <c r="AD249">
        <v>3</v>
      </c>
    </row>
    <row r="250" spans="1:30" x14ac:dyDescent="0.3">
      <c r="A250" t="s">
        <v>272</v>
      </c>
      <c r="B250" t="s">
        <v>1271</v>
      </c>
      <c r="C250">
        <v>41</v>
      </c>
      <c r="D250" t="str">
        <f t="shared" si="9"/>
        <v>40-49</v>
      </c>
      <c r="E250" t="s">
        <v>2022</v>
      </c>
      <c r="F250" t="s">
        <v>2029</v>
      </c>
      <c r="G250" t="s">
        <v>2031</v>
      </c>
      <c r="H250" s="2">
        <v>41275</v>
      </c>
      <c r="I250" t="s">
        <v>996</v>
      </c>
      <c r="J250" t="s">
        <v>2041</v>
      </c>
      <c r="K250" s="4">
        <v>26299</v>
      </c>
      <c r="L250">
        <v>0</v>
      </c>
      <c r="N250" s="6">
        <f t="shared" ca="1" si="10"/>
        <v>152</v>
      </c>
      <c r="O250" s="6">
        <f t="shared" ca="1" si="11"/>
        <v>12</v>
      </c>
      <c r="P250" s="6" t="str" cm="1">
        <f t="array" aca="1" ref="P250" ca="1">_xlfn.IFS(O250&lt;5,"0-4years", O250&lt;10,"5-9years",O250&gt;=10,"10+ years")</f>
        <v>10+ years</v>
      </c>
      <c r="S250">
        <v>1</v>
      </c>
      <c r="T250" t="str" cm="1">
        <f t="array" ref="T250">_xlfn.IFS(S250&lt;3,"Low(1-2)",S250=3,"Medium(3)",S250&gt;=4,"High(4-5)")</f>
        <v>Low(1-2)</v>
      </c>
      <c r="U250">
        <v>5</v>
      </c>
      <c r="V250" t="s">
        <v>2050</v>
      </c>
      <c r="W250">
        <v>3</v>
      </c>
      <c r="X250">
        <v>67</v>
      </c>
      <c r="Y250">
        <v>26</v>
      </c>
      <c r="Z250">
        <v>65</v>
      </c>
      <c r="AA250">
        <v>1</v>
      </c>
      <c r="AB250" t="str" cm="1">
        <f t="array" ref="AB250">_xlfn.IFS(AA250=0,"Below Expectation",AA250&lt;5,"Needs Improvement",AA250&lt;=7,"Meets Expectation",AA250&gt;=8,"Exceeds Expectation")</f>
        <v>Needs Improvement</v>
      </c>
      <c r="AC250" s="4">
        <v>11154</v>
      </c>
      <c r="AD250">
        <v>0</v>
      </c>
    </row>
    <row r="251" spans="1:30" x14ac:dyDescent="0.3">
      <c r="A251" t="s">
        <v>273</v>
      </c>
      <c r="B251" t="s">
        <v>1272</v>
      </c>
      <c r="C251">
        <v>29</v>
      </c>
      <c r="D251" t="str">
        <f t="shared" si="9"/>
        <v>22-29</v>
      </c>
      <c r="E251" t="s">
        <v>2022</v>
      </c>
      <c r="F251" t="s">
        <v>2027</v>
      </c>
      <c r="G251" t="s">
        <v>2035</v>
      </c>
      <c r="H251" s="2">
        <v>40419</v>
      </c>
      <c r="I251" t="s">
        <v>296</v>
      </c>
      <c r="J251" t="s">
        <v>2041</v>
      </c>
      <c r="K251" s="4">
        <v>29994</v>
      </c>
      <c r="L251">
        <v>1</v>
      </c>
      <c r="M251" s="2">
        <v>43431</v>
      </c>
      <c r="N251" s="6">
        <f t="shared" ca="1" si="10"/>
        <v>98</v>
      </c>
      <c r="O251" s="6">
        <f t="shared" ca="1" si="11"/>
        <v>8</v>
      </c>
      <c r="P251" s="6" t="str" cm="1">
        <f t="array" aca="1" ref="P251" ca="1">_xlfn.IFS(O251&lt;5,"0-4years", O251&lt;10,"5-9years",O251&gt;=10,"10+ years")</f>
        <v>5-9years</v>
      </c>
      <c r="Q251" t="s">
        <v>2046</v>
      </c>
      <c r="R251">
        <v>90</v>
      </c>
      <c r="S251">
        <v>3</v>
      </c>
      <c r="T251" t="str" cm="1">
        <f t="array" ref="T251">_xlfn.IFS(S251&lt;3,"Low(1-2)",S251=3,"Medium(3)",S251&gt;=4,"High(4-5)")</f>
        <v>Medium(3)</v>
      </c>
      <c r="U251">
        <v>3</v>
      </c>
      <c r="V251" t="s">
        <v>2053</v>
      </c>
      <c r="W251">
        <v>4</v>
      </c>
      <c r="X251">
        <v>94</v>
      </c>
      <c r="Y251">
        <v>82</v>
      </c>
      <c r="Z251">
        <v>77</v>
      </c>
      <c r="AA251">
        <v>2</v>
      </c>
      <c r="AB251" t="str" cm="1">
        <f t="array" ref="AB251">_xlfn.IFS(AA251=0,"Below Expectation",AA251&lt;5,"Needs Improvement",AA251&lt;=7,"Meets Expectation",AA251&gt;=8,"Exceeds Expectation")</f>
        <v>Needs Improvement</v>
      </c>
      <c r="AC251" s="4">
        <v>9047</v>
      </c>
      <c r="AD251">
        <v>2</v>
      </c>
    </row>
    <row r="252" spans="1:30" x14ac:dyDescent="0.3">
      <c r="A252" t="s">
        <v>274</v>
      </c>
      <c r="B252" t="s">
        <v>1273</v>
      </c>
      <c r="C252">
        <v>28</v>
      </c>
      <c r="D252" t="str">
        <f t="shared" si="9"/>
        <v>22-29</v>
      </c>
      <c r="E252" t="s">
        <v>2022</v>
      </c>
      <c r="F252" t="s">
        <v>2025</v>
      </c>
      <c r="G252" t="s">
        <v>2033</v>
      </c>
      <c r="H252" s="2">
        <v>44161</v>
      </c>
      <c r="I252" t="s">
        <v>943</v>
      </c>
      <c r="J252" t="s">
        <v>2039</v>
      </c>
      <c r="K252" s="4">
        <v>106163</v>
      </c>
      <c r="L252">
        <v>1</v>
      </c>
      <c r="M252" s="2">
        <v>44808</v>
      </c>
      <c r="N252" s="6">
        <f t="shared" ca="1" si="10"/>
        <v>21</v>
      </c>
      <c r="O252" s="6">
        <f t="shared" ca="1" si="11"/>
        <v>1</v>
      </c>
      <c r="P252" s="6" t="str" cm="1">
        <f t="array" aca="1" ref="P252" ca="1">_xlfn.IFS(O252&lt;5,"0-4years", O252&lt;10,"5-9years",O252&gt;=10,"10+ years")</f>
        <v>0-4years</v>
      </c>
      <c r="Q252" t="s">
        <v>2043</v>
      </c>
      <c r="R252">
        <v>90</v>
      </c>
      <c r="S252">
        <v>1</v>
      </c>
      <c r="T252" t="str" cm="1">
        <f t="array" ref="T252">_xlfn.IFS(S252&lt;3,"Low(1-2)",S252=3,"Medium(3)",S252&gt;=4,"High(4-5)")</f>
        <v>Low(1-2)</v>
      </c>
      <c r="U252">
        <v>4</v>
      </c>
      <c r="V252" t="s">
        <v>2049</v>
      </c>
      <c r="W252">
        <v>2</v>
      </c>
      <c r="X252">
        <v>85</v>
      </c>
      <c r="Y252">
        <v>30</v>
      </c>
      <c r="Z252">
        <v>71</v>
      </c>
      <c r="AA252">
        <v>0</v>
      </c>
      <c r="AB252" t="str" cm="1">
        <f t="array" ref="AB252">_xlfn.IFS(AA252=0,"Below Expectation",AA252&lt;5,"Needs Improvement",AA252&lt;=7,"Meets Expectation",AA252&gt;=8,"Exceeds Expectation")</f>
        <v>Below Expectation</v>
      </c>
      <c r="AC252" s="4">
        <v>10338</v>
      </c>
      <c r="AD252">
        <v>4</v>
      </c>
    </row>
    <row r="253" spans="1:30" x14ac:dyDescent="0.3">
      <c r="A253" t="s">
        <v>275</v>
      </c>
      <c r="B253" t="s">
        <v>1274</v>
      </c>
      <c r="C253">
        <v>24</v>
      </c>
      <c r="D253" t="str">
        <f t="shared" si="9"/>
        <v>22-29</v>
      </c>
      <c r="E253" t="s">
        <v>2023</v>
      </c>
      <c r="F253" t="s">
        <v>2029</v>
      </c>
      <c r="G253" t="s">
        <v>2032</v>
      </c>
      <c r="H253" s="2">
        <v>41639</v>
      </c>
      <c r="I253" t="s">
        <v>81</v>
      </c>
      <c r="J253" t="s">
        <v>2041</v>
      </c>
      <c r="K253" s="4">
        <v>32489</v>
      </c>
      <c r="L253">
        <v>1</v>
      </c>
      <c r="M253" s="2">
        <v>42512</v>
      </c>
      <c r="N253" s="6">
        <f t="shared" ca="1" si="10"/>
        <v>28</v>
      </c>
      <c r="O253" s="6">
        <f t="shared" ca="1" si="11"/>
        <v>2</v>
      </c>
      <c r="P253" s="6" t="str" cm="1">
        <f t="array" aca="1" ref="P253" ca="1">_xlfn.IFS(O253&lt;5,"0-4years", O253&lt;10,"5-9years",O253&gt;=10,"10+ years")</f>
        <v>0-4years</v>
      </c>
      <c r="Q253" t="s">
        <v>2042</v>
      </c>
      <c r="R253">
        <v>30</v>
      </c>
      <c r="S253">
        <v>2</v>
      </c>
      <c r="T253" t="str" cm="1">
        <f t="array" ref="T253">_xlfn.IFS(S253&lt;3,"Low(1-2)",S253=3,"Medium(3)",S253&gt;=4,"High(4-5)")</f>
        <v>Low(1-2)</v>
      </c>
      <c r="U253">
        <v>3</v>
      </c>
      <c r="V253" t="s">
        <v>2048</v>
      </c>
      <c r="W253">
        <v>3</v>
      </c>
      <c r="X253">
        <v>98</v>
      </c>
      <c r="Y253">
        <v>72</v>
      </c>
      <c r="Z253">
        <v>67</v>
      </c>
      <c r="AA253">
        <v>3</v>
      </c>
      <c r="AB253" t="str" cm="1">
        <f t="array" ref="AB253">_xlfn.IFS(AA253=0,"Below Expectation",AA253&lt;5,"Needs Improvement",AA253&lt;=7,"Meets Expectation",AA253&gt;=8,"Exceeds Expectation")</f>
        <v>Needs Improvement</v>
      </c>
      <c r="AC253" s="4">
        <v>14323</v>
      </c>
      <c r="AD253">
        <v>1</v>
      </c>
    </row>
    <row r="254" spans="1:30" x14ac:dyDescent="0.3">
      <c r="A254" t="s">
        <v>276</v>
      </c>
      <c r="B254" t="s">
        <v>1275</v>
      </c>
      <c r="C254">
        <v>38</v>
      </c>
      <c r="D254" t="str">
        <f t="shared" si="9"/>
        <v>30-39</v>
      </c>
      <c r="E254" t="s">
        <v>2022</v>
      </c>
      <c r="F254" t="s">
        <v>2028</v>
      </c>
      <c r="G254" t="s">
        <v>2034</v>
      </c>
      <c r="H254" s="2">
        <v>40602</v>
      </c>
      <c r="I254" t="s">
        <v>351</v>
      </c>
      <c r="J254" t="s">
        <v>2041</v>
      </c>
      <c r="K254" s="4">
        <v>116647</v>
      </c>
      <c r="L254">
        <v>0</v>
      </c>
      <c r="N254" s="6">
        <f t="shared" ca="1" si="10"/>
        <v>174</v>
      </c>
      <c r="O254" s="6">
        <f t="shared" ca="1" si="11"/>
        <v>14</v>
      </c>
      <c r="P254" s="6" t="str" cm="1">
        <f t="array" aca="1" ref="P254" ca="1">_xlfn.IFS(O254&lt;5,"0-4years", O254&lt;10,"5-9years",O254&gt;=10,"10+ years")</f>
        <v>10+ years</v>
      </c>
      <c r="S254">
        <v>1</v>
      </c>
      <c r="T254" t="str" cm="1">
        <f t="array" ref="T254">_xlfn.IFS(S254&lt;3,"Low(1-2)",S254=3,"Medium(3)",S254&gt;=4,"High(4-5)")</f>
        <v>Low(1-2)</v>
      </c>
      <c r="U254">
        <v>3</v>
      </c>
      <c r="V254" t="s">
        <v>2050</v>
      </c>
      <c r="W254">
        <v>5</v>
      </c>
      <c r="X254">
        <v>100</v>
      </c>
      <c r="Y254">
        <v>80</v>
      </c>
      <c r="Z254">
        <v>71</v>
      </c>
      <c r="AA254">
        <v>4</v>
      </c>
      <c r="AB254" t="str" cm="1">
        <f t="array" ref="AB254">_xlfn.IFS(AA254=0,"Below Expectation",AA254&lt;5,"Needs Improvement",AA254&lt;=7,"Meets Expectation",AA254&gt;=8,"Exceeds Expectation")</f>
        <v>Needs Improvement</v>
      </c>
      <c r="AC254" s="4">
        <v>4925</v>
      </c>
      <c r="AD254">
        <v>3</v>
      </c>
    </row>
    <row r="255" spans="1:30" x14ac:dyDescent="0.3">
      <c r="A255" t="s">
        <v>277</v>
      </c>
      <c r="B255" t="s">
        <v>1276</v>
      </c>
      <c r="C255">
        <v>54</v>
      </c>
      <c r="D255" t="str">
        <f t="shared" si="9"/>
        <v>50-59</v>
      </c>
      <c r="E255" t="s">
        <v>2022</v>
      </c>
      <c r="F255" t="s">
        <v>2026</v>
      </c>
      <c r="G255" t="s">
        <v>2034</v>
      </c>
      <c r="H255" s="2">
        <v>42256</v>
      </c>
      <c r="I255" t="s">
        <v>754</v>
      </c>
      <c r="J255" t="s">
        <v>2037</v>
      </c>
      <c r="K255" s="4">
        <v>57355</v>
      </c>
      <c r="L255">
        <v>1</v>
      </c>
      <c r="M255" s="2">
        <v>43855</v>
      </c>
      <c r="N255" s="6">
        <f t="shared" ca="1" si="10"/>
        <v>52</v>
      </c>
      <c r="O255" s="6">
        <f t="shared" ca="1" si="11"/>
        <v>4</v>
      </c>
      <c r="P255" s="6" t="str" cm="1">
        <f t="array" aca="1" ref="P255" ca="1">_xlfn.IFS(O255&lt;5,"0-4years", O255&lt;10,"5-9years",O255&gt;=10,"10+ years")</f>
        <v>0-4years</v>
      </c>
      <c r="Q255" t="s">
        <v>2043</v>
      </c>
      <c r="R255">
        <v>30</v>
      </c>
      <c r="S255">
        <v>3</v>
      </c>
      <c r="T255" t="str" cm="1">
        <f t="array" ref="T255">_xlfn.IFS(S255&lt;3,"Low(1-2)",S255=3,"Medium(3)",S255&gt;=4,"High(4-5)")</f>
        <v>Medium(3)</v>
      </c>
      <c r="U255">
        <v>5</v>
      </c>
      <c r="V255" t="s">
        <v>2049</v>
      </c>
      <c r="W255">
        <v>5</v>
      </c>
      <c r="X255">
        <v>76</v>
      </c>
      <c r="Y255">
        <v>82</v>
      </c>
      <c r="Z255">
        <v>90</v>
      </c>
      <c r="AA255">
        <v>0</v>
      </c>
      <c r="AB255" t="str" cm="1">
        <f t="array" ref="AB255">_xlfn.IFS(AA255=0,"Below Expectation",AA255&lt;5,"Needs Improvement",AA255&lt;=7,"Meets Expectation",AA255&gt;=8,"Exceeds Expectation")</f>
        <v>Below Expectation</v>
      </c>
      <c r="AC255" s="4">
        <v>5783</v>
      </c>
      <c r="AD255">
        <v>4</v>
      </c>
    </row>
    <row r="256" spans="1:30" x14ac:dyDescent="0.3">
      <c r="A256" t="s">
        <v>278</v>
      </c>
      <c r="B256" t="s">
        <v>1277</v>
      </c>
      <c r="C256">
        <v>33</v>
      </c>
      <c r="D256" t="str">
        <f t="shared" si="9"/>
        <v>30-39</v>
      </c>
      <c r="E256" t="s">
        <v>2024</v>
      </c>
      <c r="F256" t="s">
        <v>2025</v>
      </c>
      <c r="G256" t="s">
        <v>2034</v>
      </c>
      <c r="H256" s="2">
        <v>43649</v>
      </c>
      <c r="I256" t="s">
        <v>132</v>
      </c>
      <c r="J256" t="s">
        <v>2038</v>
      </c>
      <c r="K256" s="4">
        <v>98805</v>
      </c>
      <c r="L256">
        <v>0</v>
      </c>
      <c r="N256" s="6">
        <f t="shared" ca="1" si="10"/>
        <v>74</v>
      </c>
      <c r="O256" s="6">
        <f t="shared" ca="1" si="11"/>
        <v>6</v>
      </c>
      <c r="P256" s="6" t="str" cm="1">
        <f t="array" aca="1" ref="P256" ca="1">_xlfn.IFS(O256&lt;5,"0-4years", O256&lt;10,"5-9years",O256&gt;=10,"10+ years")</f>
        <v>5-9years</v>
      </c>
      <c r="S256">
        <v>4</v>
      </c>
      <c r="T256" t="str" cm="1">
        <f t="array" ref="T256">_xlfn.IFS(S256&lt;3,"Low(1-2)",S256=3,"Medium(3)",S256&gt;=4,"High(4-5)")</f>
        <v>High(4-5)</v>
      </c>
      <c r="U256">
        <v>4</v>
      </c>
      <c r="V256" t="s">
        <v>2056</v>
      </c>
      <c r="W256">
        <v>5</v>
      </c>
      <c r="X256">
        <v>58</v>
      </c>
      <c r="Y256">
        <v>43</v>
      </c>
      <c r="Z256">
        <v>61</v>
      </c>
      <c r="AA256">
        <v>7</v>
      </c>
      <c r="AB256" t="str" cm="1">
        <f t="array" ref="AB256">_xlfn.IFS(AA256=0,"Below Expectation",AA256&lt;5,"Needs Improvement",AA256&lt;=7,"Meets Expectation",AA256&gt;=8,"Exceeds Expectation")</f>
        <v>Meets Expectation</v>
      </c>
      <c r="AC256" s="4">
        <v>12343</v>
      </c>
      <c r="AD256">
        <v>4</v>
      </c>
    </row>
    <row r="257" spans="1:30" x14ac:dyDescent="0.3">
      <c r="A257" t="s">
        <v>279</v>
      </c>
      <c r="B257" t="s">
        <v>1278</v>
      </c>
      <c r="C257">
        <v>43</v>
      </c>
      <c r="D257" t="str">
        <f t="shared" si="9"/>
        <v>40-49</v>
      </c>
      <c r="E257" t="s">
        <v>2022</v>
      </c>
      <c r="F257" t="s">
        <v>2025</v>
      </c>
      <c r="G257" t="s">
        <v>2035</v>
      </c>
      <c r="H257" s="2">
        <v>43479</v>
      </c>
      <c r="I257" t="s">
        <v>302</v>
      </c>
      <c r="J257" t="s">
        <v>2039</v>
      </c>
      <c r="K257" s="4">
        <v>93367</v>
      </c>
      <c r="L257">
        <v>0</v>
      </c>
      <c r="N257" s="6">
        <f t="shared" ca="1" si="10"/>
        <v>80</v>
      </c>
      <c r="O257" s="6">
        <f t="shared" ca="1" si="11"/>
        <v>6</v>
      </c>
      <c r="P257" s="6" t="str" cm="1">
        <f t="array" aca="1" ref="P257" ca="1">_xlfn.IFS(O257&lt;5,"0-4years", O257&lt;10,"5-9years",O257&gt;=10,"10+ years")</f>
        <v>5-9years</v>
      </c>
      <c r="S257">
        <v>1</v>
      </c>
      <c r="T257" t="str" cm="1">
        <f t="array" ref="T257">_xlfn.IFS(S257&lt;3,"Low(1-2)",S257=3,"Medium(3)",S257&gt;=4,"High(4-5)")</f>
        <v>Low(1-2)</v>
      </c>
      <c r="U257">
        <v>1</v>
      </c>
      <c r="V257" t="s">
        <v>2050</v>
      </c>
      <c r="W257">
        <v>1</v>
      </c>
      <c r="X257">
        <v>88</v>
      </c>
      <c r="Y257">
        <v>67</v>
      </c>
      <c r="Z257">
        <v>68</v>
      </c>
      <c r="AA257">
        <v>1</v>
      </c>
      <c r="AB257" t="str" cm="1">
        <f t="array" ref="AB257">_xlfn.IFS(AA257=0,"Below Expectation",AA257&lt;5,"Needs Improvement",AA257&lt;=7,"Meets Expectation",AA257&gt;=8,"Exceeds Expectation")</f>
        <v>Needs Improvement</v>
      </c>
      <c r="AC257" s="4">
        <v>9917</v>
      </c>
      <c r="AD257">
        <v>2</v>
      </c>
    </row>
    <row r="258" spans="1:30" x14ac:dyDescent="0.3">
      <c r="A258" t="s">
        <v>280</v>
      </c>
      <c r="B258" t="s">
        <v>1279</v>
      </c>
      <c r="C258">
        <v>43</v>
      </c>
      <c r="D258" t="str">
        <f t="shared" si="9"/>
        <v>40-49</v>
      </c>
      <c r="E258" t="s">
        <v>2022</v>
      </c>
      <c r="F258" t="s">
        <v>2028</v>
      </c>
      <c r="G258" t="s">
        <v>2031</v>
      </c>
      <c r="H258" s="2">
        <v>44010</v>
      </c>
      <c r="I258" t="s">
        <v>709</v>
      </c>
      <c r="J258" t="s">
        <v>2037</v>
      </c>
      <c r="K258" s="4">
        <v>102355</v>
      </c>
      <c r="L258">
        <v>0</v>
      </c>
      <c r="N258" s="6">
        <f t="shared" ca="1" si="10"/>
        <v>62</v>
      </c>
      <c r="O258" s="6">
        <f t="shared" ca="1" si="11"/>
        <v>5</v>
      </c>
      <c r="P258" s="6" t="str" cm="1">
        <f t="array" aca="1" ref="P258" ca="1">_xlfn.IFS(O258&lt;5,"0-4years", O258&lt;10,"5-9years",O258&gt;=10,"10+ years")</f>
        <v>5-9years</v>
      </c>
      <c r="S258">
        <v>1</v>
      </c>
      <c r="T258" t="str" cm="1">
        <f t="array" ref="T258">_xlfn.IFS(S258&lt;3,"Low(1-2)",S258=3,"Medium(3)",S258&gt;=4,"High(4-5)")</f>
        <v>Low(1-2)</v>
      </c>
      <c r="U258">
        <v>4</v>
      </c>
      <c r="V258" t="s">
        <v>2050</v>
      </c>
      <c r="W258">
        <v>4</v>
      </c>
      <c r="X258">
        <v>50</v>
      </c>
      <c r="Y258">
        <v>47</v>
      </c>
      <c r="Z258">
        <v>74</v>
      </c>
      <c r="AA258">
        <v>0</v>
      </c>
      <c r="AB258" t="str" cm="1">
        <f t="array" ref="AB258">_xlfn.IFS(AA258=0,"Below Expectation",AA258&lt;5,"Needs Improvement",AA258&lt;=7,"Meets Expectation",AA258&gt;=8,"Exceeds Expectation")</f>
        <v>Below Expectation</v>
      </c>
      <c r="AC258" s="4">
        <v>10145</v>
      </c>
      <c r="AD258">
        <v>4</v>
      </c>
    </row>
    <row r="259" spans="1:30" x14ac:dyDescent="0.3">
      <c r="A259" t="s">
        <v>281</v>
      </c>
      <c r="B259" t="s">
        <v>1280</v>
      </c>
      <c r="C259">
        <v>51</v>
      </c>
      <c r="D259" t="str">
        <f t="shared" ref="D259:D322" si="12">IF(AND(C259&gt;=22,C259&lt;=29), "22-29", IF(AND(C259&gt;=30,C259&lt;=39),"30-39",IF(AND(C259&gt;=40,C259&lt;=49),"40-49", IF(AND(C259&gt;=50,C259&lt;=59),"50-59"))))</f>
        <v>50-59</v>
      </c>
      <c r="E259" t="s">
        <v>2022</v>
      </c>
      <c r="F259" t="s">
        <v>2027</v>
      </c>
      <c r="G259" t="s">
        <v>2034</v>
      </c>
      <c r="H259" s="2">
        <v>42156</v>
      </c>
      <c r="I259" t="s">
        <v>351</v>
      </c>
      <c r="J259" t="s">
        <v>2038</v>
      </c>
      <c r="K259" s="4">
        <v>115349</v>
      </c>
      <c r="L259">
        <v>0</v>
      </c>
      <c r="N259" s="6">
        <f t="shared" ref="N259:N322" ca="1" si="13">IFERROR((DATEDIF(H259,M259,"M")), DATEDIF(H259,TODAY(),"M"))</f>
        <v>123</v>
      </c>
      <c r="O259" s="6">
        <f t="shared" ref="O259:O322" ca="1" si="14">IFERROR((DATEDIF(H259,M259,"Y")), DATEDIF(H259,TODAY(),"Y"))</f>
        <v>10</v>
      </c>
      <c r="P259" s="6" t="str" cm="1">
        <f t="array" aca="1" ref="P259" ca="1">_xlfn.IFS(O259&lt;5,"0-4years", O259&lt;10,"5-9years",O259&gt;=10,"10+ years")</f>
        <v>10+ years</v>
      </c>
      <c r="S259">
        <v>1</v>
      </c>
      <c r="T259" t="str" cm="1">
        <f t="array" ref="T259">_xlfn.IFS(S259&lt;3,"Low(1-2)",S259=3,"Medium(3)",S259&gt;=4,"High(4-5)")</f>
        <v>Low(1-2)</v>
      </c>
      <c r="U259">
        <v>1</v>
      </c>
      <c r="V259" t="s">
        <v>2050</v>
      </c>
      <c r="W259">
        <v>3</v>
      </c>
      <c r="X259">
        <v>56</v>
      </c>
      <c r="Y259">
        <v>56</v>
      </c>
      <c r="Z259">
        <v>99</v>
      </c>
      <c r="AA259">
        <v>1</v>
      </c>
      <c r="AB259" t="str" cm="1">
        <f t="array" ref="AB259">_xlfn.IFS(AA259=0,"Below Expectation",AA259&lt;5,"Needs Improvement",AA259&lt;=7,"Meets Expectation",AA259&gt;=8,"Exceeds Expectation")</f>
        <v>Needs Improvement</v>
      </c>
      <c r="AC259" s="4">
        <v>6723</v>
      </c>
      <c r="AD259">
        <v>3</v>
      </c>
    </row>
    <row r="260" spans="1:30" x14ac:dyDescent="0.3">
      <c r="A260" t="s">
        <v>282</v>
      </c>
      <c r="B260" t="s">
        <v>1281</v>
      </c>
      <c r="C260">
        <v>59</v>
      </c>
      <c r="D260" t="str">
        <f t="shared" si="12"/>
        <v>50-59</v>
      </c>
      <c r="E260" t="s">
        <v>2022</v>
      </c>
      <c r="F260" t="s">
        <v>2030</v>
      </c>
      <c r="G260" t="s">
        <v>2036</v>
      </c>
      <c r="H260" s="2">
        <v>42664</v>
      </c>
      <c r="I260" t="s">
        <v>799</v>
      </c>
      <c r="J260" t="s">
        <v>2041</v>
      </c>
      <c r="K260" s="4">
        <v>112173</v>
      </c>
      <c r="L260">
        <v>1</v>
      </c>
      <c r="M260" s="2">
        <v>43875</v>
      </c>
      <c r="N260" s="6">
        <f t="shared" ca="1" si="13"/>
        <v>39</v>
      </c>
      <c r="O260" s="6">
        <f t="shared" ca="1" si="14"/>
        <v>3</v>
      </c>
      <c r="P260" s="6" t="str" cm="1">
        <f t="array" aca="1" ref="P260" ca="1">_xlfn.IFS(O260&lt;5,"0-4years", O260&lt;10,"5-9years",O260&gt;=10,"10+ years")</f>
        <v>0-4years</v>
      </c>
      <c r="Q260" t="s">
        <v>2045</v>
      </c>
      <c r="R260">
        <v>90</v>
      </c>
      <c r="S260">
        <v>1</v>
      </c>
      <c r="T260" t="str" cm="1">
        <f t="array" ref="T260">_xlfn.IFS(S260&lt;3,"Low(1-2)",S260=3,"Medium(3)",S260&gt;=4,"High(4-5)")</f>
        <v>Low(1-2)</v>
      </c>
      <c r="U260">
        <v>4</v>
      </c>
      <c r="V260" t="s">
        <v>2052</v>
      </c>
      <c r="W260">
        <v>4</v>
      </c>
      <c r="X260">
        <v>75</v>
      </c>
      <c r="Y260">
        <v>74</v>
      </c>
      <c r="Z260">
        <v>54</v>
      </c>
      <c r="AA260">
        <v>4</v>
      </c>
      <c r="AB260" t="str" cm="1">
        <f t="array" ref="AB260">_xlfn.IFS(AA260=0,"Below Expectation",AA260&lt;5,"Needs Improvement",AA260&lt;=7,"Meets Expectation",AA260&gt;=8,"Exceeds Expectation")</f>
        <v>Needs Improvement</v>
      </c>
      <c r="AC260" s="4">
        <v>16568</v>
      </c>
      <c r="AD260">
        <v>4</v>
      </c>
    </row>
    <row r="261" spans="1:30" x14ac:dyDescent="0.3">
      <c r="A261" t="s">
        <v>283</v>
      </c>
      <c r="B261" t="s">
        <v>1282</v>
      </c>
      <c r="C261">
        <v>59</v>
      </c>
      <c r="D261" t="str">
        <f t="shared" si="12"/>
        <v>50-59</v>
      </c>
      <c r="E261" t="s">
        <v>2023</v>
      </c>
      <c r="F261" t="s">
        <v>2026</v>
      </c>
      <c r="G261" t="s">
        <v>2035</v>
      </c>
      <c r="H261" s="2">
        <v>40527</v>
      </c>
      <c r="I261" t="s">
        <v>338</v>
      </c>
      <c r="J261" t="s">
        <v>2041</v>
      </c>
      <c r="K261" s="4">
        <v>26996</v>
      </c>
      <c r="L261">
        <v>0</v>
      </c>
      <c r="N261" s="6">
        <f t="shared" ca="1" si="13"/>
        <v>177</v>
      </c>
      <c r="O261" s="6">
        <f t="shared" ca="1" si="14"/>
        <v>14</v>
      </c>
      <c r="P261" s="6" t="str" cm="1">
        <f t="array" aca="1" ref="P261" ca="1">_xlfn.IFS(O261&lt;5,"0-4years", O261&lt;10,"5-9years",O261&gt;=10,"10+ years")</f>
        <v>10+ years</v>
      </c>
      <c r="S261">
        <v>3</v>
      </c>
      <c r="T261" t="str" cm="1">
        <f t="array" ref="T261">_xlfn.IFS(S261&lt;3,"Low(1-2)",S261=3,"Medium(3)",S261&gt;=4,"High(4-5)")</f>
        <v>Medium(3)</v>
      </c>
      <c r="U261">
        <v>2</v>
      </c>
      <c r="V261" t="s">
        <v>2050</v>
      </c>
      <c r="W261">
        <v>1</v>
      </c>
      <c r="X261">
        <v>56</v>
      </c>
      <c r="Y261">
        <v>21</v>
      </c>
      <c r="Z261">
        <v>83</v>
      </c>
      <c r="AA261">
        <v>8</v>
      </c>
      <c r="AB261" t="str" cm="1">
        <f t="array" ref="AB261">_xlfn.IFS(AA261=0,"Below Expectation",AA261&lt;5,"Needs Improvement",AA261&lt;=7,"Meets Expectation",AA261&gt;=8,"Exceeds Expectation")</f>
        <v>Exceeds Expectation</v>
      </c>
      <c r="AC261" s="4">
        <v>16905</v>
      </c>
      <c r="AD261">
        <v>3</v>
      </c>
    </row>
    <row r="262" spans="1:30" x14ac:dyDescent="0.3">
      <c r="A262" t="s">
        <v>284</v>
      </c>
      <c r="B262" t="s">
        <v>1283</v>
      </c>
      <c r="C262">
        <v>29</v>
      </c>
      <c r="D262" t="str">
        <f t="shared" si="12"/>
        <v>22-29</v>
      </c>
      <c r="E262" t="s">
        <v>2022</v>
      </c>
      <c r="F262" t="s">
        <v>2025</v>
      </c>
      <c r="G262" t="s">
        <v>2034</v>
      </c>
      <c r="H262" s="2">
        <v>41349</v>
      </c>
      <c r="I262" t="s">
        <v>497</v>
      </c>
      <c r="J262" t="s">
        <v>2037</v>
      </c>
      <c r="K262" s="4">
        <v>69387</v>
      </c>
      <c r="L262">
        <v>0</v>
      </c>
      <c r="N262" s="6">
        <f t="shared" ca="1" si="13"/>
        <v>150</v>
      </c>
      <c r="O262" s="6">
        <f t="shared" ca="1" si="14"/>
        <v>12</v>
      </c>
      <c r="P262" s="6" t="str" cm="1">
        <f t="array" aca="1" ref="P262" ca="1">_xlfn.IFS(O262&lt;5,"0-4years", O262&lt;10,"5-9years",O262&gt;=10,"10+ years")</f>
        <v>10+ years</v>
      </c>
      <c r="S262">
        <v>5</v>
      </c>
      <c r="T262" t="str" cm="1">
        <f t="array" ref="T262">_xlfn.IFS(S262&lt;3,"Low(1-2)",S262=3,"Medium(3)",S262&gt;=4,"High(4-5)")</f>
        <v>High(4-5)</v>
      </c>
      <c r="U262">
        <v>4</v>
      </c>
      <c r="V262" t="s">
        <v>2056</v>
      </c>
      <c r="W262">
        <v>3</v>
      </c>
      <c r="X262">
        <v>56</v>
      </c>
      <c r="Y262">
        <v>3</v>
      </c>
      <c r="Z262">
        <v>88</v>
      </c>
      <c r="AA262">
        <v>8</v>
      </c>
      <c r="AB262" t="str" cm="1">
        <f t="array" ref="AB262">_xlfn.IFS(AA262=0,"Below Expectation",AA262&lt;5,"Needs Improvement",AA262&lt;=7,"Meets Expectation",AA262&gt;=8,"Exceeds Expectation")</f>
        <v>Exceeds Expectation</v>
      </c>
      <c r="AC262" s="4">
        <v>17632</v>
      </c>
      <c r="AD262">
        <v>3</v>
      </c>
    </row>
    <row r="263" spans="1:30" x14ac:dyDescent="0.3">
      <c r="A263" t="s">
        <v>285</v>
      </c>
      <c r="B263" t="s">
        <v>1284</v>
      </c>
      <c r="C263">
        <v>48</v>
      </c>
      <c r="D263" t="str">
        <f t="shared" si="12"/>
        <v>40-49</v>
      </c>
      <c r="E263" t="s">
        <v>2022</v>
      </c>
      <c r="F263" t="s">
        <v>2026</v>
      </c>
      <c r="G263" t="s">
        <v>2035</v>
      </c>
      <c r="H263" s="2">
        <v>41300</v>
      </c>
      <c r="I263" t="s">
        <v>134</v>
      </c>
      <c r="J263" t="s">
        <v>2041</v>
      </c>
      <c r="K263" s="4">
        <v>28089</v>
      </c>
      <c r="L263">
        <v>0</v>
      </c>
      <c r="N263" s="6">
        <f t="shared" ca="1" si="13"/>
        <v>151</v>
      </c>
      <c r="O263" s="6">
        <f t="shared" ca="1" si="14"/>
        <v>12</v>
      </c>
      <c r="P263" s="6" t="str" cm="1">
        <f t="array" aca="1" ref="P263" ca="1">_xlfn.IFS(O263&lt;5,"0-4years", O263&lt;10,"5-9years",O263&gt;=10,"10+ years")</f>
        <v>10+ years</v>
      </c>
      <c r="S263">
        <v>5</v>
      </c>
      <c r="T263" t="str" cm="1">
        <f t="array" ref="T263">_xlfn.IFS(S263&lt;3,"Low(1-2)",S263=3,"Medium(3)",S263&gt;=4,"High(4-5)")</f>
        <v>High(4-5)</v>
      </c>
      <c r="U263">
        <v>5</v>
      </c>
      <c r="V263" t="s">
        <v>2056</v>
      </c>
      <c r="W263">
        <v>3</v>
      </c>
      <c r="X263">
        <v>57</v>
      </c>
      <c r="Y263">
        <v>80</v>
      </c>
      <c r="Z263">
        <v>59</v>
      </c>
      <c r="AA263">
        <v>1</v>
      </c>
      <c r="AB263" t="str" cm="1">
        <f t="array" ref="AB263">_xlfn.IFS(AA263=0,"Below Expectation",AA263&lt;5,"Needs Improvement",AA263&lt;=7,"Meets Expectation",AA263&gt;=8,"Exceeds Expectation")</f>
        <v>Needs Improvement</v>
      </c>
      <c r="AC263" s="4">
        <v>13349</v>
      </c>
      <c r="AD263">
        <v>0</v>
      </c>
    </row>
    <row r="264" spans="1:30" x14ac:dyDescent="0.3">
      <c r="A264" t="s">
        <v>286</v>
      </c>
      <c r="B264" t="s">
        <v>1285</v>
      </c>
      <c r="C264">
        <v>48</v>
      </c>
      <c r="D264" t="str">
        <f t="shared" si="12"/>
        <v>40-49</v>
      </c>
      <c r="E264" t="s">
        <v>2022</v>
      </c>
      <c r="F264" t="s">
        <v>2025</v>
      </c>
      <c r="G264" t="s">
        <v>2035</v>
      </c>
      <c r="H264" s="2">
        <v>42965</v>
      </c>
      <c r="I264" t="s">
        <v>722</v>
      </c>
      <c r="J264" t="s">
        <v>2040</v>
      </c>
      <c r="K264" s="4">
        <v>45659</v>
      </c>
      <c r="L264">
        <v>0</v>
      </c>
      <c r="N264" s="6">
        <f t="shared" ca="1" si="13"/>
        <v>96</v>
      </c>
      <c r="O264" s="6">
        <f t="shared" ca="1" si="14"/>
        <v>8</v>
      </c>
      <c r="P264" s="6" t="str" cm="1">
        <f t="array" aca="1" ref="P264" ca="1">_xlfn.IFS(O264&lt;5,"0-4years", O264&lt;10,"5-9years",O264&gt;=10,"10+ years")</f>
        <v>5-9years</v>
      </c>
      <c r="S264">
        <v>1</v>
      </c>
      <c r="T264" t="str" cm="1">
        <f t="array" ref="T264">_xlfn.IFS(S264&lt;3,"Low(1-2)",S264=3,"Medium(3)",S264&gt;=4,"High(4-5)")</f>
        <v>Low(1-2)</v>
      </c>
      <c r="U264">
        <v>1</v>
      </c>
      <c r="V264" t="s">
        <v>2050</v>
      </c>
      <c r="W264">
        <v>2</v>
      </c>
      <c r="X264">
        <v>65</v>
      </c>
      <c r="Y264">
        <v>71</v>
      </c>
      <c r="Z264">
        <v>96</v>
      </c>
      <c r="AA264">
        <v>1</v>
      </c>
      <c r="AB264" t="str" cm="1">
        <f t="array" ref="AB264">_xlfn.IFS(AA264=0,"Below Expectation",AA264&lt;5,"Needs Improvement",AA264&lt;=7,"Meets Expectation",AA264&gt;=8,"Exceeds Expectation")</f>
        <v>Needs Improvement</v>
      </c>
      <c r="AC264" s="4">
        <v>1002</v>
      </c>
      <c r="AD264">
        <v>2</v>
      </c>
    </row>
    <row r="265" spans="1:30" x14ac:dyDescent="0.3">
      <c r="A265" t="s">
        <v>287</v>
      </c>
      <c r="B265" t="s">
        <v>1286</v>
      </c>
      <c r="C265">
        <v>55</v>
      </c>
      <c r="D265" t="str">
        <f t="shared" si="12"/>
        <v>50-59</v>
      </c>
      <c r="E265" t="s">
        <v>2023</v>
      </c>
      <c r="F265" t="s">
        <v>2026</v>
      </c>
      <c r="G265" t="s">
        <v>2034</v>
      </c>
      <c r="H265" s="2">
        <v>43322</v>
      </c>
      <c r="I265" t="s">
        <v>804</v>
      </c>
      <c r="J265" t="s">
        <v>2037</v>
      </c>
      <c r="K265" s="4">
        <v>70178</v>
      </c>
      <c r="L265">
        <v>0</v>
      </c>
      <c r="N265" s="6">
        <f t="shared" ca="1" si="13"/>
        <v>85</v>
      </c>
      <c r="O265" s="6">
        <f t="shared" ca="1" si="14"/>
        <v>7</v>
      </c>
      <c r="P265" s="6" t="str" cm="1">
        <f t="array" aca="1" ref="P265" ca="1">_xlfn.IFS(O265&lt;5,"0-4years", O265&lt;10,"5-9years",O265&gt;=10,"10+ years")</f>
        <v>5-9years</v>
      </c>
      <c r="S265">
        <v>3</v>
      </c>
      <c r="T265" t="str" cm="1">
        <f t="array" ref="T265">_xlfn.IFS(S265&lt;3,"Low(1-2)",S265=3,"Medium(3)",S265&gt;=4,"High(4-5)")</f>
        <v>Medium(3)</v>
      </c>
      <c r="U265">
        <v>3</v>
      </c>
      <c r="V265" t="s">
        <v>2054</v>
      </c>
      <c r="W265">
        <v>4</v>
      </c>
      <c r="X265">
        <v>52</v>
      </c>
      <c r="Y265">
        <v>45</v>
      </c>
      <c r="Z265">
        <v>56</v>
      </c>
      <c r="AA265">
        <v>2</v>
      </c>
      <c r="AB265" t="str" cm="1">
        <f t="array" ref="AB265">_xlfn.IFS(AA265=0,"Below Expectation",AA265&lt;5,"Needs Improvement",AA265&lt;=7,"Meets Expectation",AA265&gt;=8,"Exceeds Expectation")</f>
        <v>Needs Improvement</v>
      </c>
      <c r="AC265" s="4">
        <v>6266</v>
      </c>
      <c r="AD265">
        <v>1</v>
      </c>
    </row>
    <row r="266" spans="1:30" x14ac:dyDescent="0.3">
      <c r="A266" t="s">
        <v>288</v>
      </c>
      <c r="B266" t="s">
        <v>1287</v>
      </c>
      <c r="C266">
        <v>42</v>
      </c>
      <c r="D266" t="str">
        <f t="shared" si="12"/>
        <v>40-49</v>
      </c>
      <c r="E266" t="s">
        <v>2023</v>
      </c>
      <c r="F266" t="s">
        <v>2029</v>
      </c>
      <c r="G266" t="s">
        <v>2031</v>
      </c>
      <c r="H266" s="2">
        <v>42697</v>
      </c>
      <c r="I266" t="s">
        <v>958</v>
      </c>
      <c r="J266" t="s">
        <v>2038</v>
      </c>
      <c r="K266" s="4">
        <v>106268</v>
      </c>
      <c r="L266">
        <v>0</v>
      </c>
      <c r="N266" s="6">
        <f t="shared" ca="1" si="13"/>
        <v>105</v>
      </c>
      <c r="O266" s="6">
        <f t="shared" ca="1" si="14"/>
        <v>8</v>
      </c>
      <c r="P266" s="6" t="str" cm="1">
        <f t="array" aca="1" ref="P266" ca="1">_xlfn.IFS(O266&lt;5,"0-4years", O266&lt;10,"5-9years",O266&gt;=10,"10+ years")</f>
        <v>5-9years</v>
      </c>
      <c r="S266">
        <v>3</v>
      </c>
      <c r="T266" t="str" cm="1">
        <f t="array" ref="T266">_xlfn.IFS(S266&lt;3,"Low(1-2)",S266=3,"Medium(3)",S266&gt;=4,"High(4-5)")</f>
        <v>Medium(3)</v>
      </c>
      <c r="U266">
        <v>5</v>
      </c>
      <c r="V266" t="s">
        <v>2054</v>
      </c>
      <c r="W266">
        <v>4</v>
      </c>
      <c r="X266">
        <v>94</v>
      </c>
      <c r="Y266">
        <v>58</v>
      </c>
      <c r="Z266">
        <v>86</v>
      </c>
      <c r="AA266">
        <v>6</v>
      </c>
      <c r="AB266" t="str" cm="1">
        <f t="array" ref="AB266">_xlfn.IFS(AA266=0,"Below Expectation",AA266&lt;5,"Needs Improvement",AA266&lt;=7,"Meets Expectation",AA266&gt;=8,"Exceeds Expectation")</f>
        <v>Meets Expectation</v>
      </c>
      <c r="AC266" s="4">
        <v>11330</v>
      </c>
      <c r="AD266">
        <v>0</v>
      </c>
    </row>
    <row r="267" spans="1:30" x14ac:dyDescent="0.3">
      <c r="A267" t="s">
        <v>289</v>
      </c>
      <c r="B267" t="s">
        <v>1288</v>
      </c>
      <c r="C267">
        <v>51</v>
      </c>
      <c r="D267" t="str">
        <f t="shared" si="12"/>
        <v>50-59</v>
      </c>
      <c r="E267" t="s">
        <v>2022</v>
      </c>
      <c r="F267" t="s">
        <v>2025</v>
      </c>
      <c r="G267" t="s">
        <v>2032</v>
      </c>
      <c r="H267" s="2">
        <v>40847</v>
      </c>
      <c r="I267" t="s">
        <v>252</v>
      </c>
      <c r="J267" t="s">
        <v>2037</v>
      </c>
      <c r="K267" s="4">
        <v>110042</v>
      </c>
      <c r="L267">
        <v>0</v>
      </c>
      <c r="N267" s="6">
        <f t="shared" ca="1" si="13"/>
        <v>166</v>
      </c>
      <c r="O267" s="6">
        <f t="shared" ca="1" si="14"/>
        <v>13</v>
      </c>
      <c r="P267" s="6" t="str" cm="1">
        <f t="array" aca="1" ref="P267" ca="1">_xlfn.IFS(O267&lt;5,"0-4years", O267&lt;10,"5-9years",O267&gt;=10,"10+ years")</f>
        <v>10+ years</v>
      </c>
      <c r="S267">
        <v>1</v>
      </c>
      <c r="T267" t="str" cm="1">
        <f t="array" ref="T267">_xlfn.IFS(S267&lt;3,"Low(1-2)",S267=3,"Medium(3)",S267&gt;=4,"High(4-5)")</f>
        <v>Low(1-2)</v>
      </c>
      <c r="U267">
        <v>1</v>
      </c>
      <c r="V267" t="s">
        <v>2050</v>
      </c>
      <c r="W267">
        <v>2</v>
      </c>
      <c r="X267">
        <v>59</v>
      </c>
      <c r="Y267">
        <v>33</v>
      </c>
      <c r="Z267">
        <v>96</v>
      </c>
      <c r="AA267">
        <v>2</v>
      </c>
      <c r="AB267" t="str" cm="1">
        <f t="array" ref="AB267">_xlfn.IFS(AA267=0,"Below Expectation",AA267&lt;5,"Needs Improvement",AA267&lt;=7,"Meets Expectation",AA267&gt;=8,"Exceeds Expectation")</f>
        <v>Needs Improvement</v>
      </c>
      <c r="AC267" s="4">
        <v>14980</v>
      </c>
      <c r="AD267">
        <v>1</v>
      </c>
    </row>
    <row r="268" spans="1:30" x14ac:dyDescent="0.3">
      <c r="A268" t="s">
        <v>290</v>
      </c>
      <c r="B268" t="s">
        <v>1289</v>
      </c>
      <c r="C268">
        <v>54</v>
      </c>
      <c r="D268" t="str">
        <f t="shared" si="12"/>
        <v>50-59</v>
      </c>
      <c r="E268" t="s">
        <v>2023</v>
      </c>
      <c r="F268" t="s">
        <v>2026</v>
      </c>
      <c r="G268" t="s">
        <v>2035</v>
      </c>
      <c r="H268" s="2">
        <v>45387</v>
      </c>
      <c r="I268" t="s">
        <v>520</v>
      </c>
      <c r="J268" t="s">
        <v>2039</v>
      </c>
      <c r="K268" s="4">
        <v>95726</v>
      </c>
      <c r="L268">
        <v>0</v>
      </c>
      <c r="N268" s="6">
        <f t="shared" ca="1" si="13"/>
        <v>17</v>
      </c>
      <c r="O268" s="6">
        <f t="shared" ca="1" si="14"/>
        <v>1</v>
      </c>
      <c r="P268" s="6" t="str" cm="1">
        <f t="array" aca="1" ref="P268" ca="1">_xlfn.IFS(O268&lt;5,"0-4years", O268&lt;10,"5-9years",O268&gt;=10,"10+ years")</f>
        <v>0-4years</v>
      </c>
      <c r="S268">
        <v>2</v>
      </c>
      <c r="T268" t="str" cm="1">
        <f t="array" ref="T268">_xlfn.IFS(S268&lt;3,"Low(1-2)",S268=3,"Medium(3)",S268&gt;=4,"High(4-5)")</f>
        <v>Low(1-2)</v>
      </c>
      <c r="U268">
        <v>1</v>
      </c>
      <c r="V268" t="s">
        <v>2050</v>
      </c>
      <c r="W268">
        <v>5</v>
      </c>
      <c r="X268">
        <v>99</v>
      </c>
      <c r="Y268">
        <v>10</v>
      </c>
      <c r="Z268">
        <v>64</v>
      </c>
      <c r="AA268">
        <v>0</v>
      </c>
      <c r="AB268" t="str" cm="1">
        <f t="array" ref="AB268">_xlfn.IFS(AA268=0,"Below Expectation",AA268&lt;5,"Needs Improvement",AA268&lt;=7,"Meets Expectation",AA268&gt;=8,"Exceeds Expectation")</f>
        <v>Below Expectation</v>
      </c>
      <c r="AC268" s="4">
        <v>7017</v>
      </c>
      <c r="AD268">
        <v>3</v>
      </c>
    </row>
    <row r="269" spans="1:30" x14ac:dyDescent="0.3">
      <c r="A269" t="s">
        <v>291</v>
      </c>
      <c r="B269" t="s">
        <v>1290</v>
      </c>
      <c r="C269">
        <v>49</v>
      </c>
      <c r="D269" t="str">
        <f t="shared" si="12"/>
        <v>40-49</v>
      </c>
      <c r="E269" t="s">
        <v>2022</v>
      </c>
      <c r="F269" t="s">
        <v>2030</v>
      </c>
      <c r="G269" t="s">
        <v>2035</v>
      </c>
      <c r="H269" s="2">
        <v>43053</v>
      </c>
      <c r="I269" t="s">
        <v>179</v>
      </c>
      <c r="J269" t="s">
        <v>2037</v>
      </c>
      <c r="K269" s="4">
        <v>95111</v>
      </c>
      <c r="L269">
        <v>1</v>
      </c>
      <c r="M269" s="2">
        <v>45384</v>
      </c>
      <c r="N269" s="6">
        <f t="shared" ca="1" si="13"/>
        <v>76</v>
      </c>
      <c r="O269" s="6">
        <f t="shared" ca="1" si="14"/>
        <v>6</v>
      </c>
      <c r="P269" s="6" t="str" cm="1">
        <f t="array" aca="1" ref="P269" ca="1">_xlfn.IFS(O269&lt;5,"0-4years", O269&lt;10,"5-9years",O269&gt;=10,"10+ years")</f>
        <v>5-9years</v>
      </c>
      <c r="Q269" t="s">
        <v>2044</v>
      </c>
      <c r="R269">
        <v>30</v>
      </c>
      <c r="S269">
        <v>1</v>
      </c>
      <c r="T269" t="str" cm="1">
        <f t="array" ref="T269">_xlfn.IFS(S269&lt;3,"Low(1-2)",S269=3,"Medium(3)",S269&gt;=4,"High(4-5)")</f>
        <v>Low(1-2)</v>
      </c>
      <c r="U269">
        <v>3</v>
      </c>
      <c r="V269" t="s">
        <v>2051</v>
      </c>
      <c r="W269">
        <v>1</v>
      </c>
      <c r="X269">
        <v>56</v>
      </c>
      <c r="Y269">
        <v>30</v>
      </c>
      <c r="Z269">
        <v>91</v>
      </c>
      <c r="AA269">
        <v>5</v>
      </c>
      <c r="AB269" t="str" cm="1">
        <f t="array" ref="AB269">_xlfn.IFS(AA269=0,"Below Expectation",AA269&lt;5,"Needs Improvement",AA269&lt;=7,"Meets Expectation",AA269&gt;=8,"Exceeds Expectation")</f>
        <v>Meets Expectation</v>
      </c>
      <c r="AC269" s="4">
        <v>8585</v>
      </c>
      <c r="AD269">
        <v>0</v>
      </c>
    </row>
    <row r="270" spans="1:30" x14ac:dyDescent="0.3">
      <c r="A270" t="s">
        <v>292</v>
      </c>
      <c r="B270" t="s">
        <v>1291</v>
      </c>
      <c r="C270">
        <v>54</v>
      </c>
      <c r="D270" t="str">
        <f t="shared" si="12"/>
        <v>50-59</v>
      </c>
      <c r="E270" t="s">
        <v>2023</v>
      </c>
      <c r="F270" t="s">
        <v>2029</v>
      </c>
      <c r="G270" t="s">
        <v>2031</v>
      </c>
      <c r="H270" s="2">
        <v>44020</v>
      </c>
      <c r="I270" t="s">
        <v>496</v>
      </c>
      <c r="J270" t="s">
        <v>2041</v>
      </c>
      <c r="K270" s="4">
        <v>59565</v>
      </c>
      <c r="L270">
        <v>0</v>
      </c>
      <c r="N270" s="6">
        <f t="shared" ca="1" si="13"/>
        <v>62</v>
      </c>
      <c r="O270" s="6">
        <f t="shared" ca="1" si="14"/>
        <v>5</v>
      </c>
      <c r="P270" s="6" t="str" cm="1">
        <f t="array" aca="1" ref="P270" ca="1">_xlfn.IFS(O270&lt;5,"0-4years", O270&lt;10,"5-9years",O270&gt;=10,"10+ years")</f>
        <v>5-9years</v>
      </c>
      <c r="S270">
        <v>2</v>
      </c>
      <c r="T270" t="str" cm="1">
        <f t="array" ref="T270">_xlfn.IFS(S270&lt;3,"Low(1-2)",S270=3,"Medium(3)",S270&gt;=4,"High(4-5)")</f>
        <v>Low(1-2)</v>
      </c>
      <c r="U270">
        <v>2</v>
      </c>
      <c r="V270" t="s">
        <v>2050</v>
      </c>
      <c r="W270">
        <v>4</v>
      </c>
      <c r="X270">
        <v>70</v>
      </c>
      <c r="Y270">
        <v>10</v>
      </c>
      <c r="Z270">
        <v>73</v>
      </c>
      <c r="AA270">
        <v>2</v>
      </c>
      <c r="AB270" t="str" cm="1">
        <f t="array" ref="AB270">_xlfn.IFS(AA270=0,"Below Expectation",AA270&lt;5,"Needs Improvement",AA270&lt;=7,"Meets Expectation",AA270&gt;=8,"Exceeds Expectation")</f>
        <v>Needs Improvement</v>
      </c>
      <c r="AC270" s="4">
        <v>16011</v>
      </c>
      <c r="AD270">
        <v>4</v>
      </c>
    </row>
    <row r="271" spans="1:30" x14ac:dyDescent="0.3">
      <c r="A271" t="s">
        <v>293</v>
      </c>
      <c r="B271" t="s">
        <v>1292</v>
      </c>
      <c r="C271">
        <v>26</v>
      </c>
      <c r="D271" t="str">
        <f t="shared" si="12"/>
        <v>22-29</v>
      </c>
      <c r="E271" t="s">
        <v>2023</v>
      </c>
      <c r="F271" t="s">
        <v>2029</v>
      </c>
      <c r="G271" t="s">
        <v>2034</v>
      </c>
      <c r="H271" s="2">
        <v>41744</v>
      </c>
      <c r="I271" t="s">
        <v>724</v>
      </c>
      <c r="J271" t="s">
        <v>2041</v>
      </c>
      <c r="K271" s="4">
        <v>114242</v>
      </c>
      <c r="L271">
        <v>0</v>
      </c>
      <c r="N271" s="6">
        <f t="shared" ca="1" si="13"/>
        <v>137</v>
      </c>
      <c r="O271" s="6">
        <f t="shared" ca="1" si="14"/>
        <v>11</v>
      </c>
      <c r="P271" s="6" t="str" cm="1">
        <f t="array" aca="1" ref="P271" ca="1">_xlfn.IFS(O271&lt;5,"0-4years", O271&lt;10,"5-9years",O271&gt;=10,"10+ years")</f>
        <v>10+ years</v>
      </c>
      <c r="S271">
        <v>1</v>
      </c>
      <c r="T271" t="str" cm="1">
        <f t="array" ref="T271">_xlfn.IFS(S271&lt;3,"Low(1-2)",S271=3,"Medium(3)",S271&gt;=4,"High(4-5)")</f>
        <v>Low(1-2)</v>
      </c>
      <c r="U271">
        <v>5</v>
      </c>
      <c r="V271" t="s">
        <v>2050</v>
      </c>
      <c r="W271">
        <v>2</v>
      </c>
      <c r="X271">
        <v>86</v>
      </c>
      <c r="Y271">
        <v>55</v>
      </c>
      <c r="Z271">
        <v>75</v>
      </c>
      <c r="AA271">
        <v>0</v>
      </c>
      <c r="AB271" t="str" cm="1">
        <f t="array" ref="AB271">_xlfn.IFS(AA271=0,"Below Expectation",AA271&lt;5,"Needs Improvement",AA271&lt;=7,"Meets Expectation",AA271&gt;=8,"Exceeds Expectation")</f>
        <v>Below Expectation</v>
      </c>
      <c r="AC271" s="4">
        <v>18001</v>
      </c>
      <c r="AD271">
        <v>4</v>
      </c>
    </row>
    <row r="272" spans="1:30" x14ac:dyDescent="0.3">
      <c r="A272" t="s">
        <v>294</v>
      </c>
      <c r="B272" t="s">
        <v>1293</v>
      </c>
      <c r="C272">
        <v>40</v>
      </c>
      <c r="D272" t="str">
        <f t="shared" si="12"/>
        <v>40-49</v>
      </c>
      <c r="E272" t="s">
        <v>2024</v>
      </c>
      <c r="F272" t="s">
        <v>2030</v>
      </c>
      <c r="G272" t="s">
        <v>2034</v>
      </c>
      <c r="H272" s="2">
        <v>43705</v>
      </c>
      <c r="I272" t="s">
        <v>295</v>
      </c>
      <c r="J272" t="s">
        <v>2040</v>
      </c>
      <c r="K272" s="4">
        <v>47884</v>
      </c>
      <c r="L272">
        <v>0</v>
      </c>
      <c r="N272" s="6">
        <f t="shared" ca="1" si="13"/>
        <v>72</v>
      </c>
      <c r="O272" s="6">
        <f t="shared" ca="1" si="14"/>
        <v>6</v>
      </c>
      <c r="P272" s="6" t="str" cm="1">
        <f t="array" aca="1" ref="P272" ca="1">_xlfn.IFS(O272&lt;5,"0-4years", O272&lt;10,"5-9years",O272&gt;=10,"10+ years")</f>
        <v>5-9years</v>
      </c>
      <c r="S272">
        <v>2</v>
      </c>
      <c r="T272" t="str" cm="1">
        <f t="array" ref="T272">_xlfn.IFS(S272&lt;3,"Low(1-2)",S272=3,"Medium(3)",S272&gt;=4,"High(4-5)")</f>
        <v>Low(1-2)</v>
      </c>
      <c r="U272">
        <v>3</v>
      </c>
      <c r="V272" t="s">
        <v>2050</v>
      </c>
      <c r="W272">
        <v>3</v>
      </c>
      <c r="X272">
        <v>80</v>
      </c>
      <c r="Y272">
        <v>37</v>
      </c>
      <c r="Z272">
        <v>75</v>
      </c>
      <c r="AA272">
        <v>3</v>
      </c>
      <c r="AB272" t="str" cm="1">
        <f t="array" ref="AB272">_xlfn.IFS(AA272=0,"Below Expectation",AA272&lt;5,"Needs Improvement",AA272&lt;=7,"Meets Expectation",AA272&gt;=8,"Exceeds Expectation")</f>
        <v>Needs Improvement</v>
      </c>
      <c r="AC272" s="4">
        <v>17044</v>
      </c>
      <c r="AD272">
        <v>1</v>
      </c>
    </row>
    <row r="273" spans="1:30" x14ac:dyDescent="0.3">
      <c r="A273" t="s">
        <v>295</v>
      </c>
      <c r="B273" t="s">
        <v>1294</v>
      </c>
      <c r="C273">
        <v>25</v>
      </c>
      <c r="D273" t="str">
        <f t="shared" si="12"/>
        <v>22-29</v>
      </c>
      <c r="E273" t="s">
        <v>2022</v>
      </c>
      <c r="F273" t="s">
        <v>2026</v>
      </c>
      <c r="G273" t="s">
        <v>2031</v>
      </c>
      <c r="H273" s="2">
        <v>44474</v>
      </c>
      <c r="I273" t="s">
        <v>910</v>
      </c>
      <c r="J273" t="s">
        <v>2040</v>
      </c>
      <c r="K273" s="4">
        <v>42199</v>
      </c>
      <c r="L273">
        <v>0</v>
      </c>
      <c r="N273" s="6">
        <f t="shared" ca="1" si="13"/>
        <v>47</v>
      </c>
      <c r="O273" s="6">
        <f t="shared" ca="1" si="14"/>
        <v>3</v>
      </c>
      <c r="P273" s="6" t="str" cm="1">
        <f t="array" aca="1" ref="P273" ca="1">_xlfn.IFS(O273&lt;5,"0-4years", O273&lt;10,"5-9years",O273&gt;=10,"10+ years")</f>
        <v>0-4years</v>
      </c>
      <c r="S273">
        <v>2</v>
      </c>
      <c r="T273" t="str" cm="1">
        <f t="array" ref="T273">_xlfn.IFS(S273&lt;3,"Low(1-2)",S273=3,"Medium(3)",S273&gt;=4,"High(4-5)")</f>
        <v>Low(1-2)</v>
      </c>
      <c r="U273">
        <v>3</v>
      </c>
      <c r="V273" t="s">
        <v>2050</v>
      </c>
      <c r="W273">
        <v>2</v>
      </c>
      <c r="X273">
        <v>72</v>
      </c>
      <c r="Y273">
        <v>20</v>
      </c>
      <c r="Z273">
        <v>95</v>
      </c>
      <c r="AA273">
        <v>0</v>
      </c>
      <c r="AB273" t="str" cm="1">
        <f t="array" ref="AB273">_xlfn.IFS(AA273=0,"Below Expectation",AA273&lt;5,"Needs Improvement",AA273&lt;=7,"Meets Expectation",AA273&gt;=8,"Exceeds Expectation")</f>
        <v>Below Expectation</v>
      </c>
      <c r="AC273" s="4">
        <v>5524</v>
      </c>
      <c r="AD273">
        <v>3</v>
      </c>
    </row>
    <row r="274" spans="1:30" x14ac:dyDescent="0.3">
      <c r="A274" t="s">
        <v>296</v>
      </c>
      <c r="B274" t="s">
        <v>1295</v>
      </c>
      <c r="C274">
        <v>56</v>
      </c>
      <c r="D274" t="str">
        <f t="shared" si="12"/>
        <v>50-59</v>
      </c>
      <c r="E274" t="s">
        <v>2023</v>
      </c>
      <c r="F274" t="s">
        <v>2028</v>
      </c>
      <c r="G274" t="s">
        <v>2034</v>
      </c>
      <c r="H274" s="2">
        <v>41485</v>
      </c>
      <c r="I274" t="s">
        <v>25</v>
      </c>
      <c r="J274" t="s">
        <v>2040</v>
      </c>
      <c r="K274" s="4">
        <v>85038</v>
      </c>
      <c r="L274">
        <v>0</v>
      </c>
      <c r="N274" s="6">
        <f t="shared" ca="1" si="13"/>
        <v>145</v>
      </c>
      <c r="O274" s="6">
        <f t="shared" ca="1" si="14"/>
        <v>12</v>
      </c>
      <c r="P274" s="6" t="str" cm="1">
        <f t="array" aca="1" ref="P274" ca="1">_xlfn.IFS(O274&lt;5,"0-4years", O274&lt;10,"5-9years",O274&gt;=10,"10+ years")</f>
        <v>10+ years</v>
      </c>
      <c r="S274">
        <v>1</v>
      </c>
      <c r="T274" t="str" cm="1">
        <f t="array" ref="T274">_xlfn.IFS(S274&lt;3,"Low(1-2)",S274=3,"Medium(3)",S274&gt;=4,"High(4-5)")</f>
        <v>Low(1-2)</v>
      </c>
      <c r="U274">
        <v>2</v>
      </c>
      <c r="V274" t="s">
        <v>2050</v>
      </c>
      <c r="W274">
        <v>5</v>
      </c>
      <c r="X274">
        <v>76</v>
      </c>
      <c r="Y274">
        <v>93</v>
      </c>
      <c r="Z274">
        <v>75</v>
      </c>
      <c r="AA274">
        <v>0</v>
      </c>
      <c r="AB274" t="str" cm="1">
        <f t="array" ref="AB274">_xlfn.IFS(AA274=0,"Below Expectation",AA274&lt;5,"Needs Improvement",AA274&lt;=7,"Meets Expectation",AA274&gt;=8,"Exceeds Expectation")</f>
        <v>Below Expectation</v>
      </c>
      <c r="AC274" s="4">
        <v>5250</v>
      </c>
      <c r="AD274">
        <v>1</v>
      </c>
    </row>
    <row r="275" spans="1:30" x14ac:dyDescent="0.3">
      <c r="A275" t="s">
        <v>297</v>
      </c>
      <c r="B275" t="s">
        <v>1296</v>
      </c>
      <c r="C275">
        <v>38</v>
      </c>
      <c r="D275" t="str">
        <f t="shared" si="12"/>
        <v>30-39</v>
      </c>
      <c r="E275" t="s">
        <v>2023</v>
      </c>
      <c r="F275" t="s">
        <v>2030</v>
      </c>
      <c r="G275" t="s">
        <v>2034</v>
      </c>
      <c r="H275" s="2">
        <v>43617</v>
      </c>
      <c r="I275" t="s">
        <v>781</v>
      </c>
      <c r="J275" t="s">
        <v>2038</v>
      </c>
      <c r="K275" s="4">
        <v>82786</v>
      </c>
      <c r="L275">
        <v>0</v>
      </c>
      <c r="N275" s="6">
        <f t="shared" ca="1" si="13"/>
        <v>75</v>
      </c>
      <c r="O275" s="6">
        <f t="shared" ca="1" si="14"/>
        <v>6</v>
      </c>
      <c r="P275" s="6" t="str" cm="1">
        <f t="array" aca="1" ref="P275" ca="1">_xlfn.IFS(O275&lt;5,"0-4years", O275&lt;10,"5-9years",O275&gt;=10,"10+ years")</f>
        <v>5-9years</v>
      </c>
      <c r="S275">
        <v>2</v>
      </c>
      <c r="T275" t="str" cm="1">
        <f t="array" ref="T275">_xlfn.IFS(S275&lt;3,"Low(1-2)",S275=3,"Medium(3)",S275&gt;=4,"High(4-5)")</f>
        <v>Low(1-2)</v>
      </c>
      <c r="U275">
        <v>5</v>
      </c>
      <c r="V275" t="s">
        <v>2050</v>
      </c>
      <c r="W275">
        <v>1</v>
      </c>
      <c r="X275">
        <v>71</v>
      </c>
      <c r="Y275">
        <v>9</v>
      </c>
      <c r="Z275">
        <v>59</v>
      </c>
      <c r="AA275">
        <v>1</v>
      </c>
      <c r="AB275" t="str" cm="1">
        <f t="array" ref="AB275">_xlfn.IFS(AA275=0,"Below Expectation",AA275&lt;5,"Needs Improvement",AA275&lt;=7,"Meets Expectation",AA275&gt;=8,"Exceeds Expectation")</f>
        <v>Needs Improvement</v>
      </c>
      <c r="AC275" s="4">
        <v>7512</v>
      </c>
      <c r="AD275">
        <v>2</v>
      </c>
    </row>
    <row r="276" spans="1:30" x14ac:dyDescent="0.3">
      <c r="A276" t="s">
        <v>298</v>
      </c>
      <c r="B276" t="s">
        <v>1297</v>
      </c>
      <c r="C276">
        <v>49</v>
      </c>
      <c r="D276" t="str">
        <f t="shared" si="12"/>
        <v>40-49</v>
      </c>
      <c r="E276" t="s">
        <v>2023</v>
      </c>
      <c r="F276" t="s">
        <v>2026</v>
      </c>
      <c r="G276" t="s">
        <v>2032</v>
      </c>
      <c r="H276" s="2">
        <v>42626</v>
      </c>
      <c r="I276" t="s">
        <v>745</v>
      </c>
      <c r="J276" t="s">
        <v>2040</v>
      </c>
      <c r="K276" s="4">
        <v>74294</v>
      </c>
      <c r="L276">
        <v>1</v>
      </c>
      <c r="M276" s="2">
        <v>42649</v>
      </c>
      <c r="N276" s="6">
        <f t="shared" ca="1" si="13"/>
        <v>0</v>
      </c>
      <c r="O276" s="6">
        <f t="shared" ca="1" si="14"/>
        <v>0</v>
      </c>
      <c r="P276" s="6" t="str" cm="1">
        <f t="array" aca="1" ref="P276" ca="1">_xlfn.IFS(O276&lt;5,"0-4years", O276&lt;10,"5-9years",O276&gt;=10,"10+ years")</f>
        <v>0-4years</v>
      </c>
      <c r="Q276" t="s">
        <v>2042</v>
      </c>
      <c r="R276">
        <v>90</v>
      </c>
      <c r="S276">
        <v>4</v>
      </c>
      <c r="T276" t="str" cm="1">
        <f t="array" ref="T276">_xlfn.IFS(S276&lt;3,"Low(1-2)",S276=3,"Medium(3)",S276&gt;=4,"High(4-5)")</f>
        <v>High(4-5)</v>
      </c>
      <c r="U276">
        <v>3</v>
      </c>
      <c r="V276" t="s">
        <v>2048</v>
      </c>
      <c r="W276">
        <v>5</v>
      </c>
      <c r="X276">
        <v>88</v>
      </c>
      <c r="Y276">
        <v>25</v>
      </c>
      <c r="Z276">
        <v>66</v>
      </c>
      <c r="AA276">
        <v>9</v>
      </c>
      <c r="AB276" t="str" cm="1">
        <f t="array" ref="AB276">_xlfn.IFS(AA276=0,"Below Expectation",AA276&lt;5,"Needs Improvement",AA276&lt;=7,"Meets Expectation",AA276&gt;=8,"Exceeds Expectation")</f>
        <v>Exceeds Expectation</v>
      </c>
      <c r="AC276" s="4">
        <v>319</v>
      </c>
      <c r="AD276">
        <v>4</v>
      </c>
    </row>
    <row r="277" spans="1:30" x14ac:dyDescent="0.3">
      <c r="A277" t="s">
        <v>299</v>
      </c>
      <c r="B277" t="s">
        <v>1298</v>
      </c>
      <c r="C277">
        <v>51</v>
      </c>
      <c r="D277" t="str">
        <f t="shared" si="12"/>
        <v>50-59</v>
      </c>
      <c r="E277" t="s">
        <v>2022</v>
      </c>
      <c r="F277" t="s">
        <v>2030</v>
      </c>
      <c r="G277" t="s">
        <v>2036</v>
      </c>
      <c r="H277" s="2">
        <v>42428</v>
      </c>
      <c r="I277" t="s">
        <v>534</v>
      </c>
      <c r="J277" t="s">
        <v>2038</v>
      </c>
      <c r="K277" s="4">
        <v>103015</v>
      </c>
      <c r="L277">
        <v>0</v>
      </c>
      <c r="N277" s="6">
        <f t="shared" ca="1" si="13"/>
        <v>114</v>
      </c>
      <c r="O277" s="6">
        <f t="shared" ca="1" si="14"/>
        <v>9</v>
      </c>
      <c r="P277" s="6" t="str" cm="1">
        <f t="array" aca="1" ref="P277" ca="1">_xlfn.IFS(O277&lt;5,"0-4years", O277&lt;10,"5-9years",O277&gt;=10,"10+ years")</f>
        <v>5-9years</v>
      </c>
      <c r="S277">
        <v>5</v>
      </c>
      <c r="T277" t="str" cm="1">
        <f t="array" ref="T277">_xlfn.IFS(S277&lt;3,"Low(1-2)",S277=3,"Medium(3)",S277&gt;=4,"High(4-5)")</f>
        <v>High(4-5)</v>
      </c>
      <c r="U277">
        <v>2</v>
      </c>
      <c r="V277" t="s">
        <v>2050</v>
      </c>
      <c r="W277">
        <v>3</v>
      </c>
      <c r="X277">
        <v>76</v>
      </c>
      <c r="Y277">
        <v>90</v>
      </c>
      <c r="Z277">
        <v>63</v>
      </c>
      <c r="AA277">
        <v>7</v>
      </c>
      <c r="AB277" t="str" cm="1">
        <f t="array" ref="AB277">_xlfn.IFS(AA277=0,"Below Expectation",AA277&lt;5,"Needs Improvement",AA277&lt;=7,"Meets Expectation",AA277&gt;=8,"Exceeds Expectation")</f>
        <v>Meets Expectation</v>
      </c>
      <c r="AC277" s="4">
        <v>10416</v>
      </c>
      <c r="AD277">
        <v>0</v>
      </c>
    </row>
    <row r="278" spans="1:30" x14ac:dyDescent="0.3">
      <c r="A278" t="s">
        <v>300</v>
      </c>
      <c r="B278" t="s">
        <v>1299</v>
      </c>
      <c r="C278">
        <v>50</v>
      </c>
      <c r="D278" t="str">
        <f t="shared" si="12"/>
        <v>50-59</v>
      </c>
      <c r="E278" t="s">
        <v>2023</v>
      </c>
      <c r="F278" t="s">
        <v>2030</v>
      </c>
      <c r="G278" t="s">
        <v>2032</v>
      </c>
      <c r="H278" s="2">
        <v>42874</v>
      </c>
      <c r="I278" t="s">
        <v>936</v>
      </c>
      <c r="J278" t="s">
        <v>2040</v>
      </c>
      <c r="K278" s="4">
        <v>59178</v>
      </c>
      <c r="L278">
        <v>1</v>
      </c>
      <c r="M278" s="2">
        <v>45465</v>
      </c>
      <c r="N278" s="6">
        <f t="shared" ca="1" si="13"/>
        <v>85</v>
      </c>
      <c r="O278" s="6">
        <f t="shared" ca="1" si="14"/>
        <v>7</v>
      </c>
      <c r="P278" s="6" t="str" cm="1">
        <f t="array" aca="1" ref="P278" ca="1">_xlfn.IFS(O278&lt;5,"0-4years", O278&lt;10,"5-9years",O278&gt;=10,"10+ years")</f>
        <v>5-9years</v>
      </c>
      <c r="Q278" t="s">
        <v>2047</v>
      </c>
      <c r="R278">
        <v>90</v>
      </c>
      <c r="S278">
        <v>3</v>
      </c>
      <c r="T278" t="str" cm="1">
        <f t="array" ref="T278">_xlfn.IFS(S278&lt;3,"Low(1-2)",S278=3,"Medium(3)",S278&gt;=4,"High(4-5)")</f>
        <v>Medium(3)</v>
      </c>
      <c r="U278">
        <v>5</v>
      </c>
      <c r="V278" t="s">
        <v>2055</v>
      </c>
      <c r="W278">
        <v>3</v>
      </c>
      <c r="X278">
        <v>98</v>
      </c>
      <c r="Y278">
        <v>7</v>
      </c>
      <c r="Z278">
        <v>51</v>
      </c>
      <c r="AA278">
        <v>1</v>
      </c>
      <c r="AB278" t="str" cm="1">
        <f t="array" ref="AB278">_xlfn.IFS(AA278=0,"Below Expectation",AA278&lt;5,"Needs Improvement",AA278&lt;=7,"Meets Expectation",AA278&gt;=8,"Exceeds Expectation")</f>
        <v>Needs Improvement</v>
      </c>
      <c r="AC278" s="4">
        <v>3600</v>
      </c>
      <c r="AD278">
        <v>0</v>
      </c>
    </row>
    <row r="279" spans="1:30" x14ac:dyDescent="0.3">
      <c r="A279" t="s">
        <v>301</v>
      </c>
      <c r="B279" t="s">
        <v>1300</v>
      </c>
      <c r="C279">
        <v>27</v>
      </c>
      <c r="D279" t="str">
        <f t="shared" si="12"/>
        <v>22-29</v>
      </c>
      <c r="E279" t="s">
        <v>2022</v>
      </c>
      <c r="F279" t="s">
        <v>2025</v>
      </c>
      <c r="G279" t="s">
        <v>2033</v>
      </c>
      <c r="H279" s="2">
        <v>43920</v>
      </c>
      <c r="I279" t="s">
        <v>309</v>
      </c>
      <c r="J279" t="s">
        <v>2038</v>
      </c>
      <c r="K279" s="4">
        <v>37665</v>
      </c>
      <c r="L279">
        <v>1</v>
      </c>
      <c r="M279" s="2">
        <v>44650</v>
      </c>
      <c r="N279" s="6">
        <f t="shared" ca="1" si="13"/>
        <v>24</v>
      </c>
      <c r="O279" s="6">
        <f t="shared" ca="1" si="14"/>
        <v>2</v>
      </c>
      <c r="P279" s="6" t="str" cm="1">
        <f t="array" aca="1" ref="P279" ca="1">_xlfn.IFS(O279&lt;5,"0-4years", O279&lt;10,"5-9years",O279&gt;=10,"10+ years")</f>
        <v>0-4years</v>
      </c>
      <c r="Q279" t="s">
        <v>2045</v>
      </c>
      <c r="R279">
        <v>60</v>
      </c>
      <c r="S279">
        <v>2</v>
      </c>
      <c r="T279" t="str" cm="1">
        <f t="array" ref="T279">_xlfn.IFS(S279&lt;3,"Low(1-2)",S279=3,"Medium(3)",S279&gt;=4,"High(4-5)")</f>
        <v>Low(1-2)</v>
      </c>
      <c r="U279">
        <v>4</v>
      </c>
      <c r="V279" t="s">
        <v>2052</v>
      </c>
      <c r="W279">
        <v>3</v>
      </c>
      <c r="X279">
        <v>53</v>
      </c>
      <c r="Y279">
        <v>7</v>
      </c>
      <c r="Z279">
        <v>97</v>
      </c>
      <c r="AA279">
        <v>1</v>
      </c>
      <c r="AB279" t="str" cm="1">
        <f t="array" ref="AB279">_xlfn.IFS(AA279=0,"Below Expectation",AA279&lt;5,"Needs Improvement",AA279&lt;=7,"Meets Expectation",AA279&gt;=8,"Exceeds Expectation")</f>
        <v>Needs Improvement</v>
      </c>
      <c r="AC279" s="4">
        <v>5279</v>
      </c>
      <c r="AD279">
        <v>0</v>
      </c>
    </row>
    <row r="280" spans="1:30" x14ac:dyDescent="0.3">
      <c r="A280" t="s">
        <v>302</v>
      </c>
      <c r="B280" t="s">
        <v>1301</v>
      </c>
      <c r="C280">
        <v>56</v>
      </c>
      <c r="D280" t="str">
        <f t="shared" si="12"/>
        <v>50-59</v>
      </c>
      <c r="E280" t="s">
        <v>2024</v>
      </c>
      <c r="F280" t="s">
        <v>2026</v>
      </c>
      <c r="G280" t="s">
        <v>2034</v>
      </c>
      <c r="H280" s="2">
        <v>42699</v>
      </c>
      <c r="I280" t="s">
        <v>894</v>
      </c>
      <c r="J280" t="s">
        <v>2037</v>
      </c>
      <c r="K280" s="4">
        <v>25534</v>
      </c>
      <c r="L280">
        <v>0</v>
      </c>
      <c r="N280" s="6">
        <f t="shared" ca="1" si="13"/>
        <v>105</v>
      </c>
      <c r="O280" s="6">
        <f t="shared" ca="1" si="14"/>
        <v>8</v>
      </c>
      <c r="P280" s="6" t="str" cm="1">
        <f t="array" aca="1" ref="P280" ca="1">_xlfn.IFS(O280&lt;5,"0-4years", O280&lt;10,"5-9years",O280&gt;=10,"10+ years")</f>
        <v>5-9years</v>
      </c>
      <c r="S280">
        <v>2</v>
      </c>
      <c r="T280" t="str" cm="1">
        <f t="array" ref="T280">_xlfn.IFS(S280&lt;3,"Low(1-2)",S280=3,"Medium(3)",S280&gt;=4,"High(4-5)")</f>
        <v>Low(1-2)</v>
      </c>
      <c r="U280">
        <v>1</v>
      </c>
      <c r="V280" t="s">
        <v>2050</v>
      </c>
      <c r="W280">
        <v>3</v>
      </c>
      <c r="X280">
        <v>73</v>
      </c>
      <c r="Y280">
        <v>59</v>
      </c>
      <c r="Z280">
        <v>62</v>
      </c>
      <c r="AA280">
        <v>9</v>
      </c>
      <c r="AB280" t="str" cm="1">
        <f t="array" ref="AB280">_xlfn.IFS(AA280=0,"Below Expectation",AA280&lt;5,"Needs Improvement",AA280&lt;=7,"Meets Expectation",AA280&gt;=8,"Exceeds Expectation")</f>
        <v>Exceeds Expectation</v>
      </c>
      <c r="AC280" s="4">
        <v>18151</v>
      </c>
      <c r="AD280">
        <v>4</v>
      </c>
    </row>
    <row r="281" spans="1:30" x14ac:dyDescent="0.3">
      <c r="A281" t="s">
        <v>303</v>
      </c>
      <c r="B281" t="s">
        <v>1302</v>
      </c>
      <c r="C281">
        <v>58</v>
      </c>
      <c r="D281" t="str">
        <f t="shared" si="12"/>
        <v>50-59</v>
      </c>
      <c r="E281" t="s">
        <v>2023</v>
      </c>
      <c r="F281" t="s">
        <v>2028</v>
      </c>
      <c r="G281" t="s">
        <v>2036</v>
      </c>
      <c r="H281" s="2">
        <v>43434</v>
      </c>
      <c r="I281" t="s">
        <v>36</v>
      </c>
      <c r="J281" t="s">
        <v>2037</v>
      </c>
      <c r="K281" s="4">
        <v>116828</v>
      </c>
      <c r="L281">
        <v>0</v>
      </c>
      <c r="N281" s="6">
        <f t="shared" ca="1" si="13"/>
        <v>81</v>
      </c>
      <c r="O281" s="6">
        <f t="shared" ca="1" si="14"/>
        <v>6</v>
      </c>
      <c r="P281" s="6" t="str" cm="1">
        <f t="array" aca="1" ref="P281" ca="1">_xlfn.IFS(O281&lt;5,"0-4years", O281&lt;10,"5-9years",O281&gt;=10,"10+ years")</f>
        <v>5-9years</v>
      </c>
      <c r="S281">
        <v>3</v>
      </c>
      <c r="T281" t="str" cm="1">
        <f t="array" ref="T281">_xlfn.IFS(S281&lt;3,"Low(1-2)",S281=3,"Medium(3)",S281&gt;=4,"High(4-5)")</f>
        <v>Medium(3)</v>
      </c>
      <c r="U281">
        <v>2</v>
      </c>
      <c r="V281" t="s">
        <v>2050</v>
      </c>
      <c r="W281">
        <v>2</v>
      </c>
      <c r="X281">
        <v>72</v>
      </c>
      <c r="Y281">
        <v>71</v>
      </c>
      <c r="Z281">
        <v>76</v>
      </c>
      <c r="AA281">
        <v>9</v>
      </c>
      <c r="AB281" t="str" cm="1">
        <f t="array" ref="AB281">_xlfn.IFS(AA281=0,"Below Expectation",AA281&lt;5,"Needs Improvement",AA281&lt;=7,"Meets Expectation",AA281&gt;=8,"Exceeds Expectation")</f>
        <v>Exceeds Expectation</v>
      </c>
      <c r="AC281" s="4">
        <v>15494</v>
      </c>
      <c r="AD281">
        <v>3</v>
      </c>
    </row>
    <row r="282" spans="1:30" x14ac:dyDescent="0.3">
      <c r="A282" t="s">
        <v>304</v>
      </c>
      <c r="B282" t="s">
        <v>1303</v>
      </c>
      <c r="C282">
        <v>45</v>
      </c>
      <c r="D282" t="str">
        <f t="shared" si="12"/>
        <v>40-49</v>
      </c>
      <c r="E282" t="s">
        <v>2022</v>
      </c>
      <c r="F282" t="s">
        <v>2025</v>
      </c>
      <c r="G282" t="s">
        <v>2034</v>
      </c>
      <c r="H282" s="2">
        <v>43199</v>
      </c>
      <c r="I282" t="s">
        <v>631</v>
      </c>
      <c r="J282" t="s">
        <v>2041</v>
      </c>
      <c r="K282" s="4">
        <v>61132</v>
      </c>
      <c r="L282">
        <v>0</v>
      </c>
      <c r="N282" s="6">
        <f t="shared" ca="1" si="13"/>
        <v>89</v>
      </c>
      <c r="O282" s="6">
        <f t="shared" ca="1" si="14"/>
        <v>7</v>
      </c>
      <c r="P282" s="6" t="str" cm="1">
        <f t="array" aca="1" ref="P282" ca="1">_xlfn.IFS(O282&lt;5,"0-4years", O282&lt;10,"5-9years",O282&gt;=10,"10+ years")</f>
        <v>5-9years</v>
      </c>
      <c r="S282">
        <v>2</v>
      </c>
      <c r="T282" t="str" cm="1">
        <f t="array" ref="T282">_xlfn.IFS(S282&lt;3,"Low(1-2)",S282=3,"Medium(3)",S282&gt;=4,"High(4-5)")</f>
        <v>Low(1-2)</v>
      </c>
      <c r="U282">
        <v>1</v>
      </c>
      <c r="V282" t="s">
        <v>2050</v>
      </c>
      <c r="W282">
        <v>3</v>
      </c>
      <c r="X282">
        <v>97</v>
      </c>
      <c r="Y282">
        <v>33</v>
      </c>
      <c r="Z282">
        <v>58</v>
      </c>
      <c r="AA282">
        <v>7</v>
      </c>
      <c r="AB282" t="str" cm="1">
        <f t="array" ref="AB282">_xlfn.IFS(AA282=0,"Below Expectation",AA282&lt;5,"Needs Improvement",AA282&lt;=7,"Meets Expectation",AA282&gt;=8,"Exceeds Expectation")</f>
        <v>Meets Expectation</v>
      </c>
      <c r="AC282" s="4">
        <v>18182</v>
      </c>
      <c r="AD282">
        <v>4</v>
      </c>
    </row>
    <row r="283" spans="1:30" x14ac:dyDescent="0.3">
      <c r="A283" t="s">
        <v>305</v>
      </c>
      <c r="B283" t="s">
        <v>1304</v>
      </c>
      <c r="C283">
        <v>50</v>
      </c>
      <c r="D283" t="str">
        <f t="shared" si="12"/>
        <v>50-59</v>
      </c>
      <c r="E283" t="s">
        <v>2024</v>
      </c>
      <c r="F283" t="s">
        <v>2030</v>
      </c>
      <c r="G283" t="s">
        <v>2036</v>
      </c>
      <c r="H283" s="2">
        <v>40498</v>
      </c>
      <c r="I283" t="s">
        <v>521</v>
      </c>
      <c r="J283" t="s">
        <v>2038</v>
      </c>
      <c r="K283" s="4">
        <v>61110</v>
      </c>
      <c r="L283">
        <v>1</v>
      </c>
      <c r="M283" s="2">
        <v>44719</v>
      </c>
      <c r="N283" s="6">
        <f t="shared" ca="1" si="13"/>
        <v>138</v>
      </c>
      <c r="O283" s="6">
        <f t="shared" ca="1" si="14"/>
        <v>11</v>
      </c>
      <c r="P283" s="6" t="str" cm="1">
        <f t="array" aca="1" ref="P283" ca="1">_xlfn.IFS(O283&lt;5,"0-4years", O283&lt;10,"5-9years",O283&gt;=10,"10+ years")</f>
        <v>10+ years</v>
      </c>
      <c r="Q283" t="s">
        <v>2042</v>
      </c>
      <c r="R283">
        <v>30</v>
      </c>
      <c r="S283">
        <v>3</v>
      </c>
      <c r="T283" t="str" cm="1">
        <f t="array" ref="T283">_xlfn.IFS(S283&lt;3,"Low(1-2)",S283=3,"Medium(3)",S283&gt;=4,"High(4-5)")</f>
        <v>Medium(3)</v>
      </c>
      <c r="U283">
        <v>4</v>
      </c>
      <c r="V283" t="s">
        <v>2048</v>
      </c>
      <c r="W283">
        <v>3</v>
      </c>
      <c r="X283">
        <v>68</v>
      </c>
      <c r="Y283">
        <v>15</v>
      </c>
      <c r="Z283">
        <v>56</v>
      </c>
      <c r="AA283">
        <v>5</v>
      </c>
      <c r="AB283" t="str" cm="1">
        <f t="array" ref="AB283">_xlfn.IFS(AA283=0,"Below Expectation",AA283&lt;5,"Needs Improvement",AA283&lt;=7,"Meets Expectation",AA283&gt;=8,"Exceeds Expectation")</f>
        <v>Meets Expectation</v>
      </c>
      <c r="AC283" s="4">
        <v>12398</v>
      </c>
      <c r="AD283">
        <v>4</v>
      </c>
    </row>
    <row r="284" spans="1:30" x14ac:dyDescent="0.3">
      <c r="A284" t="s">
        <v>306</v>
      </c>
      <c r="B284" t="s">
        <v>1305</v>
      </c>
      <c r="C284">
        <v>52</v>
      </c>
      <c r="D284" t="str">
        <f t="shared" si="12"/>
        <v>50-59</v>
      </c>
      <c r="E284" t="s">
        <v>2023</v>
      </c>
      <c r="F284" t="s">
        <v>2027</v>
      </c>
      <c r="G284" t="s">
        <v>2036</v>
      </c>
      <c r="H284" s="2">
        <v>42708</v>
      </c>
      <c r="I284" t="s">
        <v>756</v>
      </c>
      <c r="J284" t="s">
        <v>2039</v>
      </c>
      <c r="K284" s="4">
        <v>83754</v>
      </c>
      <c r="L284">
        <v>1</v>
      </c>
      <c r="M284" s="2">
        <v>44138</v>
      </c>
      <c r="N284" s="6">
        <f t="shared" ca="1" si="13"/>
        <v>46</v>
      </c>
      <c r="O284" s="6">
        <f t="shared" ca="1" si="14"/>
        <v>3</v>
      </c>
      <c r="P284" s="6" t="str" cm="1">
        <f t="array" aca="1" ref="P284" ca="1">_xlfn.IFS(O284&lt;5,"0-4years", O284&lt;10,"5-9years",O284&gt;=10,"10+ years")</f>
        <v>0-4years</v>
      </c>
      <c r="Q284" t="s">
        <v>2047</v>
      </c>
      <c r="R284">
        <v>30</v>
      </c>
      <c r="S284">
        <v>1</v>
      </c>
      <c r="T284" t="str" cm="1">
        <f t="array" ref="T284">_xlfn.IFS(S284&lt;3,"Low(1-2)",S284=3,"Medium(3)",S284&gt;=4,"High(4-5)")</f>
        <v>Low(1-2)</v>
      </c>
      <c r="U284">
        <v>3</v>
      </c>
      <c r="V284" t="s">
        <v>2055</v>
      </c>
      <c r="W284">
        <v>2</v>
      </c>
      <c r="X284">
        <v>91</v>
      </c>
      <c r="Y284">
        <v>12</v>
      </c>
      <c r="Z284">
        <v>97</v>
      </c>
      <c r="AA284">
        <v>3</v>
      </c>
      <c r="AB284" t="str" cm="1">
        <f t="array" ref="AB284">_xlfn.IFS(AA284=0,"Below Expectation",AA284&lt;5,"Needs Improvement",AA284&lt;=7,"Meets Expectation",AA284&gt;=8,"Exceeds Expectation")</f>
        <v>Needs Improvement</v>
      </c>
      <c r="AC284" s="4">
        <v>282</v>
      </c>
      <c r="AD284">
        <v>0</v>
      </c>
    </row>
    <row r="285" spans="1:30" x14ac:dyDescent="0.3">
      <c r="A285" t="s">
        <v>307</v>
      </c>
      <c r="B285" t="s">
        <v>1306</v>
      </c>
      <c r="C285">
        <v>56</v>
      </c>
      <c r="D285" t="str">
        <f t="shared" si="12"/>
        <v>50-59</v>
      </c>
      <c r="E285" t="s">
        <v>2022</v>
      </c>
      <c r="F285" t="s">
        <v>2030</v>
      </c>
      <c r="G285" t="s">
        <v>2032</v>
      </c>
      <c r="H285" s="2">
        <v>45487</v>
      </c>
      <c r="I285" t="s">
        <v>261</v>
      </c>
      <c r="J285" t="s">
        <v>2041</v>
      </c>
      <c r="K285" s="4">
        <v>88580</v>
      </c>
      <c r="L285">
        <v>0</v>
      </c>
      <c r="N285" s="6">
        <f t="shared" ca="1" si="13"/>
        <v>14</v>
      </c>
      <c r="O285" s="6">
        <f t="shared" ca="1" si="14"/>
        <v>1</v>
      </c>
      <c r="P285" s="6" t="str" cm="1">
        <f t="array" aca="1" ref="P285" ca="1">_xlfn.IFS(O285&lt;5,"0-4years", O285&lt;10,"5-9years",O285&gt;=10,"10+ years")</f>
        <v>0-4years</v>
      </c>
      <c r="S285">
        <v>4</v>
      </c>
      <c r="T285" t="str" cm="1">
        <f t="array" ref="T285">_xlfn.IFS(S285&lt;3,"Low(1-2)",S285=3,"Medium(3)",S285&gt;=4,"High(4-5)")</f>
        <v>High(4-5)</v>
      </c>
      <c r="U285">
        <v>3</v>
      </c>
      <c r="V285" t="s">
        <v>2054</v>
      </c>
      <c r="W285">
        <v>3</v>
      </c>
      <c r="X285">
        <v>52</v>
      </c>
      <c r="Y285">
        <v>86</v>
      </c>
      <c r="Z285">
        <v>59</v>
      </c>
      <c r="AA285">
        <v>2</v>
      </c>
      <c r="AB285" t="str" cm="1">
        <f t="array" ref="AB285">_xlfn.IFS(AA285=0,"Below Expectation",AA285&lt;5,"Needs Improvement",AA285&lt;=7,"Meets Expectation",AA285&gt;=8,"Exceeds Expectation")</f>
        <v>Needs Improvement</v>
      </c>
      <c r="AC285" s="4">
        <v>14030</v>
      </c>
      <c r="AD285">
        <v>4</v>
      </c>
    </row>
    <row r="286" spans="1:30" x14ac:dyDescent="0.3">
      <c r="A286" t="s">
        <v>308</v>
      </c>
      <c r="B286" t="s">
        <v>1307</v>
      </c>
      <c r="C286">
        <v>54</v>
      </c>
      <c r="D286" t="str">
        <f t="shared" si="12"/>
        <v>50-59</v>
      </c>
      <c r="E286" t="s">
        <v>2022</v>
      </c>
      <c r="F286" t="s">
        <v>2030</v>
      </c>
      <c r="G286" t="s">
        <v>2036</v>
      </c>
      <c r="H286" s="2">
        <v>42363</v>
      </c>
      <c r="I286" t="s">
        <v>117</v>
      </c>
      <c r="J286" t="s">
        <v>2037</v>
      </c>
      <c r="K286" s="4">
        <v>47469</v>
      </c>
      <c r="L286">
        <v>1</v>
      </c>
      <c r="M286" s="2">
        <v>45333</v>
      </c>
      <c r="N286" s="6">
        <f t="shared" ca="1" si="13"/>
        <v>97</v>
      </c>
      <c r="O286" s="6">
        <f t="shared" ca="1" si="14"/>
        <v>8</v>
      </c>
      <c r="P286" s="6" t="str" cm="1">
        <f t="array" aca="1" ref="P286" ca="1">_xlfn.IFS(O286&lt;5,"0-4years", O286&lt;10,"5-9years",O286&gt;=10,"10+ years")</f>
        <v>5-9years</v>
      </c>
      <c r="Q286" t="s">
        <v>2046</v>
      </c>
      <c r="R286">
        <v>30</v>
      </c>
      <c r="S286">
        <v>4</v>
      </c>
      <c r="T286" t="str" cm="1">
        <f t="array" ref="T286">_xlfn.IFS(S286&lt;3,"Low(1-2)",S286=3,"Medium(3)",S286&gt;=4,"High(4-5)")</f>
        <v>High(4-5)</v>
      </c>
      <c r="U286">
        <v>5</v>
      </c>
      <c r="V286" t="s">
        <v>2053</v>
      </c>
      <c r="W286">
        <v>5</v>
      </c>
      <c r="X286">
        <v>76</v>
      </c>
      <c r="Y286">
        <v>75</v>
      </c>
      <c r="Z286">
        <v>58</v>
      </c>
      <c r="AA286">
        <v>0</v>
      </c>
      <c r="AB286" t="str" cm="1">
        <f t="array" ref="AB286">_xlfn.IFS(AA286=0,"Below Expectation",AA286&lt;5,"Needs Improvement",AA286&lt;=7,"Meets Expectation",AA286&gt;=8,"Exceeds Expectation")</f>
        <v>Below Expectation</v>
      </c>
      <c r="AC286" s="4">
        <v>15302</v>
      </c>
      <c r="AD286">
        <v>0</v>
      </c>
    </row>
    <row r="287" spans="1:30" x14ac:dyDescent="0.3">
      <c r="A287" t="s">
        <v>309</v>
      </c>
      <c r="B287" t="s">
        <v>1308</v>
      </c>
      <c r="C287">
        <v>42</v>
      </c>
      <c r="D287" t="str">
        <f t="shared" si="12"/>
        <v>40-49</v>
      </c>
      <c r="E287" t="s">
        <v>2024</v>
      </c>
      <c r="F287" t="s">
        <v>2026</v>
      </c>
      <c r="G287" t="s">
        <v>2035</v>
      </c>
      <c r="H287" s="2">
        <v>40489</v>
      </c>
      <c r="I287" t="s">
        <v>361</v>
      </c>
      <c r="J287" t="s">
        <v>2038</v>
      </c>
      <c r="K287" s="4">
        <v>89016</v>
      </c>
      <c r="L287">
        <v>0</v>
      </c>
      <c r="N287" s="6">
        <f t="shared" ca="1" si="13"/>
        <v>178</v>
      </c>
      <c r="O287" s="6">
        <f t="shared" ca="1" si="14"/>
        <v>14</v>
      </c>
      <c r="P287" s="6" t="str" cm="1">
        <f t="array" aca="1" ref="P287" ca="1">_xlfn.IFS(O287&lt;5,"0-4years", O287&lt;10,"5-9years",O287&gt;=10,"10+ years")</f>
        <v>10+ years</v>
      </c>
      <c r="S287">
        <v>5</v>
      </c>
      <c r="T287" t="str" cm="1">
        <f t="array" ref="T287">_xlfn.IFS(S287&lt;3,"Low(1-2)",S287=3,"Medium(3)",S287&gt;=4,"High(4-5)")</f>
        <v>High(4-5)</v>
      </c>
      <c r="U287">
        <v>2</v>
      </c>
      <c r="V287" t="s">
        <v>2050</v>
      </c>
      <c r="W287">
        <v>5</v>
      </c>
      <c r="X287">
        <v>52</v>
      </c>
      <c r="Y287">
        <v>90</v>
      </c>
      <c r="Z287">
        <v>71</v>
      </c>
      <c r="AA287">
        <v>2</v>
      </c>
      <c r="AB287" t="str" cm="1">
        <f t="array" ref="AB287">_xlfn.IFS(AA287=0,"Below Expectation",AA287&lt;5,"Needs Improvement",AA287&lt;=7,"Meets Expectation",AA287&gt;=8,"Exceeds Expectation")</f>
        <v>Needs Improvement</v>
      </c>
      <c r="AC287" s="4">
        <v>5166</v>
      </c>
      <c r="AD287">
        <v>3</v>
      </c>
    </row>
    <row r="288" spans="1:30" x14ac:dyDescent="0.3">
      <c r="A288" t="s">
        <v>310</v>
      </c>
      <c r="B288" t="s">
        <v>1309</v>
      </c>
      <c r="C288">
        <v>53</v>
      </c>
      <c r="D288" t="str">
        <f t="shared" si="12"/>
        <v>50-59</v>
      </c>
      <c r="E288" t="s">
        <v>2022</v>
      </c>
      <c r="F288" t="s">
        <v>2026</v>
      </c>
      <c r="G288" t="s">
        <v>2031</v>
      </c>
      <c r="H288" s="2">
        <v>43922</v>
      </c>
      <c r="I288" t="s">
        <v>804</v>
      </c>
      <c r="J288" t="s">
        <v>2040</v>
      </c>
      <c r="K288" s="4">
        <v>71233</v>
      </c>
      <c r="L288">
        <v>1</v>
      </c>
      <c r="M288" s="2">
        <v>44581</v>
      </c>
      <c r="N288" s="6">
        <f t="shared" ca="1" si="13"/>
        <v>21</v>
      </c>
      <c r="O288" s="6">
        <f t="shared" ca="1" si="14"/>
        <v>1</v>
      </c>
      <c r="P288" s="6" t="str" cm="1">
        <f t="array" aca="1" ref="P288" ca="1">_xlfn.IFS(O288&lt;5,"0-4years", O288&lt;10,"5-9years",O288&gt;=10,"10+ years")</f>
        <v>0-4years</v>
      </c>
      <c r="Q288" t="s">
        <v>2043</v>
      </c>
      <c r="R288">
        <v>60</v>
      </c>
      <c r="S288">
        <v>2</v>
      </c>
      <c r="T288" t="str" cm="1">
        <f t="array" ref="T288">_xlfn.IFS(S288&lt;3,"Low(1-2)",S288=3,"Medium(3)",S288&gt;=4,"High(4-5)")</f>
        <v>Low(1-2)</v>
      </c>
      <c r="U288">
        <v>2</v>
      </c>
      <c r="V288" t="s">
        <v>2049</v>
      </c>
      <c r="W288">
        <v>4</v>
      </c>
      <c r="X288">
        <v>77</v>
      </c>
      <c r="Y288">
        <v>21</v>
      </c>
      <c r="Z288">
        <v>72</v>
      </c>
      <c r="AA288">
        <v>8</v>
      </c>
      <c r="AB288" t="str" cm="1">
        <f t="array" ref="AB288">_xlfn.IFS(AA288=0,"Below Expectation",AA288&lt;5,"Needs Improvement",AA288&lt;=7,"Meets Expectation",AA288&gt;=8,"Exceeds Expectation")</f>
        <v>Exceeds Expectation</v>
      </c>
      <c r="AC288" s="4">
        <v>7121</v>
      </c>
      <c r="AD288">
        <v>2</v>
      </c>
    </row>
    <row r="289" spans="1:30" x14ac:dyDescent="0.3">
      <c r="A289" t="s">
        <v>311</v>
      </c>
      <c r="B289" t="s">
        <v>1310</v>
      </c>
      <c r="C289">
        <v>44</v>
      </c>
      <c r="D289" t="str">
        <f t="shared" si="12"/>
        <v>40-49</v>
      </c>
      <c r="E289" t="s">
        <v>2022</v>
      </c>
      <c r="F289" t="s">
        <v>2025</v>
      </c>
      <c r="G289" t="s">
        <v>2031</v>
      </c>
      <c r="H289" s="2">
        <v>40575</v>
      </c>
      <c r="I289" t="s">
        <v>194</v>
      </c>
      <c r="J289" t="s">
        <v>2039</v>
      </c>
      <c r="K289" s="4">
        <v>91708</v>
      </c>
      <c r="L289">
        <v>1</v>
      </c>
      <c r="M289" s="2">
        <v>43285</v>
      </c>
      <c r="N289" s="6">
        <f t="shared" ca="1" si="13"/>
        <v>89</v>
      </c>
      <c r="O289" s="6">
        <f t="shared" ca="1" si="14"/>
        <v>7</v>
      </c>
      <c r="P289" s="6" t="str" cm="1">
        <f t="array" aca="1" ref="P289" ca="1">_xlfn.IFS(O289&lt;5,"0-4years", O289&lt;10,"5-9years",O289&gt;=10,"10+ years")</f>
        <v>5-9years</v>
      </c>
      <c r="Q289" t="s">
        <v>2046</v>
      </c>
      <c r="R289">
        <v>60</v>
      </c>
      <c r="S289">
        <v>5</v>
      </c>
      <c r="T289" t="str" cm="1">
        <f t="array" ref="T289">_xlfn.IFS(S289&lt;3,"Low(1-2)",S289=3,"Medium(3)",S289&gt;=4,"High(4-5)")</f>
        <v>High(4-5)</v>
      </c>
      <c r="U289">
        <v>5</v>
      </c>
      <c r="V289" t="s">
        <v>2053</v>
      </c>
      <c r="W289">
        <v>5</v>
      </c>
      <c r="X289">
        <v>66</v>
      </c>
      <c r="Y289">
        <v>95</v>
      </c>
      <c r="Z289">
        <v>56</v>
      </c>
      <c r="AA289">
        <v>4</v>
      </c>
      <c r="AB289" t="str" cm="1">
        <f t="array" ref="AB289">_xlfn.IFS(AA289=0,"Below Expectation",AA289&lt;5,"Needs Improvement",AA289&lt;=7,"Meets Expectation",AA289&gt;=8,"Exceeds Expectation")</f>
        <v>Needs Improvement</v>
      </c>
      <c r="AC289" s="4">
        <v>14677</v>
      </c>
      <c r="AD289">
        <v>0</v>
      </c>
    </row>
    <row r="290" spans="1:30" x14ac:dyDescent="0.3">
      <c r="A290" t="s">
        <v>312</v>
      </c>
      <c r="B290" t="s">
        <v>1311</v>
      </c>
      <c r="C290">
        <v>54</v>
      </c>
      <c r="D290" t="str">
        <f t="shared" si="12"/>
        <v>50-59</v>
      </c>
      <c r="E290" t="s">
        <v>2022</v>
      </c>
      <c r="F290" t="s">
        <v>2028</v>
      </c>
      <c r="G290" t="s">
        <v>2035</v>
      </c>
      <c r="H290" s="2">
        <v>42205</v>
      </c>
      <c r="I290" t="s">
        <v>1004</v>
      </c>
      <c r="J290" t="s">
        <v>2037</v>
      </c>
      <c r="K290" s="4">
        <v>83232</v>
      </c>
      <c r="L290">
        <v>0</v>
      </c>
      <c r="N290" s="6">
        <f t="shared" ca="1" si="13"/>
        <v>121</v>
      </c>
      <c r="O290" s="6">
        <f t="shared" ca="1" si="14"/>
        <v>10</v>
      </c>
      <c r="P290" s="6" t="str" cm="1">
        <f t="array" aca="1" ref="P290" ca="1">_xlfn.IFS(O290&lt;5,"0-4years", O290&lt;10,"5-9years",O290&gt;=10,"10+ years")</f>
        <v>10+ years</v>
      </c>
      <c r="S290">
        <v>1</v>
      </c>
      <c r="T290" t="str" cm="1">
        <f t="array" ref="T290">_xlfn.IFS(S290&lt;3,"Low(1-2)",S290=3,"Medium(3)",S290&gt;=4,"High(4-5)")</f>
        <v>Low(1-2)</v>
      </c>
      <c r="U290">
        <v>1</v>
      </c>
      <c r="V290" t="s">
        <v>2050</v>
      </c>
      <c r="W290">
        <v>1</v>
      </c>
      <c r="X290">
        <v>80</v>
      </c>
      <c r="Y290">
        <v>26</v>
      </c>
      <c r="Z290">
        <v>97</v>
      </c>
      <c r="AA290">
        <v>5</v>
      </c>
      <c r="AB290" t="str" cm="1">
        <f t="array" ref="AB290">_xlfn.IFS(AA290=0,"Below Expectation",AA290&lt;5,"Needs Improvement",AA290&lt;=7,"Meets Expectation",AA290&gt;=8,"Exceeds Expectation")</f>
        <v>Meets Expectation</v>
      </c>
      <c r="AC290" s="4">
        <v>16373</v>
      </c>
      <c r="AD290">
        <v>1</v>
      </c>
    </row>
    <row r="291" spans="1:30" x14ac:dyDescent="0.3">
      <c r="A291" t="s">
        <v>313</v>
      </c>
      <c r="B291" t="s">
        <v>1312</v>
      </c>
      <c r="C291">
        <v>24</v>
      </c>
      <c r="D291" t="str">
        <f t="shared" si="12"/>
        <v>22-29</v>
      </c>
      <c r="E291" t="s">
        <v>2022</v>
      </c>
      <c r="F291" t="s">
        <v>2025</v>
      </c>
      <c r="G291" t="s">
        <v>2034</v>
      </c>
      <c r="H291" s="2">
        <v>40613</v>
      </c>
      <c r="I291" t="s">
        <v>629</v>
      </c>
      <c r="J291" t="s">
        <v>2041</v>
      </c>
      <c r="K291" s="4">
        <v>118450</v>
      </c>
      <c r="L291">
        <v>0</v>
      </c>
      <c r="N291" s="6">
        <f t="shared" ca="1" si="13"/>
        <v>174</v>
      </c>
      <c r="O291" s="6">
        <f t="shared" ca="1" si="14"/>
        <v>14</v>
      </c>
      <c r="P291" s="6" t="str" cm="1">
        <f t="array" aca="1" ref="P291" ca="1">_xlfn.IFS(O291&lt;5,"0-4years", O291&lt;10,"5-9years",O291&gt;=10,"10+ years")</f>
        <v>10+ years</v>
      </c>
      <c r="S291">
        <v>4</v>
      </c>
      <c r="T291" t="str" cm="1">
        <f t="array" ref="T291">_xlfn.IFS(S291&lt;3,"Low(1-2)",S291=3,"Medium(3)",S291&gt;=4,"High(4-5)")</f>
        <v>High(4-5)</v>
      </c>
      <c r="U291">
        <v>3</v>
      </c>
      <c r="V291" t="s">
        <v>2054</v>
      </c>
      <c r="W291">
        <v>1</v>
      </c>
      <c r="X291">
        <v>59</v>
      </c>
      <c r="Y291">
        <v>63</v>
      </c>
      <c r="Z291">
        <v>58</v>
      </c>
      <c r="AA291">
        <v>4</v>
      </c>
      <c r="AB291" t="str" cm="1">
        <f t="array" ref="AB291">_xlfn.IFS(AA291=0,"Below Expectation",AA291&lt;5,"Needs Improvement",AA291&lt;=7,"Meets Expectation",AA291&gt;=8,"Exceeds Expectation")</f>
        <v>Needs Improvement</v>
      </c>
      <c r="AC291" s="4">
        <v>4896</v>
      </c>
      <c r="AD291">
        <v>2</v>
      </c>
    </row>
    <row r="292" spans="1:30" x14ac:dyDescent="0.3">
      <c r="A292" t="s">
        <v>314</v>
      </c>
      <c r="B292" t="s">
        <v>1313</v>
      </c>
      <c r="C292">
        <v>39</v>
      </c>
      <c r="D292" t="str">
        <f t="shared" si="12"/>
        <v>30-39</v>
      </c>
      <c r="E292" t="s">
        <v>2022</v>
      </c>
      <c r="F292" t="s">
        <v>2029</v>
      </c>
      <c r="G292" t="s">
        <v>2035</v>
      </c>
      <c r="H292" s="2">
        <v>44342</v>
      </c>
      <c r="I292" t="s">
        <v>684</v>
      </c>
      <c r="J292" t="s">
        <v>2038</v>
      </c>
      <c r="K292" s="4">
        <v>111437</v>
      </c>
      <c r="L292">
        <v>0</v>
      </c>
      <c r="N292" s="6">
        <f t="shared" ca="1" si="13"/>
        <v>51</v>
      </c>
      <c r="O292" s="6">
        <f t="shared" ca="1" si="14"/>
        <v>4</v>
      </c>
      <c r="P292" s="6" t="str" cm="1">
        <f t="array" aca="1" ref="P292" ca="1">_xlfn.IFS(O292&lt;5,"0-4years", O292&lt;10,"5-9years",O292&gt;=10,"10+ years")</f>
        <v>0-4years</v>
      </c>
      <c r="S292">
        <v>1</v>
      </c>
      <c r="T292" t="str" cm="1">
        <f t="array" ref="T292">_xlfn.IFS(S292&lt;3,"Low(1-2)",S292=3,"Medium(3)",S292&gt;=4,"High(4-5)")</f>
        <v>Low(1-2)</v>
      </c>
      <c r="U292">
        <v>3</v>
      </c>
      <c r="V292" t="s">
        <v>2050</v>
      </c>
      <c r="W292">
        <v>1</v>
      </c>
      <c r="X292">
        <v>98</v>
      </c>
      <c r="Y292">
        <v>1</v>
      </c>
      <c r="Z292">
        <v>76</v>
      </c>
      <c r="AA292">
        <v>0</v>
      </c>
      <c r="AB292" t="str" cm="1">
        <f t="array" ref="AB292">_xlfn.IFS(AA292=0,"Below Expectation",AA292&lt;5,"Needs Improvement",AA292&lt;=7,"Meets Expectation",AA292&gt;=8,"Exceeds Expectation")</f>
        <v>Below Expectation</v>
      </c>
      <c r="AC292" s="4">
        <v>16514</v>
      </c>
      <c r="AD292">
        <v>3</v>
      </c>
    </row>
    <row r="293" spans="1:30" x14ac:dyDescent="0.3">
      <c r="A293" t="s">
        <v>315</v>
      </c>
      <c r="B293" t="s">
        <v>1314</v>
      </c>
      <c r="C293">
        <v>46</v>
      </c>
      <c r="D293" t="str">
        <f t="shared" si="12"/>
        <v>40-49</v>
      </c>
      <c r="E293" t="s">
        <v>2022</v>
      </c>
      <c r="F293" t="s">
        <v>2030</v>
      </c>
      <c r="G293" t="s">
        <v>2036</v>
      </c>
      <c r="H293" s="2">
        <v>44186</v>
      </c>
      <c r="I293" t="s">
        <v>647</v>
      </c>
      <c r="J293" t="s">
        <v>2039</v>
      </c>
      <c r="K293" s="4">
        <v>59409</v>
      </c>
      <c r="L293">
        <v>0</v>
      </c>
      <c r="N293" s="6">
        <f t="shared" ca="1" si="13"/>
        <v>56</v>
      </c>
      <c r="O293" s="6">
        <f t="shared" ca="1" si="14"/>
        <v>4</v>
      </c>
      <c r="P293" s="6" t="str" cm="1">
        <f t="array" aca="1" ref="P293" ca="1">_xlfn.IFS(O293&lt;5,"0-4years", O293&lt;10,"5-9years",O293&gt;=10,"10+ years")</f>
        <v>0-4years</v>
      </c>
      <c r="S293">
        <v>1</v>
      </c>
      <c r="T293" t="str" cm="1">
        <f t="array" ref="T293">_xlfn.IFS(S293&lt;3,"Low(1-2)",S293=3,"Medium(3)",S293&gt;=4,"High(4-5)")</f>
        <v>Low(1-2)</v>
      </c>
      <c r="U293">
        <v>2</v>
      </c>
      <c r="V293" t="s">
        <v>2050</v>
      </c>
      <c r="W293">
        <v>2</v>
      </c>
      <c r="X293">
        <v>71</v>
      </c>
      <c r="Y293">
        <v>96</v>
      </c>
      <c r="Z293">
        <v>73</v>
      </c>
      <c r="AA293">
        <v>9</v>
      </c>
      <c r="AB293" t="str" cm="1">
        <f t="array" ref="AB293">_xlfn.IFS(AA293=0,"Below Expectation",AA293&lt;5,"Needs Improvement",AA293&lt;=7,"Meets Expectation",AA293&gt;=8,"Exceeds Expectation")</f>
        <v>Exceeds Expectation</v>
      </c>
      <c r="AC293" s="4">
        <v>1293</v>
      </c>
      <c r="AD293">
        <v>2</v>
      </c>
    </row>
    <row r="294" spans="1:30" x14ac:dyDescent="0.3">
      <c r="A294" t="s">
        <v>316</v>
      </c>
      <c r="B294" t="s">
        <v>1315</v>
      </c>
      <c r="C294">
        <v>52</v>
      </c>
      <c r="D294" t="str">
        <f t="shared" si="12"/>
        <v>50-59</v>
      </c>
      <c r="E294" t="s">
        <v>2022</v>
      </c>
      <c r="F294" t="s">
        <v>2027</v>
      </c>
      <c r="G294" t="s">
        <v>2034</v>
      </c>
      <c r="H294" s="2">
        <v>44321</v>
      </c>
      <c r="I294" t="s">
        <v>590</v>
      </c>
      <c r="J294" t="s">
        <v>2038</v>
      </c>
      <c r="K294" s="4">
        <v>44324</v>
      </c>
      <c r="L294">
        <v>1</v>
      </c>
      <c r="M294" s="2">
        <v>45870</v>
      </c>
      <c r="N294" s="6">
        <f t="shared" ca="1" si="13"/>
        <v>50</v>
      </c>
      <c r="O294" s="6">
        <f t="shared" ca="1" si="14"/>
        <v>4</v>
      </c>
      <c r="P294" s="6" t="str" cm="1">
        <f t="array" aca="1" ref="P294" ca="1">_xlfn.IFS(O294&lt;5,"0-4years", O294&lt;10,"5-9years",O294&gt;=10,"10+ years")</f>
        <v>0-4years</v>
      </c>
      <c r="Q294" t="s">
        <v>2044</v>
      </c>
      <c r="R294">
        <v>60</v>
      </c>
      <c r="S294">
        <v>2</v>
      </c>
      <c r="T294" t="str" cm="1">
        <f t="array" ref="T294">_xlfn.IFS(S294&lt;3,"Low(1-2)",S294=3,"Medium(3)",S294&gt;=4,"High(4-5)")</f>
        <v>Low(1-2)</v>
      </c>
      <c r="U294">
        <v>2</v>
      </c>
      <c r="V294" t="s">
        <v>2051</v>
      </c>
      <c r="W294">
        <v>5</v>
      </c>
      <c r="X294">
        <v>79</v>
      </c>
      <c r="Y294">
        <v>25</v>
      </c>
      <c r="Z294">
        <v>78</v>
      </c>
      <c r="AA294">
        <v>0</v>
      </c>
      <c r="AB294" t="str" cm="1">
        <f t="array" ref="AB294">_xlfn.IFS(AA294=0,"Below Expectation",AA294&lt;5,"Needs Improvement",AA294&lt;=7,"Meets Expectation",AA294&gt;=8,"Exceeds Expectation")</f>
        <v>Below Expectation</v>
      </c>
      <c r="AC294" s="4">
        <v>6957</v>
      </c>
      <c r="AD294">
        <v>0</v>
      </c>
    </row>
    <row r="295" spans="1:30" x14ac:dyDescent="0.3">
      <c r="A295" t="s">
        <v>317</v>
      </c>
      <c r="B295" t="s">
        <v>1316</v>
      </c>
      <c r="C295">
        <v>24</v>
      </c>
      <c r="D295" t="str">
        <f t="shared" si="12"/>
        <v>22-29</v>
      </c>
      <c r="E295" t="s">
        <v>2023</v>
      </c>
      <c r="F295" t="s">
        <v>2030</v>
      </c>
      <c r="G295" t="s">
        <v>2032</v>
      </c>
      <c r="H295" s="2">
        <v>41279</v>
      </c>
      <c r="I295" t="s">
        <v>872</v>
      </c>
      <c r="J295" t="s">
        <v>2040</v>
      </c>
      <c r="K295" s="4">
        <v>33738</v>
      </c>
      <c r="L295">
        <v>0</v>
      </c>
      <c r="N295" s="6">
        <f t="shared" ca="1" si="13"/>
        <v>152</v>
      </c>
      <c r="O295" s="6">
        <f t="shared" ca="1" si="14"/>
        <v>12</v>
      </c>
      <c r="P295" s="6" t="str" cm="1">
        <f t="array" aca="1" ref="P295" ca="1">_xlfn.IFS(O295&lt;5,"0-4years", O295&lt;10,"5-9years",O295&gt;=10,"10+ years")</f>
        <v>10+ years</v>
      </c>
      <c r="S295">
        <v>1</v>
      </c>
      <c r="T295" t="str" cm="1">
        <f t="array" ref="T295">_xlfn.IFS(S295&lt;3,"Low(1-2)",S295=3,"Medium(3)",S295&gt;=4,"High(4-5)")</f>
        <v>Low(1-2)</v>
      </c>
      <c r="U295">
        <v>5</v>
      </c>
      <c r="V295" t="s">
        <v>2050</v>
      </c>
      <c r="W295">
        <v>1</v>
      </c>
      <c r="X295">
        <v>98</v>
      </c>
      <c r="Y295">
        <v>91</v>
      </c>
      <c r="Z295">
        <v>66</v>
      </c>
      <c r="AA295">
        <v>3</v>
      </c>
      <c r="AB295" t="str" cm="1">
        <f t="array" ref="AB295">_xlfn.IFS(AA295=0,"Below Expectation",AA295&lt;5,"Needs Improvement",AA295&lt;=7,"Meets Expectation",AA295&gt;=8,"Exceeds Expectation")</f>
        <v>Needs Improvement</v>
      </c>
      <c r="AC295" s="4">
        <v>16444</v>
      </c>
      <c r="AD295">
        <v>3</v>
      </c>
    </row>
    <row r="296" spans="1:30" x14ac:dyDescent="0.3">
      <c r="A296" t="s">
        <v>318</v>
      </c>
      <c r="B296" t="s">
        <v>1317</v>
      </c>
      <c r="C296">
        <v>45</v>
      </c>
      <c r="D296" t="str">
        <f t="shared" si="12"/>
        <v>40-49</v>
      </c>
      <c r="E296" t="s">
        <v>2023</v>
      </c>
      <c r="F296" t="s">
        <v>2030</v>
      </c>
      <c r="G296" t="s">
        <v>2033</v>
      </c>
      <c r="H296" s="2">
        <v>44024</v>
      </c>
      <c r="I296" t="s">
        <v>959</v>
      </c>
      <c r="J296" t="s">
        <v>2041</v>
      </c>
      <c r="K296" s="4">
        <v>49054</v>
      </c>
      <c r="L296">
        <v>0</v>
      </c>
      <c r="N296" s="6">
        <f t="shared" ca="1" si="13"/>
        <v>62</v>
      </c>
      <c r="O296" s="6">
        <f t="shared" ca="1" si="14"/>
        <v>5</v>
      </c>
      <c r="P296" s="6" t="str" cm="1">
        <f t="array" aca="1" ref="P296" ca="1">_xlfn.IFS(O296&lt;5,"0-4years", O296&lt;10,"5-9years",O296&gt;=10,"10+ years")</f>
        <v>5-9years</v>
      </c>
      <c r="S296">
        <v>4</v>
      </c>
      <c r="T296" t="str" cm="1">
        <f t="array" ref="T296">_xlfn.IFS(S296&lt;3,"Low(1-2)",S296=3,"Medium(3)",S296&gt;=4,"High(4-5)")</f>
        <v>High(4-5)</v>
      </c>
      <c r="U296">
        <v>4</v>
      </c>
      <c r="V296" t="s">
        <v>2056</v>
      </c>
      <c r="W296">
        <v>4</v>
      </c>
      <c r="X296">
        <v>70</v>
      </c>
      <c r="Y296">
        <v>82</v>
      </c>
      <c r="Z296">
        <v>69</v>
      </c>
      <c r="AA296">
        <v>2</v>
      </c>
      <c r="AB296" t="str" cm="1">
        <f t="array" ref="AB296">_xlfn.IFS(AA296=0,"Below Expectation",AA296&lt;5,"Needs Improvement",AA296&lt;=7,"Meets Expectation",AA296&gt;=8,"Exceeds Expectation")</f>
        <v>Needs Improvement</v>
      </c>
      <c r="AC296" s="4">
        <v>18595</v>
      </c>
      <c r="AD296">
        <v>1</v>
      </c>
    </row>
    <row r="297" spans="1:30" x14ac:dyDescent="0.3">
      <c r="A297" t="s">
        <v>319</v>
      </c>
      <c r="B297" t="s">
        <v>1318</v>
      </c>
      <c r="C297">
        <v>53</v>
      </c>
      <c r="D297" t="str">
        <f t="shared" si="12"/>
        <v>50-59</v>
      </c>
      <c r="E297" t="s">
        <v>2023</v>
      </c>
      <c r="F297" t="s">
        <v>2025</v>
      </c>
      <c r="G297" t="s">
        <v>2033</v>
      </c>
      <c r="H297" s="2">
        <v>43163</v>
      </c>
      <c r="I297" t="s">
        <v>490</v>
      </c>
      <c r="J297" t="s">
        <v>2038</v>
      </c>
      <c r="K297" s="4">
        <v>54709</v>
      </c>
      <c r="L297">
        <v>0</v>
      </c>
      <c r="N297" s="6">
        <f t="shared" ca="1" si="13"/>
        <v>90</v>
      </c>
      <c r="O297" s="6">
        <f t="shared" ca="1" si="14"/>
        <v>7</v>
      </c>
      <c r="P297" s="6" t="str" cm="1">
        <f t="array" aca="1" ref="P297" ca="1">_xlfn.IFS(O297&lt;5,"0-4years", O297&lt;10,"5-9years",O297&gt;=10,"10+ years")</f>
        <v>5-9years</v>
      </c>
      <c r="S297">
        <v>5</v>
      </c>
      <c r="T297" t="str" cm="1">
        <f t="array" ref="T297">_xlfn.IFS(S297&lt;3,"Low(1-2)",S297=3,"Medium(3)",S297&gt;=4,"High(4-5)")</f>
        <v>High(4-5)</v>
      </c>
      <c r="U297">
        <v>1</v>
      </c>
      <c r="V297" t="s">
        <v>2050</v>
      </c>
      <c r="W297">
        <v>2</v>
      </c>
      <c r="X297">
        <v>85</v>
      </c>
      <c r="Y297">
        <v>68</v>
      </c>
      <c r="Z297">
        <v>56</v>
      </c>
      <c r="AA297">
        <v>7</v>
      </c>
      <c r="AB297" t="str" cm="1">
        <f t="array" ref="AB297">_xlfn.IFS(AA297=0,"Below Expectation",AA297&lt;5,"Needs Improvement",AA297&lt;=7,"Meets Expectation",AA297&gt;=8,"Exceeds Expectation")</f>
        <v>Meets Expectation</v>
      </c>
      <c r="AC297" s="4">
        <v>9740</v>
      </c>
      <c r="AD297">
        <v>0</v>
      </c>
    </row>
    <row r="298" spans="1:30" x14ac:dyDescent="0.3">
      <c r="A298" t="s">
        <v>320</v>
      </c>
      <c r="B298" t="s">
        <v>1319</v>
      </c>
      <c r="C298">
        <v>43</v>
      </c>
      <c r="D298" t="str">
        <f t="shared" si="12"/>
        <v>40-49</v>
      </c>
      <c r="E298" t="s">
        <v>2023</v>
      </c>
      <c r="F298" t="s">
        <v>2027</v>
      </c>
      <c r="G298" t="s">
        <v>2036</v>
      </c>
      <c r="H298" s="2">
        <v>41655</v>
      </c>
      <c r="I298" t="s">
        <v>651</v>
      </c>
      <c r="J298" t="s">
        <v>2037</v>
      </c>
      <c r="K298" s="4">
        <v>110643</v>
      </c>
      <c r="L298">
        <v>1</v>
      </c>
      <c r="M298" s="2">
        <v>43908</v>
      </c>
      <c r="N298" s="6">
        <f t="shared" ca="1" si="13"/>
        <v>74</v>
      </c>
      <c r="O298" s="6">
        <f t="shared" ca="1" si="14"/>
        <v>6</v>
      </c>
      <c r="P298" s="6" t="str" cm="1">
        <f t="array" aca="1" ref="P298" ca="1">_xlfn.IFS(O298&lt;5,"0-4years", O298&lt;10,"5-9years",O298&gt;=10,"10+ years")</f>
        <v>5-9years</v>
      </c>
      <c r="Q298" t="s">
        <v>2046</v>
      </c>
      <c r="R298">
        <v>30</v>
      </c>
      <c r="S298">
        <v>4</v>
      </c>
      <c r="T298" t="str" cm="1">
        <f t="array" ref="T298">_xlfn.IFS(S298&lt;3,"Low(1-2)",S298=3,"Medium(3)",S298&gt;=4,"High(4-5)")</f>
        <v>High(4-5)</v>
      </c>
      <c r="U298">
        <v>4</v>
      </c>
      <c r="V298" t="s">
        <v>2053</v>
      </c>
      <c r="W298">
        <v>4</v>
      </c>
      <c r="X298">
        <v>72</v>
      </c>
      <c r="Y298">
        <v>96</v>
      </c>
      <c r="Z298">
        <v>92</v>
      </c>
      <c r="AA298">
        <v>6</v>
      </c>
      <c r="AB298" t="str" cm="1">
        <f t="array" ref="AB298">_xlfn.IFS(AA298=0,"Below Expectation",AA298&lt;5,"Needs Improvement",AA298&lt;=7,"Meets Expectation",AA298&gt;=8,"Exceeds Expectation")</f>
        <v>Meets Expectation</v>
      </c>
      <c r="AC298" s="4">
        <v>12559</v>
      </c>
      <c r="AD298">
        <v>0</v>
      </c>
    </row>
    <row r="299" spans="1:30" x14ac:dyDescent="0.3">
      <c r="A299" t="s">
        <v>321</v>
      </c>
      <c r="B299" t="s">
        <v>1320</v>
      </c>
      <c r="C299">
        <v>44</v>
      </c>
      <c r="D299" t="str">
        <f t="shared" si="12"/>
        <v>40-49</v>
      </c>
      <c r="E299" t="s">
        <v>2023</v>
      </c>
      <c r="F299" t="s">
        <v>2027</v>
      </c>
      <c r="G299" t="s">
        <v>2035</v>
      </c>
      <c r="H299" s="2">
        <v>42642</v>
      </c>
      <c r="I299" t="s">
        <v>166</v>
      </c>
      <c r="J299" t="s">
        <v>2041</v>
      </c>
      <c r="K299" s="4">
        <v>25363</v>
      </c>
      <c r="L299">
        <v>0</v>
      </c>
      <c r="N299" s="6">
        <f t="shared" ca="1" si="13"/>
        <v>107</v>
      </c>
      <c r="O299" s="6">
        <f t="shared" ca="1" si="14"/>
        <v>8</v>
      </c>
      <c r="P299" s="6" t="str" cm="1">
        <f t="array" aca="1" ref="P299" ca="1">_xlfn.IFS(O299&lt;5,"0-4years", O299&lt;10,"5-9years",O299&gt;=10,"10+ years")</f>
        <v>5-9years</v>
      </c>
      <c r="S299">
        <v>2</v>
      </c>
      <c r="T299" t="str" cm="1">
        <f t="array" ref="T299">_xlfn.IFS(S299&lt;3,"Low(1-2)",S299=3,"Medium(3)",S299&gt;=4,"High(4-5)")</f>
        <v>Low(1-2)</v>
      </c>
      <c r="U299">
        <v>4</v>
      </c>
      <c r="V299" t="s">
        <v>2050</v>
      </c>
      <c r="W299">
        <v>5</v>
      </c>
      <c r="X299">
        <v>87</v>
      </c>
      <c r="Y299">
        <v>83</v>
      </c>
      <c r="Z299">
        <v>89</v>
      </c>
      <c r="AA299">
        <v>6</v>
      </c>
      <c r="AB299" t="str" cm="1">
        <f t="array" ref="AB299">_xlfn.IFS(AA299=0,"Below Expectation",AA299&lt;5,"Needs Improvement",AA299&lt;=7,"Meets Expectation",AA299&gt;=8,"Exceeds Expectation")</f>
        <v>Meets Expectation</v>
      </c>
      <c r="AC299" s="4">
        <v>9973</v>
      </c>
      <c r="AD299">
        <v>3</v>
      </c>
    </row>
    <row r="300" spans="1:30" x14ac:dyDescent="0.3">
      <c r="A300" t="s">
        <v>322</v>
      </c>
      <c r="B300" t="s">
        <v>1321</v>
      </c>
      <c r="C300">
        <v>23</v>
      </c>
      <c r="D300" t="str">
        <f t="shared" si="12"/>
        <v>22-29</v>
      </c>
      <c r="E300" t="s">
        <v>2024</v>
      </c>
      <c r="F300" t="s">
        <v>2027</v>
      </c>
      <c r="G300" t="s">
        <v>2036</v>
      </c>
      <c r="H300" s="2">
        <v>40679</v>
      </c>
      <c r="I300" t="s">
        <v>224</v>
      </c>
      <c r="J300" t="s">
        <v>2037</v>
      </c>
      <c r="K300" s="4">
        <v>35358</v>
      </c>
      <c r="L300">
        <v>0</v>
      </c>
      <c r="N300" s="6">
        <f t="shared" ca="1" si="13"/>
        <v>172</v>
      </c>
      <c r="O300" s="6">
        <f t="shared" ca="1" si="14"/>
        <v>14</v>
      </c>
      <c r="P300" s="6" t="str" cm="1">
        <f t="array" aca="1" ref="P300" ca="1">_xlfn.IFS(O300&lt;5,"0-4years", O300&lt;10,"5-9years",O300&gt;=10,"10+ years")</f>
        <v>10+ years</v>
      </c>
      <c r="S300">
        <v>4</v>
      </c>
      <c r="T300" t="str" cm="1">
        <f t="array" ref="T300">_xlfn.IFS(S300&lt;3,"Low(1-2)",S300=3,"Medium(3)",S300&gt;=4,"High(4-5)")</f>
        <v>High(4-5)</v>
      </c>
      <c r="U300">
        <v>2</v>
      </c>
      <c r="V300" t="s">
        <v>2050</v>
      </c>
      <c r="W300">
        <v>3</v>
      </c>
      <c r="X300">
        <v>61</v>
      </c>
      <c r="Y300">
        <v>29</v>
      </c>
      <c r="Z300">
        <v>56</v>
      </c>
      <c r="AA300">
        <v>7</v>
      </c>
      <c r="AB300" t="str" cm="1">
        <f t="array" ref="AB300">_xlfn.IFS(AA300=0,"Below Expectation",AA300&lt;5,"Needs Improvement",AA300&lt;=7,"Meets Expectation",AA300&gt;=8,"Exceeds Expectation")</f>
        <v>Meets Expectation</v>
      </c>
      <c r="AC300" s="4">
        <v>6276</v>
      </c>
      <c r="AD300">
        <v>3</v>
      </c>
    </row>
    <row r="301" spans="1:30" x14ac:dyDescent="0.3">
      <c r="A301" t="s">
        <v>323</v>
      </c>
      <c r="B301" t="s">
        <v>1322</v>
      </c>
      <c r="C301">
        <v>48</v>
      </c>
      <c r="D301" t="str">
        <f t="shared" si="12"/>
        <v>40-49</v>
      </c>
      <c r="E301" t="s">
        <v>2023</v>
      </c>
      <c r="F301" t="s">
        <v>2025</v>
      </c>
      <c r="G301" t="s">
        <v>2032</v>
      </c>
      <c r="H301" s="2">
        <v>44619</v>
      </c>
      <c r="I301" t="s">
        <v>203</v>
      </c>
      <c r="J301" t="s">
        <v>2038</v>
      </c>
      <c r="K301" s="4">
        <v>28240</v>
      </c>
      <c r="L301">
        <v>0</v>
      </c>
      <c r="N301" s="6">
        <f t="shared" ca="1" si="13"/>
        <v>42</v>
      </c>
      <c r="O301" s="6">
        <f t="shared" ca="1" si="14"/>
        <v>3</v>
      </c>
      <c r="P301" s="6" t="str" cm="1">
        <f t="array" aca="1" ref="P301" ca="1">_xlfn.IFS(O301&lt;5,"0-4years", O301&lt;10,"5-9years",O301&gt;=10,"10+ years")</f>
        <v>0-4years</v>
      </c>
      <c r="S301">
        <v>3</v>
      </c>
      <c r="T301" t="str" cm="1">
        <f t="array" ref="T301">_xlfn.IFS(S301&lt;3,"Low(1-2)",S301=3,"Medium(3)",S301&gt;=4,"High(4-5)")</f>
        <v>Medium(3)</v>
      </c>
      <c r="U301">
        <v>2</v>
      </c>
      <c r="V301" t="s">
        <v>2050</v>
      </c>
      <c r="W301">
        <v>4</v>
      </c>
      <c r="X301">
        <v>74</v>
      </c>
      <c r="Y301">
        <v>7</v>
      </c>
      <c r="Z301">
        <v>77</v>
      </c>
      <c r="AA301">
        <v>9</v>
      </c>
      <c r="AB301" t="str" cm="1">
        <f t="array" ref="AB301">_xlfn.IFS(AA301=0,"Below Expectation",AA301&lt;5,"Needs Improvement",AA301&lt;=7,"Meets Expectation",AA301&gt;=8,"Exceeds Expectation")</f>
        <v>Exceeds Expectation</v>
      </c>
      <c r="AC301" s="4">
        <v>8152</v>
      </c>
      <c r="AD301">
        <v>2</v>
      </c>
    </row>
    <row r="302" spans="1:30" x14ac:dyDescent="0.3">
      <c r="A302" t="s">
        <v>324</v>
      </c>
      <c r="B302" t="s">
        <v>1323</v>
      </c>
      <c r="C302">
        <v>23</v>
      </c>
      <c r="D302" t="str">
        <f t="shared" si="12"/>
        <v>22-29</v>
      </c>
      <c r="E302" t="s">
        <v>2022</v>
      </c>
      <c r="F302" t="s">
        <v>2030</v>
      </c>
      <c r="G302" t="s">
        <v>2034</v>
      </c>
      <c r="H302" s="2">
        <v>42782</v>
      </c>
      <c r="I302" t="s">
        <v>737</v>
      </c>
      <c r="J302" t="s">
        <v>2041</v>
      </c>
      <c r="K302" s="4">
        <v>97201</v>
      </c>
      <c r="L302">
        <v>1</v>
      </c>
      <c r="M302" s="2">
        <v>43325</v>
      </c>
      <c r="N302" s="6">
        <f t="shared" ca="1" si="13"/>
        <v>17</v>
      </c>
      <c r="O302" s="6">
        <f t="shared" ca="1" si="14"/>
        <v>1</v>
      </c>
      <c r="P302" s="6" t="str" cm="1">
        <f t="array" aca="1" ref="P302" ca="1">_xlfn.IFS(O302&lt;5,"0-4years", O302&lt;10,"5-9years",O302&gt;=10,"10+ years")</f>
        <v>0-4years</v>
      </c>
      <c r="Q302" t="s">
        <v>2042</v>
      </c>
      <c r="R302">
        <v>30</v>
      </c>
      <c r="S302">
        <v>5</v>
      </c>
      <c r="T302" t="str" cm="1">
        <f t="array" ref="T302">_xlfn.IFS(S302&lt;3,"Low(1-2)",S302=3,"Medium(3)",S302&gt;=4,"High(4-5)")</f>
        <v>High(4-5)</v>
      </c>
      <c r="U302">
        <v>2</v>
      </c>
      <c r="V302" t="s">
        <v>2048</v>
      </c>
      <c r="W302">
        <v>3</v>
      </c>
      <c r="X302">
        <v>69</v>
      </c>
      <c r="Y302">
        <v>37</v>
      </c>
      <c r="Z302">
        <v>68</v>
      </c>
      <c r="AA302">
        <v>6</v>
      </c>
      <c r="AB302" t="str" cm="1">
        <f t="array" ref="AB302">_xlfn.IFS(AA302=0,"Below Expectation",AA302&lt;5,"Needs Improvement",AA302&lt;=7,"Meets Expectation",AA302&gt;=8,"Exceeds Expectation")</f>
        <v>Meets Expectation</v>
      </c>
      <c r="AC302" s="4">
        <v>7973</v>
      </c>
      <c r="AD302">
        <v>1</v>
      </c>
    </row>
    <row r="303" spans="1:30" x14ac:dyDescent="0.3">
      <c r="A303" t="s">
        <v>325</v>
      </c>
      <c r="B303" t="s">
        <v>1324</v>
      </c>
      <c r="C303">
        <v>47</v>
      </c>
      <c r="D303" t="str">
        <f t="shared" si="12"/>
        <v>40-49</v>
      </c>
      <c r="E303" t="s">
        <v>2023</v>
      </c>
      <c r="F303" t="s">
        <v>2025</v>
      </c>
      <c r="G303" t="s">
        <v>2035</v>
      </c>
      <c r="H303" s="2">
        <v>41669</v>
      </c>
      <c r="I303" t="s">
        <v>387</v>
      </c>
      <c r="J303" t="s">
        <v>2037</v>
      </c>
      <c r="K303" s="4">
        <v>70689</v>
      </c>
      <c r="L303">
        <v>1</v>
      </c>
      <c r="M303" s="2">
        <v>44943</v>
      </c>
      <c r="N303" s="6">
        <f t="shared" ca="1" si="13"/>
        <v>107</v>
      </c>
      <c r="O303" s="6">
        <f t="shared" ca="1" si="14"/>
        <v>8</v>
      </c>
      <c r="P303" s="6" t="str" cm="1">
        <f t="array" aca="1" ref="P303" ca="1">_xlfn.IFS(O303&lt;5,"0-4years", O303&lt;10,"5-9years",O303&gt;=10,"10+ years")</f>
        <v>5-9years</v>
      </c>
      <c r="Q303" t="s">
        <v>2047</v>
      </c>
      <c r="R303">
        <v>30</v>
      </c>
      <c r="S303">
        <v>3</v>
      </c>
      <c r="T303" t="str" cm="1">
        <f t="array" ref="T303">_xlfn.IFS(S303&lt;3,"Low(1-2)",S303=3,"Medium(3)",S303&gt;=4,"High(4-5)")</f>
        <v>Medium(3)</v>
      </c>
      <c r="U303">
        <v>4</v>
      </c>
      <c r="V303" t="s">
        <v>2055</v>
      </c>
      <c r="W303">
        <v>2</v>
      </c>
      <c r="X303">
        <v>98</v>
      </c>
      <c r="Y303">
        <v>60</v>
      </c>
      <c r="Z303">
        <v>69</v>
      </c>
      <c r="AA303">
        <v>9</v>
      </c>
      <c r="AB303" t="str" cm="1">
        <f t="array" ref="AB303">_xlfn.IFS(AA303=0,"Below Expectation",AA303&lt;5,"Needs Improvement",AA303&lt;=7,"Meets Expectation",AA303&gt;=8,"Exceeds Expectation")</f>
        <v>Exceeds Expectation</v>
      </c>
      <c r="AC303" s="4">
        <v>15333</v>
      </c>
      <c r="AD303">
        <v>2</v>
      </c>
    </row>
    <row r="304" spans="1:30" x14ac:dyDescent="0.3">
      <c r="A304" t="s">
        <v>326</v>
      </c>
      <c r="B304" t="s">
        <v>1325</v>
      </c>
      <c r="C304">
        <v>38</v>
      </c>
      <c r="D304" t="str">
        <f t="shared" si="12"/>
        <v>30-39</v>
      </c>
      <c r="E304" t="s">
        <v>2022</v>
      </c>
      <c r="F304" t="s">
        <v>2026</v>
      </c>
      <c r="G304" t="s">
        <v>2032</v>
      </c>
      <c r="H304" s="2">
        <v>43659</v>
      </c>
      <c r="I304" t="s">
        <v>502</v>
      </c>
      <c r="J304" t="s">
        <v>2040</v>
      </c>
      <c r="K304" s="4">
        <v>26936</v>
      </c>
      <c r="L304">
        <v>0</v>
      </c>
      <c r="N304" s="6">
        <f t="shared" ca="1" si="13"/>
        <v>74</v>
      </c>
      <c r="O304" s="6">
        <f t="shared" ca="1" si="14"/>
        <v>6</v>
      </c>
      <c r="P304" s="6" t="str" cm="1">
        <f t="array" aca="1" ref="P304" ca="1">_xlfn.IFS(O304&lt;5,"0-4years", O304&lt;10,"5-9years",O304&gt;=10,"10+ years")</f>
        <v>5-9years</v>
      </c>
      <c r="S304">
        <v>3</v>
      </c>
      <c r="T304" t="str" cm="1">
        <f t="array" ref="T304">_xlfn.IFS(S304&lt;3,"Low(1-2)",S304=3,"Medium(3)",S304&gt;=4,"High(4-5)")</f>
        <v>Medium(3)</v>
      </c>
      <c r="U304">
        <v>1</v>
      </c>
      <c r="V304" t="s">
        <v>2050</v>
      </c>
      <c r="W304">
        <v>4</v>
      </c>
      <c r="X304">
        <v>98</v>
      </c>
      <c r="Y304">
        <v>80</v>
      </c>
      <c r="Z304">
        <v>93</v>
      </c>
      <c r="AA304">
        <v>1</v>
      </c>
      <c r="AB304" t="str" cm="1">
        <f t="array" ref="AB304">_xlfn.IFS(AA304=0,"Below Expectation",AA304&lt;5,"Needs Improvement",AA304&lt;=7,"Meets Expectation",AA304&gt;=8,"Exceeds Expectation")</f>
        <v>Needs Improvement</v>
      </c>
      <c r="AC304" s="4">
        <v>37</v>
      </c>
      <c r="AD304">
        <v>2</v>
      </c>
    </row>
    <row r="305" spans="1:30" x14ac:dyDescent="0.3">
      <c r="A305" t="s">
        <v>327</v>
      </c>
      <c r="B305" t="s">
        <v>1326</v>
      </c>
      <c r="C305">
        <v>54</v>
      </c>
      <c r="D305" t="str">
        <f t="shared" si="12"/>
        <v>50-59</v>
      </c>
      <c r="E305" t="s">
        <v>2024</v>
      </c>
      <c r="F305" t="s">
        <v>2026</v>
      </c>
      <c r="G305" t="s">
        <v>2034</v>
      </c>
      <c r="H305" s="2">
        <v>44552</v>
      </c>
      <c r="I305" t="s">
        <v>588</v>
      </c>
      <c r="J305" t="s">
        <v>2040</v>
      </c>
      <c r="K305" s="4">
        <v>116074</v>
      </c>
      <c r="L305">
        <v>0</v>
      </c>
      <c r="N305" s="6">
        <f t="shared" ca="1" si="13"/>
        <v>44</v>
      </c>
      <c r="O305" s="6">
        <f t="shared" ca="1" si="14"/>
        <v>3</v>
      </c>
      <c r="P305" s="6" t="str" cm="1">
        <f t="array" aca="1" ref="P305" ca="1">_xlfn.IFS(O305&lt;5,"0-4years", O305&lt;10,"5-9years",O305&gt;=10,"10+ years")</f>
        <v>0-4years</v>
      </c>
      <c r="S305">
        <v>2</v>
      </c>
      <c r="T305" t="str" cm="1">
        <f t="array" ref="T305">_xlfn.IFS(S305&lt;3,"Low(1-2)",S305=3,"Medium(3)",S305&gt;=4,"High(4-5)")</f>
        <v>Low(1-2)</v>
      </c>
      <c r="U305">
        <v>2</v>
      </c>
      <c r="V305" t="s">
        <v>2050</v>
      </c>
      <c r="W305">
        <v>4</v>
      </c>
      <c r="X305">
        <v>91</v>
      </c>
      <c r="Y305">
        <v>64</v>
      </c>
      <c r="Z305">
        <v>88</v>
      </c>
      <c r="AA305">
        <v>3</v>
      </c>
      <c r="AB305" t="str" cm="1">
        <f t="array" ref="AB305">_xlfn.IFS(AA305=0,"Below Expectation",AA305&lt;5,"Needs Improvement",AA305&lt;=7,"Meets Expectation",AA305&gt;=8,"Exceeds Expectation")</f>
        <v>Needs Improvement</v>
      </c>
      <c r="AC305" s="4">
        <v>5990</v>
      </c>
      <c r="AD305">
        <v>0</v>
      </c>
    </row>
    <row r="306" spans="1:30" x14ac:dyDescent="0.3">
      <c r="A306" t="s">
        <v>328</v>
      </c>
      <c r="B306" t="s">
        <v>1327</v>
      </c>
      <c r="C306">
        <v>30</v>
      </c>
      <c r="D306" t="str">
        <f t="shared" si="12"/>
        <v>30-39</v>
      </c>
      <c r="E306" t="s">
        <v>2022</v>
      </c>
      <c r="F306" t="s">
        <v>2025</v>
      </c>
      <c r="G306" t="s">
        <v>2035</v>
      </c>
      <c r="H306" s="2">
        <v>42699</v>
      </c>
      <c r="I306" t="s">
        <v>494</v>
      </c>
      <c r="J306" t="s">
        <v>2038</v>
      </c>
      <c r="K306" s="4">
        <v>68965</v>
      </c>
      <c r="L306">
        <v>0</v>
      </c>
      <c r="N306" s="6">
        <f t="shared" ca="1" si="13"/>
        <v>105</v>
      </c>
      <c r="O306" s="6">
        <f t="shared" ca="1" si="14"/>
        <v>8</v>
      </c>
      <c r="P306" s="6" t="str" cm="1">
        <f t="array" aca="1" ref="P306" ca="1">_xlfn.IFS(O306&lt;5,"0-4years", O306&lt;10,"5-9years",O306&gt;=10,"10+ years")</f>
        <v>5-9years</v>
      </c>
      <c r="S306">
        <v>1</v>
      </c>
      <c r="T306" t="str" cm="1">
        <f t="array" ref="T306">_xlfn.IFS(S306&lt;3,"Low(1-2)",S306=3,"Medium(3)",S306&gt;=4,"High(4-5)")</f>
        <v>Low(1-2)</v>
      </c>
      <c r="U306">
        <v>3</v>
      </c>
      <c r="V306" t="s">
        <v>2050</v>
      </c>
      <c r="W306">
        <v>2</v>
      </c>
      <c r="X306">
        <v>56</v>
      </c>
      <c r="Y306">
        <v>66</v>
      </c>
      <c r="Z306">
        <v>89</v>
      </c>
      <c r="AA306">
        <v>5</v>
      </c>
      <c r="AB306" t="str" cm="1">
        <f t="array" ref="AB306">_xlfn.IFS(AA306=0,"Below Expectation",AA306&lt;5,"Needs Improvement",AA306&lt;=7,"Meets Expectation",AA306&gt;=8,"Exceeds Expectation")</f>
        <v>Meets Expectation</v>
      </c>
      <c r="AC306" s="4">
        <v>5438</v>
      </c>
      <c r="AD306">
        <v>3</v>
      </c>
    </row>
    <row r="307" spans="1:30" x14ac:dyDescent="0.3">
      <c r="A307" t="s">
        <v>329</v>
      </c>
      <c r="B307" t="s">
        <v>1328</v>
      </c>
      <c r="C307">
        <v>50</v>
      </c>
      <c r="D307" t="str">
        <f t="shared" si="12"/>
        <v>50-59</v>
      </c>
      <c r="E307" t="s">
        <v>2022</v>
      </c>
      <c r="F307" t="s">
        <v>2027</v>
      </c>
      <c r="G307" t="s">
        <v>2035</v>
      </c>
      <c r="H307" s="2">
        <v>41475</v>
      </c>
      <c r="I307" t="s">
        <v>407</v>
      </c>
      <c r="J307" t="s">
        <v>2041</v>
      </c>
      <c r="K307" s="4">
        <v>102534</v>
      </c>
      <c r="L307">
        <v>0</v>
      </c>
      <c r="N307" s="6">
        <f t="shared" ca="1" si="13"/>
        <v>145</v>
      </c>
      <c r="O307" s="6">
        <f t="shared" ca="1" si="14"/>
        <v>12</v>
      </c>
      <c r="P307" s="6" t="str" cm="1">
        <f t="array" aca="1" ref="P307" ca="1">_xlfn.IFS(O307&lt;5,"0-4years", O307&lt;10,"5-9years",O307&gt;=10,"10+ years")</f>
        <v>10+ years</v>
      </c>
      <c r="S307">
        <v>3</v>
      </c>
      <c r="T307" t="str" cm="1">
        <f t="array" ref="T307">_xlfn.IFS(S307&lt;3,"Low(1-2)",S307=3,"Medium(3)",S307&gt;=4,"High(4-5)")</f>
        <v>Medium(3)</v>
      </c>
      <c r="U307">
        <v>1</v>
      </c>
      <c r="V307" t="s">
        <v>2050</v>
      </c>
      <c r="W307">
        <v>2</v>
      </c>
      <c r="X307">
        <v>78</v>
      </c>
      <c r="Y307">
        <v>45</v>
      </c>
      <c r="Z307">
        <v>56</v>
      </c>
      <c r="AA307">
        <v>2</v>
      </c>
      <c r="AB307" t="str" cm="1">
        <f t="array" ref="AB307">_xlfn.IFS(AA307=0,"Below Expectation",AA307&lt;5,"Needs Improvement",AA307&lt;=7,"Meets Expectation",AA307&gt;=8,"Exceeds Expectation")</f>
        <v>Needs Improvement</v>
      </c>
      <c r="AC307" s="4">
        <v>15735</v>
      </c>
      <c r="AD307">
        <v>0</v>
      </c>
    </row>
    <row r="308" spans="1:30" x14ac:dyDescent="0.3">
      <c r="A308" t="s">
        <v>330</v>
      </c>
      <c r="B308" t="s">
        <v>1329</v>
      </c>
      <c r="C308">
        <v>47</v>
      </c>
      <c r="D308" t="str">
        <f t="shared" si="12"/>
        <v>40-49</v>
      </c>
      <c r="E308" t="s">
        <v>2023</v>
      </c>
      <c r="F308" t="s">
        <v>2030</v>
      </c>
      <c r="G308" t="s">
        <v>2034</v>
      </c>
      <c r="H308" s="2">
        <v>42168</v>
      </c>
      <c r="I308" t="s">
        <v>715</v>
      </c>
      <c r="J308" t="s">
        <v>2039</v>
      </c>
      <c r="K308" s="4">
        <v>25882</v>
      </c>
      <c r="L308">
        <v>0</v>
      </c>
      <c r="N308" s="6">
        <f t="shared" ca="1" si="13"/>
        <v>123</v>
      </c>
      <c r="O308" s="6">
        <f t="shared" ca="1" si="14"/>
        <v>10</v>
      </c>
      <c r="P308" s="6" t="str" cm="1">
        <f t="array" aca="1" ref="P308" ca="1">_xlfn.IFS(O308&lt;5,"0-4years", O308&lt;10,"5-9years",O308&gt;=10,"10+ years")</f>
        <v>10+ years</v>
      </c>
      <c r="S308">
        <v>4</v>
      </c>
      <c r="T308" t="str" cm="1">
        <f t="array" ref="T308">_xlfn.IFS(S308&lt;3,"Low(1-2)",S308=3,"Medium(3)",S308&gt;=4,"High(4-5)")</f>
        <v>High(4-5)</v>
      </c>
      <c r="U308">
        <v>3</v>
      </c>
      <c r="V308" t="s">
        <v>2054</v>
      </c>
      <c r="W308">
        <v>1</v>
      </c>
      <c r="X308">
        <v>97</v>
      </c>
      <c r="Y308">
        <v>89</v>
      </c>
      <c r="Z308">
        <v>55</v>
      </c>
      <c r="AA308">
        <v>2</v>
      </c>
      <c r="AB308" t="str" cm="1">
        <f t="array" ref="AB308">_xlfn.IFS(AA308=0,"Below Expectation",AA308&lt;5,"Needs Improvement",AA308&lt;=7,"Meets Expectation",AA308&gt;=8,"Exceeds Expectation")</f>
        <v>Needs Improvement</v>
      </c>
      <c r="AC308" s="4">
        <v>10856</v>
      </c>
      <c r="AD308">
        <v>1</v>
      </c>
    </row>
    <row r="309" spans="1:30" x14ac:dyDescent="0.3">
      <c r="A309" t="s">
        <v>331</v>
      </c>
      <c r="B309" t="s">
        <v>1330</v>
      </c>
      <c r="C309">
        <v>56</v>
      </c>
      <c r="D309" t="str">
        <f t="shared" si="12"/>
        <v>50-59</v>
      </c>
      <c r="E309" t="s">
        <v>2022</v>
      </c>
      <c r="F309" t="s">
        <v>2025</v>
      </c>
      <c r="G309" t="s">
        <v>2035</v>
      </c>
      <c r="H309" s="2">
        <v>42521</v>
      </c>
      <c r="I309" t="s">
        <v>949</v>
      </c>
      <c r="J309" t="s">
        <v>2041</v>
      </c>
      <c r="K309" s="4">
        <v>45224</v>
      </c>
      <c r="L309">
        <v>1</v>
      </c>
      <c r="M309" s="2">
        <v>44760</v>
      </c>
      <c r="N309" s="6">
        <f t="shared" ca="1" si="13"/>
        <v>73</v>
      </c>
      <c r="O309" s="6">
        <f t="shared" ca="1" si="14"/>
        <v>6</v>
      </c>
      <c r="P309" s="6" t="str" cm="1">
        <f t="array" aca="1" ref="P309" ca="1">_xlfn.IFS(O309&lt;5,"0-4years", O309&lt;10,"5-9years",O309&gt;=10,"10+ years")</f>
        <v>5-9years</v>
      </c>
      <c r="Q309" t="s">
        <v>2046</v>
      </c>
      <c r="R309">
        <v>60</v>
      </c>
      <c r="S309">
        <v>1</v>
      </c>
      <c r="T309" t="str" cm="1">
        <f t="array" ref="T309">_xlfn.IFS(S309&lt;3,"Low(1-2)",S309=3,"Medium(3)",S309&gt;=4,"High(4-5)")</f>
        <v>Low(1-2)</v>
      </c>
      <c r="U309">
        <v>1</v>
      </c>
      <c r="V309" t="s">
        <v>2053</v>
      </c>
      <c r="W309">
        <v>5</v>
      </c>
      <c r="X309">
        <v>78</v>
      </c>
      <c r="Y309">
        <v>94</v>
      </c>
      <c r="Z309">
        <v>74</v>
      </c>
      <c r="AA309">
        <v>5</v>
      </c>
      <c r="AB309" t="str" cm="1">
        <f t="array" ref="AB309">_xlfn.IFS(AA309=0,"Below Expectation",AA309&lt;5,"Needs Improvement",AA309&lt;=7,"Meets Expectation",AA309&gt;=8,"Exceeds Expectation")</f>
        <v>Meets Expectation</v>
      </c>
      <c r="AC309" s="4">
        <v>473</v>
      </c>
      <c r="AD309">
        <v>2</v>
      </c>
    </row>
    <row r="310" spans="1:30" x14ac:dyDescent="0.3">
      <c r="A310" t="s">
        <v>332</v>
      </c>
      <c r="B310" t="s">
        <v>1331</v>
      </c>
      <c r="C310">
        <v>46</v>
      </c>
      <c r="D310" t="str">
        <f t="shared" si="12"/>
        <v>40-49</v>
      </c>
      <c r="E310" t="s">
        <v>2023</v>
      </c>
      <c r="F310" t="s">
        <v>2025</v>
      </c>
      <c r="G310" t="s">
        <v>2032</v>
      </c>
      <c r="H310" s="2">
        <v>44216</v>
      </c>
      <c r="I310" t="s">
        <v>440</v>
      </c>
      <c r="J310" t="s">
        <v>2040</v>
      </c>
      <c r="K310" s="4">
        <v>55825</v>
      </c>
      <c r="L310">
        <v>0</v>
      </c>
      <c r="N310" s="6">
        <f t="shared" ca="1" si="13"/>
        <v>55</v>
      </c>
      <c r="O310" s="6">
        <f t="shared" ca="1" si="14"/>
        <v>4</v>
      </c>
      <c r="P310" s="6" t="str" cm="1">
        <f t="array" aca="1" ref="P310" ca="1">_xlfn.IFS(O310&lt;5,"0-4years", O310&lt;10,"5-9years",O310&gt;=10,"10+ years")</f>
        <v>0-4years</v>
      </c>
      <c r="S310">
        <v>4</v>
      </c>
      <c r="T310" t="str" cm="1">
        <f t="array" ref="T310">_xlfn.IFS(S310&lt;3,"Low(1-2)",S310=3,"Medium(3)",S310&gt;=4,"High(4-5)")</f>
        <v>High(4-5)</v>
      </c>
      <c r="U310">
        <v>2</v>
      </c>
      <c r="V310" t="s">
        <v>2050</v>
      </c>
      <c r="W310">
        <v>4</v>
      </c>
      <c r="X310">
        <v>62</v>
      </c>
      <c r="Y310">
        <v>71</v>
      </c>
      <c r="Z310">
        <v>90</v>
      </c>
      <c r="AA310">
        <v>0</v>
      </c>
      <c r="AB310" t="str" cm="1">
        <f t="array" ref="AB310">_xlfn.IFS(AA310=0,"Below Expectation",AA310&lt;5,"Needs Improvement",AA310&lt;=7,"Meets Expectation",AA310&gt;=8,"Exceeds Expectation")</f>
        <v>Below Expectation</v>
      </c>
      <c r="AC310" s="4">
        <v>58</v>
      </c>
      <c r="AD310">
        <v>1</v>
      </c>
    </row>
    <row r="311" spans="1:30" x14ac:dyDescent="0.3">
      <c r="A311" t="s">
        <v>333</v>
      </c>
      <c r="B311" t="s">
        <v>1332</v>
      </c>
      <c r="C311">
        <v>45</v>
      </c>
      <c r="D311" t="str">
        <f t="shared" si="12"/>
        <v>40-49</v>
      </c>
      <c r="E311" t="s">
        <v>2024</v>
      </c>
      <c r="F311" t="s">
        <v>2025</v>
      </c>
      <c r="G311" t="s">
        <v>2035</v>
      </c>
      <c r="H311" s="2">
        <v>44861</v>
      </c>
      <c r="I311" t="s">
        <v>848</v>
      </c>
      <c r="J311" t="s">
        <v>2037</v>
      </c>
      <c r="K311" s="4">
        <v>95740</v>
      </c>
      <c r="L311">
        <v>1</v>
      </c>
      <c r="M311" s="2">
        <v>45858</v>
      </c>
      <c r="N311" s="6">
        <f t="shared" ca="1" si="13"/>
        <v>32</v>
      </c>
      <c r="O311" s="6">
        <f t="shared" ca="1" si="14"/>
        <v>2</v>
      </c>
      <c r="P311" s="6" t="str" cm="1">
        <f t="array" aca="1" ref="P311" ca="1">_xlfn.IFS(O311&lt;5,"0-4years", O311&lt;10,"5-9years",O311&gt;=10,"10+ years")</f>
        <v>0-4years</v>
      </c>
      <c r="Q311" t="s">
        <v>2042</v>
      </c>
      <c r="R311">
        <v>60</v>
      </c>
      <c r="S311">
        <v>4</v>
      </c>
      <c r="T311" t="str" cm="1">
        <f t="array" ref="T311">_xlfn.IFS(S311&lt;3,"Low(1-2)",S311=3,"Medium(3)",S311&gt;=4,"High(4-5)")</f>
        <v>High(4-5)</v>
      </c>
      <c r="U311">
        <v>5</v>
      </c>
      <c r="V311" t="s">
        <v>2048</v>
      </c>
      <c r="W311">
        <v>4</v>
      </c>
      <c r="X311">
        <v>52</v>
      </c>
      <c r="Y311">
        <v>42</v>
      </c>
      <c r="Z311">
        <v>62</v>
      </c>
      <c r="AA311">
        <v>0</v>
      </c>
      <c r="AB311" t="str" cm="1">
        <f t="array" ref="AB311">_xlfn.IFS(AA311=0,"Below Expectation",AA311&lt;5,"Needs Improvement",AA311&lt;=7,"Meets Expectation",AA311&gt;=8,"Exceeds Expectation")</f>
        <v>Below Expectation</v>
      </c>
      <c r="AC311" s="4">
        <v>2636</v>
      </c>
      <c r="AD311">
        <v>3</v>
      </c>
    </row>
    <row r="312" spans="1:30" x14ac:dyDescent="0.3">
      <c r="A312" t="s">
        <v>334</v>
      </c>
      <c r="B312" t="s">
        <v>1333</v>
      </c>
      <c r="C312">
        <v>34</v>
      </c>
      <c r="D312" t="str">
        <f t="shared" si="12"/>
        <v>30-39</v>
      </c>
      <c r="E312" t="s">
        <v>2023</v>
      </c>
      <c r="F312" t="s">
        <v>2029</v>
      </c>
      <c r="G312" t="s">
        <v>2034</v>
      </c>
      <c r="H312" s="2">
        <v>43075</v>
      </c>
      <c r="I312" t="s">
        <v>331</v>
      </c>
      <c r="J312" t="s">
        <v>2039</v>
      </c>
      <c r="K312" s="4">
        <v>53885</v>
      </c>
      <c r="L312">
        <v>0</v>
      </c>
      <c r="N312" s="6">
        <f t="shared" ca="1" si="13"/>
        <v>93</v>
      </c>
      <c r="O312" s="6">
        <f t="shared" ca="1" si="14"/>
        <v>7</v>
      </c>
      <c r="P312" s="6" t="str" cm="1">
        <f t="array" aca="1" ref="P312" ca="1">_xlfn.IFS(O312&lt;5,"0-4years", O312&lt;10,"5-9years",O312&gt;=10,"10+ years")</f>
        <v>5-9years</v>
      </c>
      <c r="S312">
        <v>1</v>
      </c>
      <c r="T312" t="str" cm="1">
        <f t="array" ref="T312">_xlfn.IFS(S312&lt;3,"Low(1-2)",S312=3,"Medium(3)",S312&gt;=4,"High(4-5)")</f>
        <v>Low(1-2)</v>
      </c>
      <c r="U312">
        <v>2</v>
      </c>
      <c r="V312" t="s">
        <v>2050</v>
      </c>
      <c r="W312">
        <v>2</v>
      </c>
      <c r="X312">
        <v>51</v>
      </c>
      <c r="Y312">
        <v>58</v>
      </c>
      <c r="Z312">
        <v>88</v>
      </c>
      <c r="AA312">
        <v>4</v>
      </c>
      <c r="AB312" t="str" cm="1">
        <f t="array" ref="AB312">_xlfn.IFS(AA312=0,"Below Expectation",AA312&lt;5,"Needs Improvement",AA312&lt;=7,"Meets Expectation",AA312&gt;=8,"Exceeds Expectation")</f>
        <v>Needs Improvement</v>
      </c>
      <c r="AC312" s="4">
        <v>14834</v>
      </c>
      <c r="AD312">
        <v>3</v>
      </c>
    </row>
    <row r="313" spans="1:30" x14ac:dyDescent="0.3">
      <c r="A313" t="s">
        <v>335</v>
      </c>
      <c r="B313" t="s">
        <v>1334</v>
      </c>
      <c r="C313">
        <v>28</v>
      </c>
      <c r="D313" t="str">
        <f t="shared" si="12"/>
        <v>22-29</v>
      </c>
      <c r="E313" t="s">
        <v>2022</v>
      </c>
      <c r="F313" t="s">
        <v>2026</v>
      </c>
      <c r="G313" t="s">
        <v>2034</v>
      </c>
      <c r="H313" s="2">
        <v>43187</v>
      </c>
      <c r="I313" t="s">
        <v>672</v>
      </c>
      <c r="J313" t="s">
        <v>2038</v>
      </c>
      <c r="K313" s="4">
        <v>65056</v>
      </c>
      <c r="L313">
        <v>0</v>
      </c>
      <c r="N313" s="6">
        <f t="shared" ca="1" si="13"/>
        <v>89</v>
      </c>
      <c r="O313" s="6">
        <f t="shared" ca="1" si="14"/>
        <v>7</v>
      </c>
      <c r="P313" s="6" t="str" cm="1">
        <f t="array" aca="1" ref="P313" ca="1">_xlfn.IFS(O313&lt;5,"0-4years", O313&lt;10,"5-9years",O313&gt;=10,"10+ years")</f>
        <v>5-9years</v>
      </c>
      <c r="S313">
        <v>1</v>
      </c>
      <c r="T313" t="str" cm="1">
        <f t="array" ref="T313">_xlfn.IFS(S313&lt;3,"Low(1-2)",S313=3,"Medium(3)",S313&gt;=4,"High(4-5)")</f>
        <v>Low(1-2)</v>
      </c>
      <c r="U313">
        <v>4</v>
      </c>
      <c r="V313" t="s">
        <v>2050</v>
      </c>
      <c r="W313">
        <v>2</v>
      </c>
      <c r="X313">
        <v>65</v>
      </c>
      <c r="Y313">
        <v>45</v>
      </c>
      <c r="Z313">
        <v>89</v>
      </c>
      <c r="AA313">
        <v>0</v>
      </c>
      <c r="AB313" t="str" cm="1">
        <f t="array" ref="AB313">_xlfn.IFS(AA313=0,"Below Expectation",AA313&lt;5,"Needs Improvement",AA313&lt;=7,"Meets Expectation",AA313&gt;=8,"Exceeds Expectation")</f>
        <v>Below Expectation</v>
      </c>
      <c r="AC313" s="4">
        <v>15577</v>
      </c>
      <c r="AD313">
        <v>4</v>
      </c>
    </row>
    <row r="314" spans="1:30" x14ac:dyDescent="0.3">
      <c r="A314" t="s">
        <v>336</v>
      </c>
      <c r="B314" t="s">
        <v>1335</v>
      </c>
      <c r="C314">
        <v>57</v>
      </c>
      <c r="D314" t="str">
        <f t="shared" si="12"/>
        <v>50-59</v>
      </c>
      <c r="E314" t="s">
        <v>2022</v>
      </c>
      <c r="F314" t="s">
        <v>2027</v>
      </c>
      <c r="G314" t="s">
        <v>2031</v>
      </c>
      <c r="H314" s="2">
        <v>40690</v>
      </c>
      <c r="I314" t="s">
        <v>717</v>
      </c>
      <c r="J314" t="s">
        <v>2039</v>
      </c>
      <c r="K314" s="4">
        <v>28203</v>
      </c>
      <c r="L314">
        <v>0</v>
      </c>
      <c r="N314" s="6">
        <f t="shared" ca="1" si="13"/>
        <v>171</v>
      </c>
      <c r="O314" s="6">
        <f t="shared" ca="1" si="14"/>
        <v>14</v>
      </c>
      <c r="P314" s="6" t="str" cm="1">
        <f t="array" aca="1" ref="P314" ca="1">_xlfn.IFS(O314&lt;5,"0-4years", O314&lt;10,"5-9years",O314&gt;=10,"10+ years")</f>
        <v>10+ years</v>
      </c>
      <c r="S314">
        <v>4</v>
      </c>
      <c r="T314" t="str" cm="1">
        <f t="array" ref="T314">_xlfn.IFS(S314&lt;3,"Low(1-2)",S314=3,"Medium(3)",S314&gt;=4,"High(4-5)")</f>
        <v>High(4-5)</v>
      </c>
      <c r="U314">
        <v>4</v>
      </c>
      <c r="V314" t="s">
        <v>2056</v>
      </c>
      <c r="W314">
        <v>5</v>
      </c>
      <c r="X314">
        <v>79</v>
      </c>
      <c r="Y314">
        <v>71</v>
      </c>
      <c r="Z314">
        <v>71</v>
      </c>
      <c r="AA314">
        <v>9</v>
      </c>
      <c r="AB314" t="str" cm="1">
        <f t="array" ref="AB314">_xlfn.IFS(AA314=0,"Below Expectation",AA314&lt;5,"Needs Improvement",AA314&lt;=7,"Meets Expectation",AA314&gt;=8,"Exceeds Expectation")</f>
        <v>Exceeds Expectation</v>
      </c>
      <c r="AC314" s="4">
        <v>18998</v>
      </c>
      <c r="AD314">
        <v>1</v>
      </c>
    </row>
    <row r="315" spans="1:30" x14ac:dyDescent="0.3">
      <c r="A315" t="s">
        <v>337</v>
      </c>
      <c r="B315" t="s">
        <v>1336</v>
      </c>
      <c r="C315">
        <v>41</v>
      </c>
      <c r="D315" t="str">
        <f t="shared" si="12"/>
        <v>40-49</v>
      </c>
      <c r="E315" t="s">
        <v>2023</v>
      </c>
      <c r="F315" t="s">
        <v>2028</v>
      </c>
      <c r="G315" t="s">
        <v>2033</v>
      </c>
      <c r="H315" s="2">
        <v>43956</v>
      </c>
      <c r="I315" t="s">
        <v>390</v>
      </c>
      <c r="J315" t="s">
        <v>2038</v>
      </c>
      <c r="K315" s="4">
        <v>85241</v>
      </c>
      <c r="L315">
        <v>0</v>
      </c>
      <c r="N315" s="6">
        <f t="shared" ca="1" si="13"/>
        <v>64</v>
      </c>
      <c r="O315" s="6">
        <f t="shared" ca="1" si="14"/>
        <v>5</v>
      </c>
      <c r="P315" s="6" t="str" cm="1">
        <f t="array" aca="1" ref="P315" ca="1">_xlfn.IFS(O315&lt;5,"0-4years", O315&lt;10,"5-9years",O315&gt;=10,"10+ years")</f>
        <v>5-9years</v>
      </c>
      <c r="S315">
        <v>2</v>
      </c>
      <c r="T315" t="str" cm="1">
        <f t="array" ref="T315">_xlfn.IFS(S315&lt;3,"Low(1-2)",S315=3,"Medium(3)",S315&gt;=4,"High(4-5)")</f>
        <v>Low(1-2)</v>
      </c>
      <c r="U315">
        <v>1</v>
      </c>
      <c r="V315" t="s">
        <v>2050</v>
      </c>
      <c r="W315">
        <v>2</v>
      </c>
      <c r="X315">
        <v>87</v>
      </c>
      <c r="Y315">
        <v>34</v>
      </c>
      <c r="Z315">
        <v>98</v>
      </c>
      <c r="AA315">
        <v>7</v>
      </c>
      <c r="AB315" t="str" cm="1">
        <f t="array" ref="AB315">_xlfn.IFS(AA315=0,"Below Expectation",AA315&lt;5,"Needs Improvement",AA315&lt;=7,"Meets Expectation",AA315&gt;=8,"Exceeds Expectation")</f>
        <v>Meets Expectation</v>
      </c>
      <c r="AC315" s="4">
        <v>7296</v>
      </c>
      <c r="AD315">
        <v>0</v>
      </c>
    </row>
    <row r="316" spans="1:30" x14ac:dyDescent="0.3">
      <c r="A316" t="s">
        <v>338</v>
      </c>
      <c r="B316" t="s">
        <v>1337</v>
      </c>
      <c r="C316">
        <v>22</v>
      </c>
      <c r="D316" t="str">
        <f t="shared" si="12"/>
        <v>22-29</v>
      </c>
      <c r="E316" t="s">
        <v>2023</v>
      </c>
      <c r="F316" t="s">
        <v>2027</v>
      </c>
      <c r="G316" t="s">
        <v>2034</v>
      </c>
      <c r="H316" s="2">
        <v>41960</v>
      </c>
      <c r="I316" t="s">
        <v>24</v>
      </c>
      <c r="J316" t="s">
        <v>2039</v>
      </c>
      <c r="K316" s="4">
        <v>27244</v>
      </c>
      <c r="L316">
        <v>0</v>
      </c>
      <c r="N316" s="6">
        <f t="shared" ca="1" si="13"/>
        <v>129</v>
      </c>
      <c r="O316" s="6">
        <f t="shared" ca="1" si="14"/>
        <v>10</v>
      </c>
      <c r="P316" s="6" t="str" cm="1">
        <f t="array" aca="1" ref="P316" ca="1">_xlfn.IFS(O316&lt;5,"0-4years", O316&lt;10,"5-9years",O316&gt;=10,"10+ years")</f>
        <v>10+ years</v>
      </c>
      <c r="S316">
        <v>5</v>
      </c>
      <c r="T316" t="str" cm="1">
        <f t="array" ref="T316">_xlfn.IFS(S316&lt;3,"Low(1-2)",S316=3,"Medium(3)",S316&gt;=4,"High(4-5)")</f>
        <v>High(4-5)</v>
      </c>
      <c r="U316">
        <v>4</v>
      </c>
      <c r="V316" t="s">
        <v>2056</v>
      </c>
      <c r="W316">
        <v>3</v>
      </c>
      <c r="X316">
        <v>55</v>
      </c>
      <c r="Y316">
        <v>38</v>
      </c>
      <c r="Z316">
        <v>66</v>
      </c>
      <c r="AA316">
        <v>1</v>
      </c>
      <c r="AB316" t="str" cm="1">
        <f t="array" ref="AB316">_xlfn.IFS(AA316=0,"Below Expectation",AA316&lt;5,"Needs Improvement",AA316&lt;=7,"Meets Expectation",AA316&gt;=8,"Exceeds Expectation")</f>
        <v>Needs Improvement</v>
      </c>
      <c r="AC316" s="4">
        <v>12670</v>
      </c>
      <c r="AD316">
        <v>1</v>
      </c>
    </row>
    <row r="317" spans="1:30" x14ac:dyDescent="0.3">
      <c r="A317" t="s">
        <v>339</v>
      </c>
      <c r="B317" t="s">
        <v>1338</v>
      </c>
      <c r="C317">
        <v>29</v>
      </c>
      <c r="D317" t="str">
        <f t="shared" si="12"/>
        <v>22-29</v>
      </c>
      <c r="E317" t="s">
        <v>2023</v>
      </c>
      <c r="F317" t="s">
        <v>2028</v>
      </c>
      <c r="G317" t="s">
        <v>2035</v>
      </c>
      <c r="H317" s="2">
        <v>44516</v>
      </c>
      <c r="I317" t="s">
        <v>67</v>
      </c>
      <c r="J317" t="s">
        <v>2038</v>
      </c>
      <c r="K317" s="4">
        <v>93619</v>
      </c>
      <c r="L317">
        <v>0</v>
      </c>
      <c r="N317" s="6">
        <f t="shared" ca="1" si="13"/>
        <v>46</v>
      </c>
      <c r="O317" s="6">
        <f t="shared" ca="1" si="14"/>
        <v>3</v>
      </c>
      <c r="P317" s="6" t="str" cm="1">
        <f t="array" aca="1" ref="P317" ca="1">_xlfn.IFS(O317&lt;5,"0-4years", O317&lt;10,"5-9years",O317&gt;=10,"10+ years")</f>
        <v>0-4years</v>
      </c>
      <c r="S317">
        <v>5</v>
      </c>
      <c r="T317" t="str" cm="1">
        <f t="array" ref="T317">_xlfn.IFS(S317&lt;3,"Low(1-2)",S317=3,"Medium(3)",S317&gt;=4,"High(4-5)")</f>
        <v>High(4-5)</v>
      </c>
      <c r="U317">
        <v>2</v>
      </c>
      <c r="V317" t="s">
        <v>2050</v>
      </c>
      <c r="W317">
        <v>3</v>
      </c>
      <c r="X317">
        <v>94</v>
      </c>
      <c r="Y317">
        <v>91</v>
      </c>
      <c r="Z317">
        <v>97</v>
      </c>
      <c r="AA317">
        <v>5</v>
      </c>
      <c r="AB317" t="str" cm="1">
        <f t="array" ref="AB317">_xlfn.IFS(AA317=0,"Below Expectation",AA317&lt;5,"Needs Improvement",AA317&lt;=7,"Meets Expectation",AA317&gt;=8,"Exceeds Expectation")</f>
        <v>Meets Expectation</v>
      </c>
      <c r="AC317" s="4">
        <v>9725</v>
      </c>
      <c r="AD317">
        <v>2</v>
      </c>
    </row>
    <row r="318" spans="1:30" x14ac:dyDescent="0.3">
      <c r="A318" t="s">
        <v>340</v>
      </c>
      <c r="B318" t="s">
        <v>1339</v>
      </c>
      <c r="C318">
        <v>37</v>
      </c>
      <c r="D318" t="str">
        <f t="shared" si="12"/>
        <v>30-39</v>
      </c>
      <c r="E318" t="s">
        <v>2023</v>
      </c>
      <c r="F318" t="s">
        <v>2029</v>
      </c>
      <c r="G318" t="s">
        <v>2034</v>
      </c>
      <c r="H318" s="2">
        <v>44705</v>
      </c>
      <c r="I318" t="s">
        <v>762</v>
      </c>
      <c r="J318" t="s">
        <v>2038</v>
      </c>
      <c r="K318" s="4">
        <v>46584</v>
      </c>
      <c r="L318">
        <v>0</v>
      </c>
      <c r="N318" s="6">
        <f t="shared" ca="1" si="13"/>
        <v>39</v>
      </c>
      <c r="O318" s="6">
        <f t="shared" ca="1" si="14"/>
        <v>3</v>
      </c>
      <c r="P318" s="6" t="str" cm="1">
        <f t="array" aca="1" ref="P318" ca="1">_xlfn.IFS(O318&lt;5,"0-4years", O318&lt;10,"5-9years",O318&gt;=10,"10+ years")</f>
        <v>0-4years</v>
      </c>
      <c r="S318">
        <v>2</v>
      </c>
      <c r="T318" t="str" cm="1">
        <f t="array" ref="T318">_xlfn.IFS(S318&lt;3,"Low(1-2)",S318=3,"Medium(3)",S318&gt;=4,"High(4-5)")</f>
        <v>Low(1-2)</v>
      </c>
      <c r="U318">
        <v>3</v>
      </c>
      <c r="V318" t="s">
        <v>2050</v>
      </c>
      <c r="W318">
        <v>3</v>
      </c>
      <c r="X318">
        <v>56</v>
      </c>
      <c r="Y318">
        <v>50</v>
      </c>
      <c r="Z318">
        <v>71</v>
      </c>
      <c r="AA318">
        <v>9</v>
      </c>
      <c r="AB318" t="str" cm="1">
        <f t="array" ref="AB318">_xlfn.IFS(AA318=0,"Below Expectation",AA318&lt;5,"Needs Improvement",AA318&lt;=7,"Meets Expectation",AA318&gt;=8,"Exceeds Expectation")</f>
        <v>Exceeds Expectation</v>
      </c>
      <c r="AC318" s="4">
        <v>2674</v>
      </c>
      <c r="AD318">
        <v>3</v>
      </c>
    </row>
    <row r="319" spans="1:30" x14ac:dyDescent="0.3">
      <c r="A319" t="s">
        <v>341</v>
      </c>
      <c r="B319" t="s">
        <v>1340</v>
      </c>
      <c r="C319">
        <v>35</v>
      </c>
      <c r="D319" t="str">
        <f t="shared" si="12"/>
        <v>30-39</v>
      </c>
      <c r="E319" t="s">
        <v>2022</v>
      </c>
      <c r="F319" t="s">
        <v>2025</v>
      </c>
      <c r="G319" t="s">
        <v>2031</v>
      </c>
      <c r="H319" s="2">
        <v>43934</v>
      </c>
      <c r="I319" t="s">
        <v>866</v>
      </c>
      <c r="J319" t="s">
        <v>2039</v>
      </c>
      <c r="K319" s="4">
        <v>33521</v>
      </c>
      <c r="L319">
        <v>0</v>
      </c>
      <c r="N319" s="6">
        <f t="shared" ca="1" si="13"/>
        <v>65</v>
      </c>
      <c r="O319" s="6">
        <f t="shared" ca="1" si="14"/>
        <v>5</v>
      </c>
      <c r="P319" s="6" t="str" cm="1">
        <f t="array" aca="1" ref="P319" ca="1">_xlfn.IFS(O319&lt;5,"0-4years", O319&lt;10,"5-9years",O319&gt;=10,"10+ years")</f>
        <v>5-9years</v>
      </c>
      <c r="S319">
        <v>1</v>
      </c>
      <c r="T319" t="str" cm="1">
        <f t="array" ref="T319">_xlfn.IFS(S319&lt;3,"Low(1-2)",S319=3,"Medium(3)",S319&gt;=4,"High(4-5)")</f>
        <v>Low(1-2)</v>
      </c>
      <c r="U319">
        <v>2</v>
      </c>
      <c r="V319" t="s">
        <v>2050</v>
      </c>
      <c r="W319">
        <v>3</v>
      </c>
      <c r="X319">
        <v>54</v>
      </c>
      <c r="Y319">
        <v>3</v>
      </c>
      <c r="Z319">
        <v>83</v>
      </c>
      <c r="AA319">
        <v>9</v>
      </c>
      <c r="AB319" t="str" cm="1">
        <f t="array" ref="AB319">_xlfn.IFS(AA319=0,"Below Expectation",AA319&lt;5,"Needs Improvement",AA319&lt;=7,"Meets Expectation",AA319&gt;=8,"Exceeds Expectation")</f>
        <v>Exceeds Expectation</v>
      </c>
      <c r="AC319" s="4">
        <v>15796</v>
      </c>
      <c r="AD319">
        <v>3</v>
      </c>
    </row>
    <row r="320" spans="1:30" x14ac:dyDescent="0.3">
      <c r="A320" t="s">
        <v>342</v>
      </c>
      <c r="B320" t="s">
        <v>1341</v>
      </c>
      <c r="C320">
        <v>33</v>
      </c>
      <c r="D320" t="str">
        <f t="shared" si="12"/>
        <v>30-39</v>
      </c>
      <c r="E320" t="s">
        <v>2023</v>
      </c>
      <c r="F320" t="s">
        <v>2029</v>
      </c>
      <c r="G320" t="s">
        <v>2032</v>
      </c>
      <c r="H320" s="2">
        <v>42869</v>
      </c>
      <c r="I320" t="s">
        <v>121</v>
      </c>
      <c r="J320" t="s">
        <v>2039</v>
      </c>
      <c r="K320" s="4">
        <v>75017</v>
      </c>
      <c r="L320">
        <v>0</v>
      </c>
      <c r="N320" s="6">
        <f t="shared" ca="1" si="13"/>
        <v>100</v>
      </c>
      <c r="O320" s="6">
        <f t="shared" ca="1" si="14"/>
        <v>8</v>
      </c>
      <c r="P320" s="6" t="str" cm="1">
        <f t="array" aca="1" ref="P320" ca="1">_xlfn.IFS(O320&lt;5,"0-4years", O320&lt;10,"5-9years",O320&gt;=10,"10+ years")</f>
        <v>5-9years</v>
      </c>
      <c r="S320">
        <v>4</v>
      </c>
      <c r="T320" t="str" cm="1">
        <f t="array" ref="T320">_xlfn.IFS(S320&lt;3,"Low(1-2)",S320=3,"Medium(3)",S320&gt;=4,"High(4-5)")</f>
        <v>High(4-5)</v>
      </c>
      <c r="U320">
        <v>1</v>
      </c>
      <c r="V320" t="s">
        <v>2050</v>
      </c>
      <c r="W320">
        <v>5</v>
      </c>
      <c r="X320">
        <v>56</v>
      </c>
      <c r="Y320">
        <v>79</v>
      </c>
      <c r="Z320">
        <v>57</v>
      </c>
      <c r="AA320">
        <v>4</v>
      </c>
      <c r="AB320" t="str" cm="1">
        <f t="array" ref="AB320">_xlfn.IFS(AA320=0,"Below Expectation",AA320&lt;5,"Needs Improvement",AA320&lt;=7,"Meets Expectation",AA320&gt;=8,"Exceeds Expectation")</f>
        <v>Needs Improvement</v>
      </c>
      <c r="AC320" s="4">
        <v>11065</v>
      </c>
      <c r="AD320">
        <v>1</v>
      </c>
    </row>
    <row r="321" spans="1:30" x14ac:dyDescent="0.3">
      <c r="A321" t="s">
        <v>343</v>
      </c>
      <c r="B321" t="s">
        <v>1342</v>
      </c>
      <c r="C321">
        <v>44</v>
      </c>
      <c r="D321" t="str">
        <f t="shared" si="12"/>
        <v>40-49</v>
      </c>
      <c r="E321" t="s">
        <v>2023</v>
      </c>
      <c r="F321" t="s">
        <v>2029</v>
      </c>
      <c r="G321" t="s">
        <v>2032</v>
      </c>
      <c r="H321" s="2">
        <v>41870</v>
      </c>
      <c r="I321" t="s">
        <v>743</v>
      </c>
      <c r="J321" t="s">
        <v>2038</v>
      </c>
      <c r="K321" s="4">
        <v>58541</v>
      </c>
      <c r="L321">
        <v>1</v>
      </c>
      <c r="M321" s="2">
        <v>45783</v>
      </c>
      <c r="N321" s="6">
        <f t="shared" ca="1" si="13"/>
        <v>128</v>
      </c>
      <c r="O321" s="6">
        <f t="shared" ca="1" si="14"/>
        <v>10</v>
      </c>
      <c r="P321" s="6" t="str" cm="1">
        <f t="array" aca="1" ref="P321" ca="1">_xlfn.IFS(O321&lt;5,"0-4years", O321&lt;10,"5-9years",O321&gt;=10,"10+ years")</f>
        <v>10+ years</v>
      </c>
      <c r="Q321" t="s">
        <v>2044</v>
      </c>
      <c r="R321">
        <v>90</v>
      </c>
      <c r="S321">
        <v>5</v>
      </c>
      <c r="T321" t="str" cm="1">
        <f t="array" ref="T321">_xlfn.IFS(S321&lt;3,"Low(1-2)",S321=3,"Medium(3)",S321&gt;=4,"High(4-5)")</f>
        <v>High(4-5)</v>
      </c>
      <c r="U321">
        <v>4</v>
      </c>
      <c r="V321" t="s">
        <v>2051</v>
      </c>
      <c r="W321">
        <v>4</v>
      </c>
      <c r="X321">
        <v>83</v>
      </c>
      <c r="Y321">
        <v>76</v>
      </c>
      <c r="Z321">
        <v>98</v>
      </c>
      <c r="AA321">
        <v>9</v>
      </c>
      <c r="AB321" t="str" cm="1">
        <f t="array" ref="AB321">_xlfn.IFS(AA321=0,"Below Expectation",AA321&lt;5,"Needs Improvement",AA321&lt;=7,"Meets Expectation",AA321&gt;=8,"Exceeds Expectation")</f>
        <v>Exceeds Expectation</v>
      </c>
      <c r="AC321" s="4">
        <v>19504</v>
      </c>
      <c r="AD321">
        <v>1</v>
      </c>
    </row>
    <row r="322" spans="1:30" x14ac:dyDescent="0.3">
      <c r="A322" t="s">
        <v>344</v>
      </c>
      <c r="B322" t="s">
        <v>1343</v>
      </c>
      <c r="C322">
        <v>36</v>
      </c>
      <c r="D322" t="str">
        <f t="shared" si="12"/>
        <v>30-39</v>
      </c>
      <c r="E322" t="s">
        <v>2023</v>
      </c>
      <c r="F322" t="s">
        <v>2030</v>
      </c>
      <c r="G322" t="s">
        <v>2034</v>
      </c>
      <c r="H322" s="2">
        <v>40675</v>
      </c>
      <c r="I322" t="s">
        <v>288</v>
      </c>
      <c r="J322" t="s">
        <v>2040</v>
      </c>
      <c r="K322" s="4">
        <v>54063</v>
      </c>
      <c r="L322">
        <v>0</v>
      </c>
      <c r="N322" s="6">
        <f t="shared" ca="1" si="13"/>
        <v>172</v>
      </c>
      <c r="O322" s="6">
        <f t="shared" ca="1" si="14"/>
        <v>14</v>
      </c>
      <c r="P322" s="6" t="str" cm="1">
        <f t="array" aca="1" ref="P322" ca="1">_xlfn.IFS(O322&lt;5,"0-4years", O322&lt;10,"5-9years",O322&gt;=10,"10+ years")</f>
        <v>10+ years</v>
      </c>
      <c r="S322">
        <v>4</v>
      </c>
      <c r="T322" t="str" cm="1">
        <f t="array" ref="T322">_xlfn.IFS(S322&lt;3,"Low(1-2)",S322=3,"Medium(3)",S322&gt;=4,"High(4-5)")</f>
        <v>High(4-5)</v>
      </c>
      <c r="U322">
        <v>3</v>
      </c>
      <c r="V322" t="s">
        <v>2054</v>
      </c>
      <c r="W322">
        <v>3</v>
      </c>
      <c r="X322">
        <v>81</v>
      </c>
      <c r="Y322">
        <v>83</v>
      </c>
      <c r="Z322">
        <v>94</v>
      </c>
      <c r="AA322">
        <v>3</v>
      </c>
      <c r="AB322" t="str" cm="1">
        <f t="array" ref="AB322">_xlfn.IFS(AA322=0,"Below Expectation",AA322&lt;5,"Needs Improvement",AA322&lt;=7,"Meets Expectation",AA322&gt;=8,"Exceeds Expectation")</f>
        <v>Needs Improvement</v>
      </c>
      <c r="AC322" s="4">
        <v>11026</v>
      </c>
      <c r="AD322">
        <v>1</v>
      </c>
    </row>
    <row r="323" spans="1:30" x14ac:dyDescent="0.3">
      <c r="A323" t="s">
        <v>345</v>
      </c>
      <c r="B323" t="s">
        <v>1344</v>
      </c>
      <c r="C323">
        <v>49</v>
      </c>
      <c r="D323" t="str">
        <f t="shared" ref="D323:D386" si="15">IF(AND(C323&gt;=22,C323&lt;=29), "22-29", IF(AND(C323&gt;=30,C323&lt;=39),"30-39",IF(AND(C323&gt;=40,C323&lt;=49),"40-49", IF(AND(C323&gt;=50,C323&lt;=59),"50-59"))))</f>
        <v>40-49</v>
      </c>
      <c r="E323" t="s">
        <v>2022</v>
      </c>
      <c r="F323" t="s">
        <v>2026</v>
      </c>
      <c r="G323" t="s">
        <v>2031</v>
      </c>
      <c r="H323" s="2">
        <v>41859</v>
      </c>
      <c r="I323" t="s">
        <v>823</v>
      </c>
      <c r="J323" t="s">
        <v>2039</v>
      </c>
      <c r="K323" s="4">
        <v>95268</v>
      </c>
      <c r="L323">
        <v>1</v>
      </c>
      <c r="M323" s="2">
        <v>42339</v>
      </c>
      <c r="N323" s="6">
        <f t="shared" ref="N323:N386" ca="1" si="16">IFERROR((DATEDIF(H323,M323,"M")), DATEDIF(H323,TODAY(),"M"))</f>
        <v>15</v>
      </c>
      <c r="O323" s="6">
        <f t="shared" ref="O323:O386" ca="1" si="17">IFERROR((DATEDIF(H323,M323,"Y")), DATEDIF(H323,TODAY(),"Y"))</f>
        <v>1</v>
      </c>
      <c r="P323" s="6" t="str" cm="1">
        <f t="array" aca="1" ref="P323" ca="1">_xlfn.IFS(O323&lt;5,"0-4years", O323&lt;10,"5-9years",O323&gt;=10,"10+ years")</f>
        <v>0-4years</v>
      </c>
      <c r="Q323" t="s">
        <v>2047</v>
      </c>
      <c r="R323">
        <v>60</v>
      </c>
      <c r="S323">
        <v>2</v>
      </c>
      <c r="T323" t="str" cm="1">
        <f t="array" ref="T323">_xlfn.IFS(S323&lt;3,"Low(1-2)",S323=3,"Medium(3)",S323&gt;=4,"High(4-5)")</f>
        <v>Low(1-2)</v>
      </c>
      <c r="U323">
        <v>5</v>
      </c>
      <c r="V323" t="s">
        <v>2055</v>
      </c>
      <c r="W323">
        <v>2</v>
      </c>
      <c r="X323">
        <v>98</v>
      </c>
      <c r="Y323">
        <v>50</v>
      </c>
      <c r="Z323">
        <v>67</v>
      </c>
      <c r="AA323">
        <v>0</v>
      </c>
      <c r="AB323" t="str" cm="1">
        <f t="array" ref="AB323">_xlfn.IFS(AA323=0,"Below Expectation",AA323&lt;5,"Needs Improvement",AA323&lt;=7,"Meets Expectation",AA323&gt;=8,"Exceeds Expectation")</f>
        <v>Below Expectation</v>
      </c>
      <c r="AC323" s="4">
        <v>2076</v>
      </c>
      <c r="AD323">
        <v>2</v>
      </c>
    </row>
    <row r="324" spans="1:30" x14ac:dyDescent="0.3">
      <c r="A324" t="s">
        <v>346</v>
      </c>
      <c r="B324" t="s">
        <v>1345</v>
      </c>
      <c r="C324">
        <v>55</v>
      </c>
      <c r="D324" t="str">
        <f t="shared" si="15"/>
        <v>50-59</v>
      </c>
      <c r="E324" t="s">
        <v>2023</v>
      </c>
      <c r="F324" t="s">
        <v>2028</v>
      </c>
      <c r="G324" t="s">
        <v>2034</v>
      </c>
      <c r="H324" s="2">
        <v>43192</v>
      </c>
      <c r="I324" t="s">
        <v>806</v>
      </c>
      <c r="J324" t="s">
        <v>2041</v>
      </c>
      <c r="K324" s="4">
        <v>89952</v>
      </c>
      <c r="L324">
        <v>0</v>
      </c>
      <c r="N324" s="6">
        <f t="shared" ca="1" si="16"/>
        <v>89</v>
      </c>
      <c r="O324" s="6">
        <f t="shared" ca="1" si="17"/>
        <v>7</v>
      </c>
      <c r="P324" s="6" t="str" cm="1">
        <f t="array" aca="1" ref="P324" ca="1">_xlfn.IFS(O324&lt;5,"0-4years", O324&lt;10,"5-9years",O324&gt;=10,"10+ years")</f>
        <v>5-9years</v>
      </c>
      <c r="S324">
        <v>4</v>
      </c>
      <c r="T324" t="str" cm="1">
        <f t="array" ref="T324">_xlfn.IFS(S324&lt;3,"Low(1-2)",S324=3,"Medium(3)",S324&gt;=4,"High(4-5)")</f>
        <v>High(4-5)</v>
      </c>
      <c r="U324">
        <v>3</v>
      </c>
      <c r="V324" t="s">
        <v>2054</v>
      </c>
      <c r="W324">
        <v>3</v>
      </c>
      <c r="X324">
        <v>62</v>
      </c>
      <c r="Y324">
        <v>4</v>
      </c>
      <c r="Z324">
        <v>73</v>
      </c>
      <c r="AA324">
        <v>2</v>
      </c>
      <c r="AB324" t="str" cm="1">
        <f t="array" ref="AB324">_xlfn.IFS(AA324=0,"Below Expectation",AA324&lt;5,"Needs Improvement",AA324&lt;=7,"Meets Expectation",AA324&gt;=8,"Exceeds Expectation")</f>
        <v>Needs Improvement</v>
      </c>
      <c r="AC324" s="4">
        <v>19574</v>
      </c>
      <c r="AD324">
        <v>2</v>
      </c>
    </row>
    <row r="325" spans="1:30" x14ac:dyDescent="0.3">
      <c r="A325" t="s">
        <v>347</v>
      </c>
      <c r="B325" t="s">
        <v>1346</v>
      </c>
      <c r="C325">
        <v>23</v>
      </c>
      <c r="D325" t="str">
        <f t="shared" si="15"/>
        <v>22-29</v>
      </c>
      <c r="E325" t="s">
        <v>2023</v>
      </c>
      <c r="F325" t="s">
        <v>2025</v>
      </c>
      <c r="G325" t="s">
        <v>2035</v>
      </c>
      <c r="H325" s="2">
        <v>41888</v>
      </c>
      <c r="I325" t="s">
        <v>163</v>
      </c>
      <c r="J325" t="s">
        <v>2037</v>
      </c>
      <c r="K325" s="4">
        <v>118054</v>
      </c>
      <c r="L325">
        <v>1</v>
      </c>
      <c r="M325" s="2">
        <v>42668</v>
      </c>
      <c r="N325" s="6">
        <f t="shared" ca="1" si="16"/>
        <v>25</v>
      </c>
      <c r="O325" s="6">
        <f t="shared" ca="1" si="17"/>
        <v>2</v>
      </c>
      <c r="P325" s="6" t="str" cm="1">
        <f t="array" aca="1" ref="P325" ca="1">_xlfn.IFS(O325&lt;5,"0-4years", O325&lt;10,"5-9years",O325&gt;=10,"10+ years")</f>
        <v>0-4years</v>
      </c>
      <c r="Q325" t="s">
        <v>2046</v>
      </c>
      <c r="R325">
        <v>90</v>
      </c>
      <c r="S325">
        <v>2</v>
      </c>
      <c r="T325" t="str" cm="1">
        <f t="array" ref="T325">_xlfn.IFS(S325&lt;3,"Low(1-2)",S325=3,"Medium(3)",S325&gt;=4,"High(4-5)")</f>
        <v>Low(1-2)</v>
      </c>
      <c r="U325">
        <v>3</v>
      </c>
      <c r="V325" t="s">
        <v>2053</v>
      </c>
      <c r="W325">
        <v>5</v>
      </c>
      <c r="X325">
        <v>79</v>
      </c>
      <c r="Y325">
        <v>54</v>
      </c>
      <c r="Z325">
        <v>91</v>
      </c>
      <c r="AA325">
        <v>3</v>
      </c>
      <c r="AB325" t="str" cm="1">
        <f t="array" ref="AB325">_xlfn.IFS(AA325=0,"Below Expectation",AA325&lt;5,"Needs Improvement",AA325&lt;=7,"Meets Expectation",AA325&gt;=8,"Exceeds Expectation")</f>
        <v>Needs Improvement</v>
      </c>
      <c r="AC325" s="4">
        <v>4787</v>
      </c>
      <c r="AD325">
        <v>0</v>
      </c>
    </row>
    <row r="326" spans="1:30" x14ac:dyDescent="0.3">
      <c r="A326" t="s">
        <v>348</v>
      </c>
      <c r="B326" t="s">
        <v>1347</v>
      </c>
      <c r="C326">
        <v>53</v>
      </c>
      <c r="D326" t="str">
        <f t="shared" si="15"/>
        <v>50-59</v>
      </c>
      <c r="E326" t="s">
        <v>2023</v>
      </c>
      <c r="F326" t="s">
        <v>2028</v>
      </c>
      <c r="G326" t="s">
        <v>2035</v>
      </c>
      <c r="H326" s="2">
        <v>40709</v>
      </c>
      <c r="I326" t="s">
        <v>504</v>
      </c>
      <c r="J326" t="s">
        <v>2038</v>
      </c>
      <c r="K326" s="4">
        <v>64563</v>
      </c>
      <c r="L326">
        <v>0</v>
      </c>
      <c r="N326" s="6">
        <f t="shared" ca="1" si="16"/>
        <v>171</v>
      </c>
      <c r="O326" s="6">
        <f t="shared" ca="1" si="17"/>
        <v>14</v>
      </c>
      <c r="P326" s="6" t="str" cm="1">
        <f t="array" aca="1" ref="P326" ca="1">_xlfn.IFS(O326&lt;5,"0-4years", O326&lt;10,"5-9years",O326&gt;=10,"10+ years")</f>
        <v>10+ years</v>
      </c>
      <c r="S326">
        <v>1</v>
      </c>
      <c r="T326" t="str" cm="1">
        <f t="array" ref="T326">_xlfn.IFS(S326&lt;3,"Low(1-2)",S326=3,"Medium(3)",S326&gt;=4,"High(4-5)")</f>
        <v>Low(1-2)</v>
      </c>
      <c r="U326">
        <v>2</v>
      </c>
      <c r="V326" t="s">
        <v>2050</v>
      </c>
      <c r="W326">
        <v>2</v>
      </c>
      <c r="X326">
        <v>74</v>
      </c>
      <c r="Y326">
        <v>19</v>
      </c>
      <c r="Z326">
        <v>51</v>
      </c>
      <c r="AA326">
        <v>1</v>
      </c>
      <c r="AB326" t="str" cm="1">
        <f t="array" ref="AB326">_xlfn.IFS(AA326=0,"Below Expectation",AA326&lt;5,"Needs Improvement",AA326&lt;=7,"Meets Expectation",AA326&gt;=8,"Exceeds Expectation")</f>
        <v>Needs Improvement</v>
      </c>
      <c r="AC326" s="4">
        <v>7494</v>
      </c>
      <c r="AD326">
        <v>1</v>
      </c>
    </row>
    <row r="327" spans="1:30" x14ac:dyDescent="0.3">
      <c r="A327" t="s">
        <v>349</v>
      </c>
      <c r="B327" t="s">
        <v>1348</v>
      </c>
      <c r="C327">
        <v>44</v>
      </c>
      <c r="D327" t="str">
        <f t="shared" si="15"/>
        <v>40-49</v>
      </c>
      <c r="E327" t="s">
        <v>2023</v>
      </c>
      <c r="F327" t="s">
        <v>2027</v>
      </c>
      <c r="G327" t="s">
        <v>2034</v>
      </c>
      <c r="H327" s="2">
        <v>41732</v>
      </c>
      <c r="I327" t="s">
        <v>260</v>
      </c>
      <c r="J327" t="s">
        <v>2038</v>
      </c>
      <c r="K327" s="4">
        <v>64752</v>
      </c>
      <c r="L327">
        <v>1</v>
      </c>
      <c r="M327" s="2">
        <v>44701</v>
      </c>
      <c r="N327" s="6">
        <f t="shared" ca="1" si="16"/>
        <v>97</v>
      </c>
      <c r="O327" s="6">
        <f t="shared" ca="1" si="17"/>
        <v>8</v>
      </c>
      <c r="P327" s="6" t="str" cm="1">
        <f t="array" aca="1" ref="P327" ca="1">_xlfn.IFS(O327&lt;5,"0-4years", O327&lt;10,"5-9years",O327&gt;=10,"10+ years")</f>
        <v>5-9years</v>
      </c>
      <c r="Q327" t="s">
        <v>2043</v>
      </c>
      <c r="R327">
        <v>30</v>
      </c>
      <c r="S327">
        <v>2</v>
      </c>
      <c r="T327" t="str" cm="1">
        <f t="array" ref="T327">_xlfn.IFS(S327&lt;3,"Low(1-2)",S327=3,"Medium(3)",S327&gt;=4,"High(4-5)")</f>
        <v>Low(1-2)</v>
      </c>
      <c r="U327">
        <v>5</v>
      </c>
      <c r="V327" t="s">
        <v>2049</v>
      </c>
      <c r="W327">
        <v>3</v>
      </c>
      <c r="X327">
        <v>70</v>
      </c>
      <c r="Y327">
        <v>23</v>
      </c>
      <c r="Z327">
        <v>51</v>
      </c>
      <c r="AA327">
        <v>1</v>
      </c>
      <c r="AB327" t="str" cm="1">
        <f t="array" ref="AB327">_xlfn.IFS(AA327=0,"Below Expectation",AA327&lt;5,"Needs Improvement",AA327&lt;=7,"Meets Expectation",AA327&gt;=8,"Exceeds Expectation")</f>
        <v>Needs Improvement</v>
      </c>
      <c r="AC327" s="4">
        <v>19961</v>
      </c>
      <c r="AD327">
        <v>0</v>
      </c>
    </row>
    <row r="328" spans="1:30" x14ac:dyDescent="0.3">
      <c r="A328" t="s">
        <v>350</v>
      </c>
      <c r="B328" t="s">
        <v>1349</v>
      </c>
      <c r="C328">
        <v>43</v>
      </c>
      <c r="D328" t="str">
        <f t="shared" si="15"/>
        <v>40-49</v>
      </c>
      <c r="E328" t="s">
        <v>2022</v>
      </c>
      <c r="F328" t="s">
        <v>2028</v>
      </c>
      <c r="G328" t="s">
        <v>2031</v>
      </c>
      <c r="H328" s="2">
        <v>40862</v>
      </c>
      <c r="I328" t="s">
        <v>997</v>
      </c>
      <c r="J328" t="s">
        <v>2037</v>
      </c>
      <c r="K328" s="4">
        <v>27567</v>
      </c>
      <c r="L328">
        <v>0</v>
      </c>
      <c r="N328" s="6">
        <f t="shared" ca="1" si="16"/>
        <v>166</v>
      </c>
      <c r="O328" s="6">
        <f t="shared" ca="1" si="17"/>
        <v>13</v>
      </c>
      <c r="P328" s="6" t="str" cm="1">
        <f t="array" aca="1" ref="P328" ca="1">_xlfn.IFS(O328&lt;5,"0-4years", O328&lt;10,"5-9years",O328&gt;=10,"10+ years")</f>
        <v>10+ years</v>
      </c>
      <c r="S328">
        <v>2</v>
      </c>
      <c r="T328" t="str" cm="1">
        <f t="array" ref="T328">_xlfn.IFS(S328&lt;3,"Low(1-2)",S328=3,"Medium(3)",S328&gt;=4,"High(4-5)")</f>
        <v>Low(1-2)</v>
      </c>
      <c r="U328">
        <v>1</v>
      </c>
      <c r="V328" t="s">
        <v>2050</v>
      </c>
      <c r="W328">
        <v>4</v>
      </c>
      <c r="X328">
        <v>70</v>
      </c>
      <c r="Y328">
        <v>35</v>
      </c>
      <c r="Z328">
        <v>76</v>
      </c>
      <c r="AA328">
        <v>1</v>
      </c>
      <c r="AB328" t="str" cm="1">
        <f t="array" ref="AB328">_xlfn.IFS(AA328=0,"Below Expectation",AA328&lt;5,"Needs Improvement",AA328&lt;=7,"Meets Expectation",AA328&gt;=8,"Exceeds Expectation")</f>
        <v>Needs Improvement</v>
      </c>
      <c r="AC328" s="4">
        <v>2581</v>
      </c>
      <c r="AD328">
        <v>4</v>
      </c>
    </row>
    <row r="329" spans="1:30" x14ac:dyDescent="0.3">
      <c r="A329" t="s">
        <v>351</v>
      </c>
      <c r="B329" t="s">
        <v>1350</v>
      </c>
      <c r="C329">
        <v>46</v>
      </c>
      <c r="D329" t="str">
        <f t="shared" si="15"/>
        <v>40-49</v>
      </c>
      <c r="E329" t="s">
        <v>2023</v>
      </c>
      <c r="F329" t="s">
        <v>2027</v>
      </c>
      <c r="G329" t="s">
        <v>2031</v>
      </c>
      <c r="H329" s="2">
        <v>44455</v>
      </c>
      <c r="I329" t="s">
        <v>976</v>
      </c>
      <c r="J329" t="s">
        <v>2040</v>
      </c>
      <c r="K329" s="4">
        <v>41121</v>
      </c>
      <c r="L329">
        <v>0</v>
      </c>
      <c r="N329" s="6">
        <f t="shared" ca="1" si="16"/>
        <v>48</v>
      </c>
      <c r="O329" s="6">
        <f t="shared" ca="1" si="17"/>
        <v>4</v>
      </c>
      <c r="P329" s="6" t="str" cm="1">
        <f t="array" aca="1" ref="P329" ca="1">_xlfn.IFS(O329&lt;5,"0-4years", O329&lt;10,"5-9years",O329&gt;=10,"10+ years")</f>
        <v>0-4years</v>
      </c>
      <c r="S329">
        <v>5</v>
      </c>
      <c r="T329" t="str" cm="1">
        <f t="array" ref="T329">_xlfn.IFS(S329&lt;3,"Low(1-2)",S329=3,"Medium(3)",S329&gt;=4,"High(4-5)")</f>
        <v>High(4-5)</v>
      </c>
      <c r="U329">
        <v>1</v>
      </c>
      <c r="V329" t="s">
        <v>2050</v>
      </c>
      <c r="W329">
        <v>2</v>
      </c>
      <c r="X329">
        <v>77</v>
      </c>
      <c r="Y329">
        <v>33</v>
      </c>
      <c r="Z329">
        <v>63</v>
      </c>
      <c r="AA329">
        <v>0</v>
      </c>
      <c r="AB329" t="str" cm="1">
        <f t="array" ref="AB329">_xlfn.IFS(AA329=0,"Below Expectation",AA329&lt;5,"Needs Improvement",AA329&lt;=7,"Meets Expectation",AA329&gt;=8,"Exceeds Expectation")</f>
        <v>Below Expectation</v>
      </c>
      <c r="AC329" s="4">
        <v>15600</v>
      </c>
      <c r="AD329">
        <v>2</v>
      </c>
    </row>
    <row r="330" spans="1:30" x14ac:dyDescent="0.3">
      <c r="A330" t="s">
        <v>352</v>
      </c>
      <c r="B330" t="s">
        <v>1351</v>
      </c>
      <c r="C330">
        <v>43</v>
      </c>
      <c r="D330" t="str">
        <f t="shared" si="15"/>
        <v>40-49</v>
      </c>
      <c r="E330" t="s">
        <v>2023</v>
      </c>
      <c r="F330" t="s">
        <v>2026</v>
      </c>
      <c r="G330" t="s">
        <v>2033</v>
      </c>
      <c r="H330" s="2">
        <v>41868</v>
      </c>
      <c r="I330" t="s">
        <v>927</v>
      </c>
      <c r="J330" t="s">
        <v>2037</v>
      </c>
      <c r="K330" s="4">
        <v>26674</v>
      </c>
      <c r="L330">
        <v>0</v>
      </c>
      <c r="N330" s="6">
        <f t="shared" ca="1" si="16"/>
        <v>132</v>
      </c>
      <c r="O330" s="6">
        <f t="shared" ca="1" si="17"/>
        <v>11</v>
      </c>
      <c r="P330" s="6" t="str" cm="1">
        <f t="array" aca="1" ref="P330" ca="1">_xlfn.IFS(O330&lt;5,"0-4years", O330&lt;10,"5-9years",O330&gt;=10,"10+ years")</f>
        <v>10+ years</v>
      </c>
      <c r="S330">
        <v>4</v>
      </c>
      <c r="T330" t="str" cm="1">
        <f t="array" ref="T330">_xlfn.IFS(S330&lt;3,"Low(1-2)",S330=3,"Medium(3)",S330&gt;=4,"High(4-5)")</f>
        <v>High(4-5)</v>
      </c>
      <c r="U330">
        <v>3</v>
      </c>
      <c r="V330" t="s">
        <v>2054</v>
      </c>
      <c r="W330">
        <v>2</v>
      </c>
      <c r="X330">
        <v>97</v>
      </c>
      <c r="Y330">
        <v>53</v>
      </c>
      <c r="Z330">
        <v>97</v>
      </c>
      <c r="AA330">
        <v>9</v>
      </c>
      <c r="AB330" t="str" cm="1">
        <f t="array" ref="AB330">_xlfn.IFS(AA330=0,"Below Expectation",AA330&lt;5,"Needs Improvement",AA330&lt;=7,"Meets Expectation",AA330&gt;=8,"Exceeds Expectation")</f>
        <v>Exceeds Expectation</v>
      </c>
      <c r="AC330" s="4">
        <v>14333</v>
      </c>
      <c r="AD330">
        <v>3</v>
      </c>
    </row>
    <row r="331" spans="1:30" x14ac:dyDescent="0.3">
      <c r="A331" t="s">
        <v>353</v>
      </c>
      <c r="B331" t="s">
        <v>1352</v>
      </c>
      <c r="C331">
        <v>43</v>
      </c>
      <c r="D331" t="str">
        <f t="shared" si="15"/>
        <v>40-49</v>
      </c>
      <c r="E331" t="s">
        <v>2022</v>
      </c>
      <c r="F331" t="s">
        <v>2027</v>
      </c>
      <c r="G331" t="s">
        <v>2036</v>
      </c>
      <c r="H331" s="2">
        <v>43448</v>
      </c>
      <c r="I331" t="s">
        <v>95</v>
      </c>
      <c r="J331" t="s">
        <v>2039</v>
      </c>
      <c r="K331" s="4">
        <v>101411</v>
      </c>
      <c r="L331">
        <v>0</v>
      </c>
      <c r="N331" s="6">
        <f t="shared" ca="1" si="16"/>
        <v>81</v>
      </c>
      <c r="O331" s="6">
        <f t="shared" ca="1" si="17"/>
        <v>6</v>
      </c>
      <c r="P331" s="6" t="str" cm="1">
        <f t="array" aca="1" ref="P331" ca="1">_xlfn.IFS(O331&lt;5,"0-4years", O331&lt;10,"5-9years",O331&gt;=10,"10+ years")</f>
        <v>5-9years</v>
      </c>
      <c r="S331">
        <v>5</v>
      </c>
      <c r="T331" t="str" cm="1">
        <f t="array" ref="T331">_xlfn.IFS(S331&lt;3,"Low(1-2)",S331=3,"Medium(3)",S331&gt;=4,"High(4-5)")</f>
        <v>High(4-5)</v>
      </c>
      <c r="U331">
        <v>3</v>
      </c>
      <c r="V331" t="s">
        <v>2054</v>
      </c>
      <c r="W331">
        <v>4</v>
      </c>
      <c r="X331">
        <v>69</v>
      </c>
      <c r="Y331">
        <v>33</v>
      </c>
      <c r="Z331">
        <v>88</v>
      </c>
      <c r="AA331">
        <v>1</v>
      </c>
      <c r="AB331" t="str" cm="1">
        <f t="array" ref="AB331">_xlfn.IFS(AA331=0,"Below Expectation",AA331&lt;5,"Needs Improvement",AA331&lt;=7,"Meets Expectation",AA331&gt;=8,"Exceeds Expectation")</f>
        <v>Needs Improvement</v>
      </c>
      <c r="AC331" s="4">
        <v>10404</v>
      </c>
      <c r="AD331">
        <v>4</v>
      </c>
    </row>
    <row r="332" spans="1:30" x14ac:dyDescent="0.3">
      <c r="A332" t="s">
        <v>354</v>
      </c>
      <c r="B332" t="s">
        <v>1353</v>
      </c>
      <c r="C332">
        <v>27</v>
      </c>
      <c r="D332" t="str">
        <f t="shared" si="15"/>
        <v>22-29</v>
      </c>
      <c r="E332" t="s">
        <v>2022</v>
      </c>
      <c r="F332" t="s">
        <v>2028</v>
      </c>
      <c r="G332" t="s">
        <v>2034</v>
      </c>
      <c r="H332" s="2">
        <v>41418</v>
      </c>
      <c r="I332" t="s">
        <v>690</v>
      </c>
      <c r="J332" t="s">
        <v>2037</v>
      </c>
      <c r="K332" s="4">
        <v>91275</v>
      </c>
      <c r="L332">
        <v>0</v>
      </c>
      <c r="N332" s="6">
        <f t="shared" ca="1" si="16"/>
        <v>147</v>
      </c>
      <c r="O332" s="6">
        <f t="shared" ca="1" si="17"/>
        <v>12</v>
      </c>
      <c r="P332" s="6" t="str" cm="1">
        <f t="array" aca="1" ref="P332" ca="1">_xlfn.IFS(O332&lt;5,"0-4years", O332&lt;10,"5-9years",O332&gt;=10,"10+ years")</f>
        <v>10+ years</v>
      </c>
      <c r="S332">
        <v>3</v>
      </c>
      <c r="T332" t="str" cm="1">
        <f t="array" ref="T332">_xlfn.IFS(S332&lt;3,"Low(1-2)",S332=3,"Medium(3)",S332&gt;=4,"High(4-5)")</f>
        <v>Medium(3)</v>
      </c>
      <c r="U332">
        <v>4</v>
      </c>
      <c r="V332" t="s">
        <v>2054</v>
      </c>
      <c r="W332">
        <v>2</v>
      </c>
      <c r="X332">
        <v>83</v>
      </c>
      <c r="Y332">
        <v>82</v>
      </c>
      <c r="Z332">
        <v>61</v>
      </c>
      <c r="AA332">
        <v>5</v>
      </c>
      <c r="AB332" t="str" cm="1">
        <f t="array" ref="AB332">_xlfn.IFS(AA332=0,"Below Expectation",AA332&lt;5,"Needs Improvement",AA332&lt;=7,"Meets Expectation",AA332&gt;=8,"Exceeds Expectation")</f>
        <v>Meets Expectation</v>
      </c>
      <c r="AC332" s="4">
        <v>11166</v>
      </c>
      <c r="AD332">
        <v>3</v>
      </c>
    </row>
    <row r="333" spans="1:30" x14ac:dyDescent="0.3">
      <c r="A333" t="s">
        <v>355</v>
      </c>
      <c r="B333" t="s">
        <v>1354</v>
      </c>
      <c r="C333">
        <v>36</v>
      </c>
      <c r="D333" t="str">
        <f t="shared" si="15"/>
        <v>30-39</v>
      </c>
      <c r="E333" t="s">
        <v>2023</v>
      </c>
      <c r="F333" t="s">
        <v>2028</v>
      </c>
      <c r="G333" t="s">
        <v>2032</v>
      </c>
      <c r="H333" s="2">
        <v>41408</v>
      </c>
      <c r="I333" t="s">
        <v>213</v>
      </c>
      <c r="J333" t="s">
        <v>2038</v>
      </c>
      <c r="K333" s="4">
        <v>92081</v>
      </c>
      <c r="L333">
        <v>0</v>
      </c>
      <c r="N333" s="6">
        <f t="shared" ca="1" si="16"/>
        <v>148</v>
      </c>
      <c r="O333" s="6">
        <f t="shared" ca="1" si="17"/>
        <v>12</v>
      </c>
      <c r="P333" s="6" t="str" cm="1">
        <f t="array" aca="1" ref="P333" ca="1">_xlfn.IFS(O333&lt;5,"0-4years", O333&lt;10,"5-9years",O333&gt;=10,"10+ years")</f>
        <v>10+ years</v>
      </c>
      <c r="S333">
        <v>2</v>
      </c>
      <c r="T333" t="str" cm="1">
        <f t="array" ref="T333">_xlfn.IFS(S333&lt;3,"Low(1-2)",S333=3,"Medium(3)",S333&gt;=4,"High(4-5)")</f>
        <v>Low(1-2)</v>
      </c>
      <c r="U333">
        <v>5</v>
      </c>
      <c r="V333" t="s">
        <v>2050</v>
      </c>
      <c r="W333">
        <v>3</v>
      </c>
      <c r="X333">
        <v>54</v>
      </c>
      <c r="Y333">
        <v>16</v>
      </c>
      <c r="Z333">
        <v>81</v>
      </c>
      <c r="AA333">
        <v>2</v>
      </c>
      <c r="AB333" t="str" cm="1">
        <f t="array" ref="AB333">_xlfn.IFS(AA333=0,"Below Expectation",AA333&lt;5,"Needs Improvement",AA333&lt;=7,"Meets Expectation",AA333&gt;=8,"Exceeds Expectation")</f>
        <v>Needs Improvement</v>
      </c>
      <c r="AC333" s="4">
        <v>932</v>
      </c>
      <c r="AD333">
        <v>4</v>
      </c>
    </row>
    <row r="334" spans="1:30" x14ac:dyDescent="0.3">
      <c r="A334" t="s">
        <v>356</v>
      </c>
      <c r="B334" t="s">
        <v>1355</v>
      </c>
      <c r="C334">
        <v>58</v>
      </c>
      <c r="D334" t="str">
        <f t="shared" si="15"/>
        <v>50-59</v>
      </c>
      <c r="E334" t="s">
        <v>2022</v>
      </c>
      <c r="F334" t="s">
        <v>2027</v>
      </c>
      <c r="G334" t="s">
        <v>2031</v>
      </c>
      <c r="H334" s="2">
        <v>45054</v>
      </c>
      <c r="I334" t="s">
        <v>291</v>
      </c>
      <c r="J334" t="s">
        <v>2037</v>
      </c>
      <c r="K334" s="4">
        <v>54140</v>
      </c>
      <c r="L334">
        <v>0</v>
      </c>
      <c r="N334" s="6">
        <f t="shared" ca="1" si="16"/>
        <v>28</v>
      </c>
      <c r="O334" s="6">
        <f t="shared" ca="1" si="17"/>
        <v>2</v>
      </c>
      <c r="P334" s="6" t="str" cm="1">
        <f t="array" aca="1" ref="P334" ca="1">_xlfn.IFS(O334&lt;5,"0-4years", O334&lt;10,"5-9years",O334&gt;=10,"10+ years")</f>
        <v>0-4years</v>
      </c>
      <c r="S334">
        <v>3</v>
      </c>
      <c r="T334" t="str" cm="1">
        <f t="array" ref="T334">_xlfn.IFS(S334&lt;3,"Low(1-2)",S334=3,"Medium(3)",S334&gt;=4,"High(4-5)")</f>
        <v>Medium(3)</v>
      </c>
      <c r="U334">
        <v>3</v>
      </c>
      <c r="V334" t="s">
        <v>2054</v>
      </c>
      <c r="W334">
        <v>2</v>
      </c>
      <c r="X334">
        <v>67</v>
      </c>
      <c r="Y334">
        <v>4</v>
      </c>
      <c r="Z334">
        <v>77</v>
      </c>
      <c r="AA334">
        <v>9</v>
      </c>
      <c r="AB334" t="str" cm="1">
        <f t="array" ref="AB334">_xlfn.IFS(AA334=0,"Below Expectation",AA334&lt;5,"Needs Improvement",AA334&lt;=7,"Meets Expectation",AA334&gt;=8,"Exceeds Expectation")</f>
        <v>Exceeds Expectation</v>
      </c>
      <c r="AC334" s="4">
        <v>18047</v>
      </c>
      <c r="AD334">
        <v>0</v>
      </c>
    </row>
    <row r="335" spans="1:30" x14ac:dyDescent="0.3">
      <c r="A335" t="s">
        <v>357</v>
      </c>
      <c r="B335" t="s">
        <v>1356</v>
      </c>
      <c r="C335">
        <v>54</v>
      </c>
      <c r="D335" t="str">
        <f t="shared" si="15"/>
        <v>50-59</v>
      </c>
      <c r="E335" t="s">
        <v>2024</v>
      </c>
      <c r="F335" t="s">
        <v>2029</v>
      </c>
      <c r="G335" t="s">
        <v>2031</v>
      </c>
      <c r="H335" s="2">
        <v>41782</v>
      </c>
      <c r="I335" t="s">
        <v>344</v>
      </c>
      <c r="J335" t="s">
        <v>2041</v>
      </c>
      <c r="K335" s="4">
        <v>34327</v>
      </c>
      <c r="L335">
        <v>1</v>
      </c>
      <c r="M335" s="2">
        <v>43541</v>
      </c>
      <c r="N335" s="6">
        <f t="shared" ca="1" si="16"/>
        <v>57</v>
      </c>
      <c r="O335" s="6">
        <f t="shared" ca="1" si="17"/>
        <v>4</v>
      </c>
      <c r="P335" s="6" t="str" cm="1">
        <f t="array" aca="1" ref="P335" ca="1">_xlfn.IFS(O335&lt;5,"0-4years", O335&lt;10,"5-9years",O335&gt;=10,"10+ years")</f>
        <v>0-4years</v>
      </c>
      <c r="Q335" t="s">
        <v>2043</v>
      </c>
      <c r="R335">
        <v>60</v>
      </c>
      <c r="S335">
        <v>5</v>
      </c>
      <c r="T335" t="str" cm="1">
        <f t="array" ref="T335">_xlfn.IFS(S335&lt;3,"Low(1-2)",S335=3,"Medium(3)",S335&gt;=4,"High(4-5)")</f>
        <v>High(4-5)</v>
      </c>
      <c r="U335">
        <v>4</v>
      </c>
      <c r="V335" t="s">
        <v>2049</v>
      </c>
      <c r="W335">
        <v>3</v>
      </c>
      <c r="X335">
        <v>88</v>
      </c>
      <c r="Y335">
        <v>88</v>
      </c>
      <c r="Z335">
        <v>77</v>
      </c>
      <c r="AA335">
        <v>4</v>
      </c>
      <c r="AB335" t="str" cm="1">
        <f t="array" ref="AB335">_xlfn.IFS(AA335=0,"Below Expectation",AA335&lt;5,"Needs Improvement",AA335&lt;=7,"Meets Expectation",AA335&gt;=8,"Exceeds Expectation")</f>
        <v>Needs Improvement</v>
      </c>
      <c r="AC335" s="4">
        <v>8748</v>
      </c>
      <c r="AD335">
        <v>0</v>
      </c>
    </row>
    <row r="336" spans="1:30" x14ac:dyDescent="0.3">
      <c r="A336" t="s">
        <v>358</v>
      </c>
      <c r="B336" t="s">
        <v>1357</v>
      </c>
      <c r="C336">
        <v>29</v>
      </c>
      <c r="D336" t="str">
        <f t="shared" si="15"/>
        <v>22-29</v>
      </c>
      <c r="E336" t="s">
        <v>2023</v>
      </c>
      <c r="F336" t="s">
        <v>2026</v>
      </c>
      <c r="G336" t="s">
        <v>2032</v>
      </c>
      <c r="H336" s="2">
        <v>40691</v>
      </c>
      <c r="I336" t="s">
        <v>130</v>
      </c>
      <c r="J336" t="s">
        <v>2039</v>
      </c>
      <c r="K336" s="4">
        <v>95663</v>
      </c>
      <c r="L336">
        <v>0</v>
      </c>
      <c r="N336" s="6">
        <f t="shared" ca="1" si="16"/>
        <v>171</v>
      </c>
      <c r="O336" s="6">
        <f t="shared" ca="1" si="17"/>
        <v>14</v>
      </c>
      <c r="P336" s="6" t="str" cm="1">
        <f t="array" aca="1" ref="P336" ca="1">_xlfn.IFS(O336&lt;5,"0-4years", O336&lt;10,"5-9years",O336&gt;=10,"10+ years")</f>
        <v>10+ years</v>
      </c>
      <c r="S336">
        <v>4</v>
      </c>
      <c r="T336" t="str" cm="1">
        <f t="array" ref="T336">_xlfn.IFS(S336&lt;3,"Low(1-2)",S336=3,"Medium(3)",S336&gt;=4,"High(4-5)")</f>
        <v>High(4-5)</v>
      </c>
      <c r="U336">
        <v>5</v>
      </c>
      <c r="V336" t="s">
        <v>2056</v>
      </c>
      <c r="W336">
        <v>4</v>
      </c>
      <c r="X336">
        <v>92</v>
      </c>
      <c r="Y336">
        <v>17</v>
      </c>
      <c r="Z336">
        <v>95</v>
      </c>
      <c r="AA336">
        <v>0</v>
      </c>
      <c r="AB336" t="str" cm="1">
        <f t="array" ref="AB336">_xlfn.IFS(AA336=0,"Below Expectation",AA336&lt;5,"Needs Improvement",AA336&lt;=7,"Meets Expectation",AA336&gt;=8,"Exceeds Expectation")</f>
        <v>Below Expectation</v>
      </c>
      <c r="AC336" s="4">
        <v>15577</v>
      </c>
      <c r="AD336">
        <v>2</v>
      </c>
    </row>
    <row r="337" spans="1:30" x14ac:dyDescent="0.3">
      <c r="A337" t="s">
        <v>359</v>
      </c>
      <c r="B337" t="s">
        <v>1358</v>
      </c>
      <c r="C337">
        <v>26</v>
      </c>
      <c r="D337" t="str">
        <f t="shared" si="15"/>
        <v>22-29</v>
      </c>
      <c r="E337" t="s">
        <v>2022</v>
      </c>
      <c r="F337" t="s">
        <v>2030</v>
      </c>
      <c r="G337" t="s">
        <v>2033</v>
      </c>
      <c r="H337" s="2">
        <v>44441</v>
      </c>
      <c r="I337" t="s">
        <v>255</v>
      </c>
      <c r="J337" t="s">
        <v>2037</v>
      </c>
      <c r="K337" s="4">
        <v>48331</v>
      </c>
      <c r="L337">
        <v>0</v>
      </c>
      <c r="N337" s="6">
        <f t="shared" ca="1" si="16"/>
        <v>48</v>
      </c>
      <c r="O337" s="6">
        <f t="shared" ca="1" si="17"/>
        <v>4</v>
      </c>
      <c r="P337" s="6" t="str" cm="1">
        <f t="array" aca="1" ref="P337" ca="1">_xlfn.IFS(O337&lt;5,"0-4years", O337&lt;10,"5-9years",O337&gt;=10,"10+ years")</f>
        <v>0-4years</v>
      </c>
      <c r="S337">
        <v>5</v>
      </c>
      <c r="T337" t="str" cm="1">
        <f t="array" ref="T337">_xlfn.IFS(S337&lt;3,"Low(1-2)",S337=3,"Medium(3)",S337&gt;=4,"High(4-5)")</f>
        <v>High(4-5)</v>
      </c>
      <c r="U337">
        <v>1</v>
      </c>
      <c r="V337" t="s">
        <v>2050</v>
      </c>
      <c r="W337">
        <v>1</v>
      </c>
      <c r="X337">
        <v>60</v>
      </c>
      <c r="Y337">
        <v>54</v>
      </c>
      <c r="Z337">
        <v>74</v>
      </c>
      <c r="AA337">
        <v>7</v>
      </c>
      <c r="AB337" t="str" cm="1">
        <f t="array" ref="AB337">_xlfn.IFS(AA337=0,"Below Expectation",AA337&lt;5,"Needs Improvement",AA337&lt;=7,"Meets Expectation",AA337&gt;=8,"Exceeds Expectation")</f>
        <v>Meets Expectation</v>
      </c>
      <c r="AC337" s="4">
        <v>15015</v>
      </c>
      <c r="AD337">
        <v>3</v>
      </c>
    </row>
    <row r="338" spans="1:30" x14ac:dyDescent="0.3">
      <c r="A338" t="s">
        <v>360</v>
      </c>
      <c r="B338" t="s">
        <v>1359</v>
      </c>
      <c r="C338">
        <v>25</v>
      </c>
      <c r="D338" t="str">
        <f t="shared" si="15"/>
        <v>22-29</v>
      </c>
      <c r="E338" t="s">
        <v>2022</v>
      </c>
      <c r="F338" t="s">
        <v>2025</v>
      </c>
      <c r="G338" t="s">
        <v>2036</v>
      </c>
      <c r="H338" s="2">
        <v>42267</v>
      </c>
      <c r="I338" t="s">
        <v>65</v>
      </c>
      <c r="J338" t="s">
        <v>2038</v>
      </c>
      <c r="K338" s="4">
        <v>48004</v>
      </c>
      <c r="L338">
        <v>0</v>
      </c>
      <c r="N338" s="6">
        <f t="shared" ca="1" si="16"/>
        <v>119</v>
      </c>
      <c r="O338" s="6">
        <f t="shared" ca="1" si="17"/>
        <v>9</v>
      </c>
      <c r="P338" s="6" t="str" cm="1">
        <f t="array" aca="1" ref="P338" ca="1">_xlfn.IFS(O338&lt;5,"0-4years", O338&lt;10,"5-9years",O338&gt;=10,"10+ years")</f>
        <v>5-9years</v>
      </c>
      <c r="S338">
        <v>4</v>
      </c>
      <c r="T338" t="str" cm="1">
        <f t="array" ref="T338">_xlfn.IFS(S338&lt;3,"Low(1-2)",S338=3,"Medium(3)",S338&gt;=4,"High(4-5)")</f>
        <v>High(4-5)</v>
      </c>
      <c r="U338">
        <v>4</v>
      </c>
      <c r="V338" t="s">
        <v>2056</v>
      </c>
      <c r="W338">
        <v>4</v>
      </c>
      <c r="X338">
        <v>66</v>
      </c>
      <c r="Y338">
        <v>52</v>
      </c>
      <c r="Z338">
        <v>53</v>
      </c>
      <c r="AA338">
        <v>3</v>
      </c>
      <c r="AB338" t="str" cm="1">
        <f t="array" ref="AB338">_xlfn.IFS(AA338=0,"Below Expectation",AA338&lt;5,"Needs Improvement",AA338&lt;=7,"Meets Expectation",AA338&gt;=8,"Exceeds Expectation")</f>
        <v>Needs Improvement</v>
      </c>
      <c r="AC338" s="4">
        <v>16108</v>
      </c>
      <c r="AD338">
        <v>4</v>
      </c>
    </row>
    <row r="339" spans="1:30" x14ac:dyDescent="0.3">
      <c r="A339" t="s">
        <v>361</v>
      </c>
      <c r="B339" t="s">
        <v>1360</v>
      </c>
      <c r="C339">
        <v>27</v>
      </c>
      <c r="D339" t="str">
        <f t="shared" si="15"/>
        <v>22-29</v>
      </c>
      <c r="E339" t="s">
        <v>2022</v>
      </c>
      <c r="F339" t="s">
        <v>2028</v>
      </c>
      <c r="G339" t="s">
        <v>2035</v>
      </c>
      <c r="H339" s="2">
        <v>42125</v>
      </c>
      <c r="I339" t="s">
        <v>725</v>
      </c>
      <c r="J339" t="s">
        <v>2039</v>
      </c>
      <c r="K339" s="4">
        <v>35492</v>
      </c>
      <c r="L339">
        <v>0</v>
      </c>
      <c r="N339" s="6">
        <f t="shared" ca="1" si="16"/>
        <v>124</v>
      </c>
      <c r="O339" s="6">
        <f t="shared" ca="1" si="17"/>
        <v>10</v>
      </c>
      <c r="P339" s="6" t="str" cm="1">
        <f t="array" aca="1" ref="P339" ca="1">_xlfn.IFS(O339&lt;5,"0-4years", O339&lt;10,"5-9years",O339&gt;=10,"10+ years")</f>
        <v>10+ years</v>
      </c>
      <c r="S339">
        <v>4</v>
      </c>
      <c r="T339" t="str" cm="1">
        <f t="array" ref="T339">_xlfn.IFS(S339&lt;3,"Low(1-2)",S339=3,"Medium(3)",S339&gt;=4,"High(4-5)")</f>
        <v>High(4-5)</v>
      </c>
      <c r="U339">
        <v>5</v>
      </c>
      <c r="V339" t="s">
        <v>2056</v>
      </c>
      <c r="W339">
        <v>3</v>
      </c>
      <c r="X339">
        <v>97</v>
      </c>
      <c r="Y339">
        <v>49</v>
      </c>
      <c r="Z339">
        <v>75</v>
      </c>
      <c r="AA339">
        <v>8</v>
      </c>
      <c r="AB339" t="str" cm="1">
        <f t="array" ref="AB339">_xlfn.IFS(AA339=0,"Below Expectation",AA339&lt;5,"Needs Improvement",AA339&lt;=7,"Meets Expectation",AA339&gt;=8,"Exceeds Expectation")</f>
        <v>Exceeds Expectation</v>
      </c>
      <c r="AC339" s="4">
        <v>1104</v>
      </c>
      <c r="AD339">
        <v>1</v>
      </c>
    </row>
    <row r="340" spans="1:30" x14ac:dyDescent="0.3">
      <c r="A340" t="s">
        <v>362</v>
      </c>
      <c r="B340" t="s">
        <v>1361</v>
      </c>
      <c r="C340">
        <v>53</v>
      </c>
      <c r="D340" t="str">
        <f t="shared" si="15"/>
        <v>50-59</v>
      </c>
      <c r="E340" t="s">
        <v>2023</v>
      </c>
      <c r="F340" t="s">
        <v>2025</v>
      </c>
      <c r="G340" t="s">
        <v>2031</v>
      </c>
      <c r="H340" s="2">
        <v>41856</v>
      </c>
      <c r="I340" t="s">
        <v>906</v>
      </c>
      <c r="J340" t="s">
        <v>2038</v>
      </c>
      <c r="K340" s="4">
        <v>79797</v>
      </c>
      <c r="L340">
        <v>0</v>
      </c>
      <c r="N340" s="6">
        <f t="shared" ca="1" si="16"/>
        <v>133</v>
      </c>
      <c r="O340" s="6">
        <f t="shared" ca="1" si="17"/>
        <v>11</v>
      </c>
      <c r="P340" s="6" t="str" cm="1">
        <f t="array" aca="1" ref="P340" ca="1">_xlfn.IFS(O340&lt;5,"0-4years", O340&lt;10,"5-9years",O340&gt;=10,"10+ years")</f>
        <v>10+ years</v>
      </c>
      <c r="S340">
        <v>1</v>
      </c>
      <c r="T340" t="str" cm="1">
        <f t="array" ref="T340">_xlfn.IFS(S340&lt;3,"Low(1-2)",S340=3,"Medium(3)",S340&gt;=4,"High(4-5)")</f>
        <v>Low(1-2)</v>
      </c>
      <c r="U340">
        <v>4</v>
      </c>
      <c r="V340" t="s">
        <v>2050</v>
      </c>
      <c r="W340">
        <v>5</v>
      </c>
      <c r="X340">
        <v>94</v>
      </c>
      <c r="Y340">
        <v>71</v>
      </c>
      <c r="Z340">
        <v>85</v>
      </c>
      <c r="AA340">
        <v>3</v>
      </c>
      <c r="AB340" t="str" cm="1">
        <f t="array" ref="AB340">_xlfn.IFS(AA340=0,"Below Expectation",AA340&lt;5,"Needs Improvement",AA340&lt;=7,"Meets Expectation",AA340&gt;=8,"Exceeds Expectation")</f>
        <v>Needs Improvement</v>
      </c>
      <c r="AC340" s="4">
        <v>17654</v>
      </c>
      <c r="AD340">
        <v>1</v>
      </c>
    </row>
    <row r="341" spans="1:30" x14ac:dyDescent="0.3">
      <c r="A341" t="s">
        <v>363</v>
      </c>
      <c r="B341" t="s">
        <v>1362</v>
      </c>
      <c r="C341">
        <v>51</v>
      </c>
      <c r="D341" t="str">
        <f t="shared" si="15"/>
        <v>50-59</v>
      </c>
      <c r="E341" t="s">
        <v>2023</v>
      </c>
      <c r="F341" t="s">
        <v>2030</v>
      </c>
      <c r="G341" t="s">
        <v>2032</v>
      </c>
      <c r="H341" s="2">
        <v>40642</v>
      </c>
      <c r="I341" t="s">
        <v>162</v>
      </c>
      <c r="J341" t="s">
        <v>2040</v>
      </c>
      <c r="K341" s="4">
        <v>83095</v>
      </c>
      <c r="L341">
        <v>0</v>
      </c>
      <c r="N341" s="6">
        <f t="shared" ca="1" si="16"/>
        <v>173</v>
      </c>
      <c r="O341" s="6">
        <f t="shared" ca="1" si="17"/>
        <v>14</v>
      </c>
      <c r="P341" s="6" t="str" cm="1">
        <f t="array" aca="1" ref="P341" ca="1">_xlfn.IFS(O341&lt;5,"0-4years", O341&lt;10,"5-9years",O341&gt;=10,"10+ years")</f>
        <v>10+ years</v>
      </c>
      <c r="S341">
        <v>2</v>
      </c>
      <c r="T341" t="str" cm="1">
        <f t="array" ref="T341">_xlfn.IFS(S341&lt;3,"Low(1-2)",S341=3,"Medium(3)",S341&gt;=4,"High(4-5)")</f>
        <v>Low(1-2)</v>
      </c>
      <c r="U341">
        <v>3</v>
      </c>
      <c r="V341" t="s">
        <v>2050</v>
      </c>
      <c r="W341">
        <v>4</v>
      </c>
      <c r="X341">
        <v>71</v>
      </c>
      <c r="Y341">
        <v>90</v>
      </c>
      <c r="Z341">
        <v>99</v>
      </c>
      <c r="AA341">
        <v>1</v>
      </c>
      <c r="AB341" t="str" cm="1">
        <f t="array" ref="AB341">_xlfn.IFS(AA341=0,"Below Expectation",AA341&lt;5,"Needs Improvement",AA341&lt;=7,"Meets Expectation",AA341&gt;=8,"Exceeds Expectation")</f>
        <v>Needs Improvement</v>
      </c>
      <c r="AC341" s="4">
        <v>12936</v>
      </c>
      <c r="AD341">
        <v>2</v>
      </c>
    </row>
    <row r="342" spans="1:30" x14ac:dyDescent="0.3">
      <c r="A342" t="s">
        <v>364</v>
      </c>
      <c r="B342" t="s">
        <v>1363</v>
      </c>
      <c r="C342">
        <v>56</v>
      </c>
      <c r="D342" t="str">
        <f t="shared" si="15"/>
        <v>50-59</v>
      </c>
      <c r="E342" t="s">
        <v>2022</v>
      </c>
      <c r="F342" t="s">
        <v>2025</v>
      </c>
      <c r="G342" t="s">
        <v>2031</v>
      </c>
      <c r="H342" s="2">
        <v>43064</v>
      </c>
      <c r="I342" t="s">
        <v>638</v>
      </c>
      <c r="J342" t="s">
        <v>2041</v>
      </c>
      <c r="K342" s="4">
        <v>38749</v>
      </c>
      <c r="L342">
        <v>1</v>
      </c>
      <c r="M342" s="2">
        <v>45864</v>
      </c>
      <c r="N342" s="6">
        <f t="shared" ca="1" si="16"/>
        <v>92</v>
      </c>
      <c r="O342" s="6">
        <f t="shared" ca="1" si="17"/>
        <v>7</v>
      </c>
      <c r="P342" s="6" t="str" cm="1">
        <f t="array" aca="1" ref="P342" ca="1">_xlfn.IFS(O342&lt;5,"0-4years", O342&lt;10,"5-9years",O342&gt;=10,"10+ years")</f>
        <v>5-9years</v>
      </c>
      <c r="Q342" t="s">
        <v>2047</v>
      </c>
      <c r="R342">
        <v>30</v>
      </c>
      <c r="S342">
        <v>5</v>
      </c>
      <c r="T342" t="str" cm="1">
        <f t="array" ref="T342">_xlfn.IFS(S342&lt;3,"Low(1-2)",S342=3,"Medium(3)",S342&gt;=4,"High(4-5)")</f>
        <v>High(4-5)</v>
      </c>
      <c r="U342">
        <v>2</v>
      </c>
      <c r="V342" t="s">
        <v>2055</v>
      </c>
      <c r="W342">
        <v>5</v>
      </c>
      <c r="X342">
        <v>86</v>
      </c>
      <c r="Y342">
        <v>78</v>
      </c>
      <c r="Z342">
        <v>52</v>
      </c>
      <c r="AA342">
        <v>2</v>
      </c>
      <c r="AB342" t="str" cm="1">
        <f t="array" ref="AB342">_xlfn.IFS(AA342=0,"Below Expectation",AA342&lt;5,"Needs Improvement",AA342&lt;=7,"Meets Expectation",AA342&gt;=8,"Exceeds Expectation")</f>
        <v>Needs Improvement</v>
      </c>
      <c r="AC342" s="4">
        <v>9601</v>
      </c>
      <c r="AD342">
        <v>3</v>
      </c>
    </row>
    <row r="343" spans="1:30" x14ac:dyDescent="0.3">
      <c r="A343" t="s">
        <v>365</v>
      </c>
      <c r="B343" t="s">
        <v>1364</v>
      </c>
      <c r="C343">
        <v>37</v>
      </c>
      <c r="D343" t="str">
        <f t="shared" si="15"/>
        <v>30-39</v>
      </c>
      <c r="E343" t="s">
        <v>2024</v>
      </c>
      <c r="F343" t="s">
        <v>2030</v>
      </c>
      <c r="G343" t="s">
        <v>2035</v>
      </c>
      <c r="H343" s="2">
        <v>40549</v>
      </c>
      <c r="I343" t="s">
        <v>706</v>
      </c>
      <c r="J343" t="s">
        <v>2040</v>
      </c>
      <c r="K343" s="4">
        <v>88217</v>
      </c>
      <c r="L343">
        <v>1</v>
      </c>
      <c r="M343" s="2">
        <v>44688</v>
      </c>
      <c r="N343" s="6">
        <f t="shared" ca="1" si="16"/>
        <v>136</v>
      </c>
      <c r="O343" s="6">
        <f t="shared" ca="1" si="17"/>
        <v>11</v>
      </c>
      <c r="P343" s="6" t="str" cm="1">
        <f t="array" aca="1" ref="P343" ca="1">_xlfn.IFS(O343&lt;5,"0-4years", O343&lt;10,"5-9years",O343&gt;=10,"10+ years")</f>
        <v>10+ years</v>
      </c>
      <c r="Q343" t="s">
        <v>2043</v>
      </c>
      <c r="R343">
        <v>30</v>
      </c>
      <c r="S343">
        <v>4</v>
      </c>
      <c r="T343" t="str" cm="1">
        <f t="array" ref="T343">_xlfn.IFS(S343&lt;3,"Low(1-2)",S343=3,"Medium(3)",S343&gt;=4,"High(4-5)")</f>
        <v>High(4-5)</v>
      </c>
      <c r="U343">
        <v>1</v>
      </c>
      <c r="V343" t="s">
        <v>2049</v>
      </c>
      <c r="W343">
        <v>5</v>
      </c>
      <c r="X343">
        <v>69</v>
      </c>
      <c r="Y343">
        <v>44</v>
      </c>
      <c r="Z343">
        <v>50</v>
      </c>
      <c r="AA343">
        <v>4</v>
      </c>
      <c r="AB343" t="str" cm="1">
        <f t="array" ref="AB343">_xlfn.IFS(AA343=0,"Below Expectation",AA343&lt;5,"Needs Improvement",AA343&lt;=7,"Meets Expectation",AA343&gt;=8,"Exceeds Expectation")</f>
        <v>Needs Improvement</v>
      </c>
      <c r="AC343" s="4">
        <v>3646</v>
      </c>
      <c r="AD343">
        <v>1</v>
      </c>
    </row>
    <row r="344" spans="1:30" x14ac:dyDescent="0.3">
      <c r="A344" t="s">
        <v>366</v>
      </c>
      <c r="B344" t="s">
        <v>1365</v>
      </c>
      <c r="C344">
        <v>34</v>
      </c>
      <c r="D344" t="str">
        <f t="shared" si="15"/>
        <v>30-39</v>
      </c>
      <c r="E344" t="s">
        <v>2022</v>
      </c>
      <c r="F344" t="s">
        <v>2027</v>
      </c>
      <c r="G344" t="s">
        <v>2031</v>
      </c>
      <c r="H344" s="2">
        <v>41403</v>
      </c>
      <c r="I344" t="s">
        <v>886</v>
      </c>
      <c r="J344" t="s">
        <v>2041</v>
      </c>
      <c r="K344" s="4">
        <v>114044</v>
      </c>
      <c r="L344">
        <v>1</v>
      </c>
      <c r="M344" s="2">
        <v>43878</v>
      </c>
      <c r="N344" s="6">
        <f t="shared" ca="1" si="16"/>
        <v>81</v>
      </c>
      <c r="O344" s="6">
        <f t="shared" ca="1" si="17"/>
        <v>6</v>
      </c>
      <c r="P344" s="6" t="str" cm="1">
        <f t="array" aca="1" ref="P344" ca="1">_xlfn.IFS(O344&lt;5,"0-4years", O344&lt;10,"5-9years",O344&gt;=10,"10+ years")</f>
        <v>5-9years</v>
      </c>
      <c r="Q344" t="s">
        <v>2046</v>
      </c>
      <c r="R344">
        <v>30</v>
      </c>
      <c r="S344">
        <v>5</v>
      </c>
      <c r="T344" t="str" cm="1">
        <f t="array" ref="T344">_xlfn.IFS(S344&lt;3,"Low(1-2)",S344=3,"Medium(3)",S344&gt;=4,"High(4-5)")</f>
        <v>High(4-5)</v>
      </c>
      <c r="U344">
        <v>3</v>
      </c>
      <c r="V344" t="s">
        <v>2053</v>
      </c>
      <c r="W344">
        <v>3</v>
      </c>
      <c r="X344">
        <v>97</v>
      </c>
      <c r="Y344">
        <v>12</v>
      </c>
      <c r="Z344">
        <v>66</v>
      </c>
      <c r="AA344">
        <v>9</v>
      </c>
      <c r="AB344" t="str" cm="1">
        <f t="array" ref="AB344">_xlfn.IFS(AA344=0,"Below Expectation",AA344&lt;5,"Needs Improvement",AA344&lt;=7,"Meets Expectation",AA344&gt;=8,"Exceeds Expectation")</f>
        <v>Exceeds Expectation</v>
      </c>
      <c r="AC344" s="4">
        <v>14960</v>
      </c>
      <c r="AD344">
        <v>2</v>
      </c>
    </row>
    <row r="345" spans="1:30" x14ac:dyDescent="0.3">
      <c r="A345" t="s">
        <v>367</v>
      </c>
      <c r="B345" t="s">
        <v>1366</v>
      </c>
      <c r="C345">
        <v>51</v>
      </c>
      <c r="D345" t="str">
        <f t="shared" si="15"/>
        <v>50-59</v>
      </c>
      <c r="E345" t="s">
        <v>2023</v>
      </c>
      <c r="F345" t="s">
        <v>2029</v>
      </c>
      <c r="G345" t="s">
        <v>2035</v>
      </c>
      <c r="H345" s="2">
        <v>45234</v>
      </c>
      <c r="I345" t="s">
        <v>296</v>
      </c>
      <c r="J345" t="s">
        <v>2037</v>
      </c>
      <c r="K345" s="4">
        <v>34045</v>
      </c>
      <c r="L345">
        <v>0</v>
      </c>
      <c r="N345" s="6">
        <f t="shared" ca="1" si="16"/>
        <v>22</v>
      </c>
      <c r="O345" s="6">
        <f t="shared" ca="1" si="17"/>
        <v>1</v>
      </c>
      <c r="P345" s="6" t="str" cm="1">
        <f t="array" aca="1" ref="P345" ca="1">_xlfn.IFS(O345&lt;5,"0-4years", O345&lt;10,"5-9years",O345&gt;=10,"10+ years")</f>
        <v>0-4years</v>
      </c>
      <c r="S345">
        <v>5</v>
      </c>
      <c r="T345" t="str" cm="1">
        <f t="array" ref="T345">_xlfn.IFS(S345&lt;3,"Low(1-2)",S345=3,"Medium(3)",S345&gt;=4,"High(4-5)")</f>
        <v>High(4-5)</v>
      </c>
      <c r="U345">
        <v>3</v>
      </c>
      <c r="V345" t="s">
        <v>2054</v>
      </c>
      <c r="W345">
        <v>3</v>
      </c>
      <c r="X345">
        <v>97</v>
      </c>
      <c r="Y345">
        <v>15</v>
      </c>
      <c r="Z345">
        <v>56</v>
      </c>
      <c r="AA345">
        <v>5</v>
      </c>
      <c r="AB345" t="str" cm="1">
        <f t="array" ref="AB345">_xlfn.IFS(AA345=0,"Below Expectation",AA345&lt;5,"Needs Improvement",AA345&lt;=7,"Meets Expectation",AA345&gt;=8,"Exceeds Expectation")</f>
        <v>Meets Expectation</v>
      </c>
      <c r="AC345" s="4">
        <v>14878</v>
      </c>
      <c r="AD345">
        <v>2</v>
      </c>
    </row>
    <row r="346" spans="1:30" x14ac:dyDescent="0.3">
      <c r="A346" t="s">
        <v>368</v>
      </c>
      <c r="B346" t="s">
        <v>1367</v>
      </c>
      <c r="C346">
        <v>40</v>
      </c>
      <c r="D346" t="str">
        <f t="shared" si="15"/>
        <v>40-49</v>
      </c>
      <c r="E346" t="s">
        <v>2022</v>
      </c>
      <c r="F346" t="s">
        <v>2028</v>
      </c>
      <c r="G346" t="s">
        <v>2034</v>
      </c>
      <c r="H346" s="2">
        <v>44483</v>
      </c>
      <c r="I346" t="s">
        <v>504</v>
      </c>
      <c r="J346" t="s">
        <v>2039</v>
      </c>
      <c r="K346" s="4">
        <v>45116</v>
      </c>
      <c r="L346">
        <v>1</v>
      </c>
      <c r="M346" s="2">
        <v>45131</v>
      </c>
      <c r="N346" s="6">
        <f t="shared" ca="1" si="16"/>
        <v>21</v>
      </c>
      <c r="O346" s="6">
        <f t="shared" ca="1" si="17"/>
        <v>1</v>
      </c>
      <c r="P346" s="6" t="str" cm="1">
        <f t="array" aca="1" ref="P346" ca="1">_xlfn.IFS(O346&lt;5,"0-4years", O346&lt;10,"5-9years",O346&gt;=10,"10+ years")</f>
        <v>0-4years</v>
      </c>
      <c r="Q346" t="s">
        <v>2046</v>
      </c>
      <c r="R346">
        <v>30</v>
      </c>
      <c r="S346">
        <v>4</v>
      </c>
      <c r="T346" t="str" cm="1">
        <f t="array" ref="T346">_xlfn.IFS(S346&lt;3,"Low(1-2)",S346=3,"Medium(3)",S346&gt;=4,"High(4-5)")</f>
        <v>High(4-5)</v>
      </c>
      <c r="U346">
        <v>5</v>
      </c>
      <c r="V346" t="s">
        <v>2053</v>
      </c>
      <c r="W346">
        <v>1</v>
      </c>
      <c r="X346">
        <v>97</v>
      </c>
      <c r="Y346">
        <v>85</v>
      </c>
      <c r="Z346">
        <v>97</v>
      </c>
      <c r="AA346">
        <v>6</v>
      </c>
      <c r="AB346" t="str" cm="1">
        <f t="array" ref="AB346">_xlfn.IFS(AA346=0,"Below Expectation",AA346&lt;5,"Needs Improvement",AA346&lt;=7,"Meets Expectation",AA346&gt;=8,"Exceeds Expectation")</f>
        <v>Meets Expectation</v>
      </c>
      <c r="AC346" s="4">
        <v>18438</v>
      </c>
      <c r="AD346">
        <v>3</v>
      </c>
    </row>
    <row r="347" spans="1:30" x14ac:dyDescent="0.3">
      <c r="A347" t="s">
        <v>369</v>
      </c>
      <c r="B347" t="s">
        <v>1368</v>
      </c>
      <c r="C347">
        <v>38</v>
      </c>
      <c r="D347" t="str">
        <f t="shared" si="15"/>
        <v>30-39</v>
      </c>
      <c r="E347" t="s">
        <v>2022</v>
      </c>
      <c r="F347" t="s">
        <v>2030</v>
      </c>
      <c r="G347" t="s">
        <v>2034</v>
      </c>
      <c r="H347" s="2">
        <v>41770</v>
      </c>
      <c r="I347" t="s">
        <v>439</v>
      </c>
      <c r="J347" t="s">
        <v>2037</v>
      </c>
      <c r="K347" s="4">
        <v>43667</v>
      </c>
      <c r="L347">
        <v>0</v>
      </c>
      <c r="N347" s="6">
        <f t="shared" ca="1" si="16"/>
        <v>136</v>
      </c>
      <c r="O347" s="6">
        <f t="shared" ca="1" si="17"/>
        <v>11</v>
      </c>
      <c r="P347" s="6" t="str" cm="1">
        <f t="array" aca="1" ref="P347" ca="1">_xlfn.IFS(O347&lt;5,"0-4years", O347&lt;10,"5-9years",O347&gt;=10,"10+ years")</f>
        <v>10+ years</v>
      </c>
      <c r="S347">
        <v>3</v>
      </c>
      <c r="T347" t="str" cm="1">
        <f t="array" ref="T347">_xlfn.IFS(S347&lt;3,"Low(1-2)",S347=3,"Medium(3)",S347&gt;=4,"High(4-5)")</f>
        <v>Medium(3)</v>
      </c>
      <c r="U347">
        <v>4</v>
      </c>
      <c r="V347" t="s">
        <v>2054</v>
      </c>
      <c r="W347">
        <v>2</v>
      </c>
      <c r="X347">
        <v>95</v>
      </c>
      <c r="Y347">
        <v>83</v>
      </c>
      <c r="Z347">
        <v>54</v>
      </c>
      <c r="AA347">
        <v>3</v>
      </c>
      <c r="AB347" t="str" cm="1">
        <f t="array" ref="AB347">_xlfn.IFS(AA347=0,"Below Expectation",AA347&lt;5,"Needs Improvement",AA347&lt;=7,"Meets Expectation",AA347&gt;=8,"Exceeds Expectation")</f>
        <v>Needs Improvement</v>
      </c>
      <c r="AC347" s="4">
        <v>9145</v>
      </c>
      <c r="AD347">
        <v>1</v>
      </c>
    </row>
    <row r="348" spans="1:30" x14ac:dyDescent="0.3">
      <c r="A348" t="s">
        <v>370</v>
      </c>
      <c r="B348" t="s">
        <v>1369</v>
      </c>
      <c r="C348">
        <v>40</v>
      </c>
      <c r="D348" t="str">
        <f t="shared" si="15"/>
        <v>40-49</v>
      </c>
      <c r="E348" t="s">
        <v>2023</v>
      </c>
      <c r="F348" t="s">
        <v>2025</v>
      </c>
      <c r="G348" t="s">
        <v>2033</v>
      </c>
      <c r="H348" s="2">
        <v>44545</v>
      </c>
      <c r="I348" t="s">
        <v>529</v>
      </c>
      <c r="J348" t="s">
        <v>2041</v>
      </c>
      <c r="K348" s="4">
        <v>100057</v>
      </c>
      <c r="L348">
        <v>0</v>
      </c>
      <c r="N348" s="6">
        <f t="shared" ca="1" si="16"/>
        <v>45</v>
      </c>
      <c r="O348" s="6">
        <f t="shared" ca="1" si="17"/>
        <v>3</v>
      </c>
      <c r="P348" s="6" t="str" cm="1">
        <f t="array" aca="1" ref="P348" ca="1">_xlfn.IFS(O348&lt;5,"0-4years", O348&lt;10,"5-9years",O348&gt;=10,"10+ years")</f>
        <v>0-4years</v>
      </c>
      <c r="S348">
        <v>2</v>
      </c>
      <c r="T348" t="str" cm="1">
        <f t="array" ref="T348">_xlfn.IFS(S348&lt;3,"Low(1-2)",S348=3,"Medium(3)",S348&gt;=4,"High(4-5)")</f>
        <v>Low(1-2)</v>
      </c>
      <c r="U348">
        <v>1</v>
      </c>
      <c r="V348" t="s">
        <v>2050</v>
      </c>
      <c r="W348">
        <v>4</v>
      </c>
      <c r="X348">
        <v>55</v>
      </c>
      <c r="Y348">
        <v>12</v>
      </c>
      <c r="Z348">
        <v>68</v>
      </c>
      <c r="AA348">
        <v>6</v>
      </c>
      <c r="AB348" t="str" cm="1">
        <f t="array" ref="AB348">_xlfn.IFS(AA348=0,"Below Expectation",AA348&lt;5,"Needs Improvement",AA348&lt;=7,"Meets Expectation",AA348&gt;=8,"Exceeds Expectation")</f>
        <v>Meets Expectation</v>
      </c>
      <c r="AC348" s="4">
        <v>18226</v>
      </c>
      <c r="AD348">
        <v>1</v>
      </c>
    </row>
    <row r="349" spans="1:30" x14ac:dyDescent="0.3">
      <c r="A349" t="s">
        <v>371</v>
      </c>
      <c r="B349" t="s">
        <v>1370</v>
      </c>
      <c r="C349">
        <v>49</v>
      </c>
      <c r="D349" t="str">
        <f t="shared" si="15"/>
        <v>40-49</v>
      </c>
      <c r="E349" t="s">
        <v>2023</v>
      </c>
      <c r="F349" t="s">
        <v>2028</v>
      </c>
      <c r="G349" t="s">
        <v>2034</v>
      </c>
      <c r="H349" s="2">
        <v>42572</v>
      </c>
      <c r="I349" t="s">
        <v>756</v>
      </c>
      <c r="J349" t="s">
        <v>2041</v>
      </c>
      <c r="K349" s="4">
        <v>99205</v>
      </c>
      <c r="L349">
        <v>0</v>
      </c>
      <c r="N349" s="6">
        <f t="shared" ca="1" si="16"/>
        <v>109</v>
      </c>
      <c r="O349" s="6">
        <f t="shared" ca="1" si="17"/>
        <v>9</v>
      </c>
      <c r="P349" s="6" t="str" cm="1">
        <f t="array" aca="1" ref="P349" ca="1">_xlfn.IFS(O349&lt;5,"0-4years", O349&lt;10,"5-9years",O349&gt;=10,"10+ years")</f>
        <v>5-9years</v>
      </c>
      <c r="S349">
        <v>2</v>
      </c>
      <c r="T349" t="str" cm="1">
        <f t="array" ref="T349">_xlfn.IFS(S349&lt;3,"Low(1-2)",S349=3,"Medium(3)",S349&gt;=4,"High(4-5)")</f>
        <v>Low(1-2)</v>
      </c>
      <c r="U349">
        <v>3</v>
      </c>
      <c r="V349" t="s">
        <v>2050</v>
      </c>
      <c r="W349">
        <v>3</v>
      </c>
      <c r="X349">
        <v>83</v>
      </c>
      <c r="Y349">
        <v>19</v>
      </c>
      <c r="Z349">
        <v>88</v>
      </c>
      <c r="AA349">
        <v>9</v>
      </c>
      <c r="AB349" t="str" cm="1">
        <f t="array" ref="AB349">_xlfn.IFS(AA349=0,"Below Expectation",AA349&lt;5,"Needs Improvement",AA349&lt;=7,"Meets Expectation",AA349&gt;=8,"Exceeds Expectation")</f>
        <v>Exceeds Expectation</v>
      </c>
      <c r="AC349" s="4">
        <v>2802</v>
      </c>
      <c r="AD349">
        <v>1</v>
      </c>
    </row>
    <row r="350" spans="1:30" x14ac:dyDescent="0.3">
      <c r="A350" t="s">
        <v>372</v>
      </c>
      <c r="B350" t="s">
        <v>1371</v>
      </c>
      <c r="C350">
        <v>47</v>
      </c>
      <c r="D350" t="str">
        <f t="shared" si="15"/>
        <v>40-49</v>
      </c>
      <c r="E350" t="s">
        <v>2022</v>
      </c>
      <c r="F350" t="s">
        <v>2029</v>
      </c>
      <c r="G350" t="s">
        <v>2035</v>
      </c>
      <c r="H350" s="2">
        <v>43832</v>
      </c>
      <c r="I350" t="s">
        <v>748</v>
      </c>
      <c r="J350" t="s">
        <v>2041</v>
      </c>
      <c r="K350" s="4">
        <v>52302</v>
      </c>
      <c r="L350">
        <v>0</v>
      </c>
      <c r="N350" s="6">
        <f t="shared" ca="1" si="16"/>
        <v>68</v>
      </c>
      <c r="O350" s="6">
        <f t="shared" ca="1" si="17"/>
        <v>5</v>
      </c>
      <c r="P350" s="6" t="str" cm="1">
        <f t="array" aca="1" ref="P350" ca="1">_xlfn.IFS(O350&lt;5,"0-4years", O350&lt;10,"5-9years",O350&gt;=10,"10+ years")</f>
        <v>5-9years</v>
      </c>
      <c r="S350">
        <v>1</v>
      </c>
      <c r="T350" t="str" cm="1">
        <f t="array" ref="T350">_xlfn.IFS(S350&lt;3,"Low(1-2)",S350=3,"Medium(3)",S350&gt;=4,"High(4-5)")</f>
        <v>Low(1-2)</v>
      </c>
      <c r="U350">
        <v>5</v>
      </c>
      <c r="V350" t="s">
        <v>2050</v>
      </c>
      <c r="W350">
        <v>4</v>
      </c>
      <c r="X350">
        <v>63</v>
      </c>
      <c r="Y350">
        <v>65</v>
      </c>
      <c r="Z350">
        <v>95</v>
      </c>
      <c r="AA350">
        <v>2</v>
      </c>
      <c r="AB350" t="str" cm="1">
        <f t="array" ref="AB350">_xlfn.IFS(AA350=0,"Below Expectation",AA350&lt;5,"Needs Improvement",AA350&lt;=7,"Meets Expectation",AA350&gt;=8,"Exceeds Expectation")</f>
        <v>Needs Improvement</v>
      </c>
      <c r="AC350" s="4">
        <v>16365</v>
      </c>
      <c r="AD350">
        <v>0</v>
      </c>
    </row>
    <row r="351" spans="1:30" x14ac:dyDescent="0.3">
      <c r="A351" t="s">
        <v>373</v>
      </c>
      <c r="B351" t="s">
        <v>1372</v>
      </c>
      <c r="C351">
        <v>58</v>
      </c>
      <c r="D351" t="str">
        <f t="shared" si="15"/>
        <v>50-59</v>
      </c>
      <c r="E351" t="s">
        <v>2023</v>
      </c>
      <c r="F351" t="s">
        <v>2027</v>
      </c>
      <c r="G351" t="s">
        <v>2034</v>
      </c>
      <c r="H351" s="2">
        <v>44491</v>
      </c>
      <c r="I351" t="s">
        <v>876</v>
      </c>
      <c r="J351" t="s">
        <v>2038</v>
      </c>
      <c r="K351" s="4">
        <v>36283</v>
      </c>
      <c r="L351">
        <v>0</v>
      </c>
      <c r="N351" s="6">
        <f t="shared" ca="1" si="16"/>
        <v>46</v>
      </c>
      <c r="O351" s="6">
        <f t="shared" ca="1" si="17"/>
        <v>3</v>
      </c>
      <c r="P351" s="6" t="str" cm="1">
        <f t="array" aca="1" ref="P351" ca="1">_xlfn.IFS(O351&lt;5,"0-4years", O351&lt;10,"5-9years",O351&gt;=10,"10+ years")</f>
        <v>0-4years</v>
      </c>
      <c r="S351">
        <v>1</v>
      </c>
      <c r="T351" t="str" cm="1">
        <f t="array" ref="T351">_xlfn.IFS(S351&lt;3,"Low(1-2)",S351=3,"Medium(3)",S351&gt;=4,"High(4-5)")</f>
        <v>Low(1-2)</v>
      </c>
      <c r="U351">
        <v>1</v>
      </c>
      <c r="V351" t="s">
        <v>2050</v>
      </c>
      <c r="W351">
        <v>5</v>
      </c>
      <c r="X351">
        <v>97</v>
      </c>
      <c r="Y351">
        <v>98</v>
      </c>
      <c r="Z351">
        <v>83</v>
      </c>
      <c r="AA351">
        <v>6</v>
      </c>
      <c r="AB351" t="str" cm="1">
        <f t="array" ref="AB351">_xlfn.IFS(AA351=0,"Below Expectation",AA351&lt;5,"Needs Improvement",AA351&lt;=7,"Meets Expectation",AA351&gt;=8,"Exceeds Expectation")</f>
        <v>Meets Expectation</v>
      </c>
      <c r="AC351" s="4">
        <v>6105</v>
      </c>
      <c r="AD351">
        <v>1</v>
      </c>
    </row>
    <row r="352" spans="1:30" x14ac:dyDescent="0.3">
      <c r="A352" t="s">
        <v>374</v>
      </c>
      <c r="B352" t="s">
        <v>1373</v>
      </c>
      <c r="C352">
        <v>47</v>
      </c>
      <c r="D352" t="str">
        <f t="shared" si="15"/>
        <v>40-49</v>
      </c>
      <c r="E352" t="s">
        <v>2022</v>
      </c>
      <c r="F352" t="s">
        <v>2028</v>
      </c>
      <c r="G352" t="s">
        <v>2034</v>
      </c>
      <c r="H352" s="2">
        <v>44779</v>
      </c>
      <c r="I352" t="s">
        <v>447</v>
      </c>
      <c r="J352" t="s">
        <v>2039</v>
      </c>
      <c r="K352" s="4">
        <v>55935</v>
      </c>
      <c r="L352">
        <v>0</v>
      </c>
      <c r="N352" s="6">
        <f t="shared" ca="1" si="16"/>
        <v>37</v>
      </c>
      <c r="O352" s="6">
        <f t="shared" ca="1" si="17"/>
        <v>3</v>
      </c>
      <c r="P352" s="6" t="str" cm="1">
        <f t="array" aca="1" ref="P352" ca="1">_xlfn.IFS(O352&lt;5,"0-4years", O352&lt;10,"5-9years",O352&gt;=10,"10+ years")</f>
        <v>0-4years</v>
      </c>
      <c r="S352">
        <v>1</v>
      </c>
      <c r="T352" t="str" cm="1">
        <f t="array" ref="T352">_xlfn.IFS(S352&lt;3,"Low(1-2)",S352=3,"Medium(3)",S352&gt;=4,"High(4-5)")</f>
        <v>Low(1-2)</v>
      </c>
      <c r="U352">
        <v>4</v>
      </c>
      <c r="V352" t="s">
        <v>2050</v>
      </c>
      <c r="W352">
        <v>2</v>
      </c>
      <c r="X352">
        <v>72</v>
      </c>
      <c r="Y352">
        <v>46</v>
      </c>
      <c r="Z352">
        <v>84</v>
      </c>
      <c r="AA352">
        <v>3</v>
      </c>
      <c r="AB352" t="str" cm="1">
        <f t="array" ref="AB352">_xlfn.IFS(AA352=0,"Below Expectation",AA352&lt;5,"Needs Improvement",AA352&lt;=7,"Meets Expectation",AA352&gt;=8,"Exceeds Expectation")</f>
        <v>Needs Improvement</v>
      </c>
      <c r="AC352" s="4">
        <v>18944</v>
      </c>
      <c r="AD352">
        <v>4</v>
      </c>
    </row>
    <row r="353" spans="1:30" x14ac:dyDescent="0.3">
      <c r="A353" t="s">
        <v>375</v>
      </c>
      <c r="B353" t="s">
        <v>1374</v>
      </c>
      <c r="C353">
        <v>44</v>
      </c>
      <c r="D353" t="str">
        <f t="shared" si="15"/>
        <v>40-49</v>
      </c>
      <c r="E353" t="s">
        <v>2023</v>
      </c>
      <c r="F353" t="s">
        <v>2030</v>
      </c>
      <c r="G353" t="s">
        <v>2034</v>
      </c>
      <c r="H353" s="2">
        <v>41442</v>
      </c>
      <c r="I353" t="s">
        <v>430</v>
      </c>
      <c r="J353" t="s">
        <v>2037</v>
      </c>
      <c r="K353" s="4">
        <v>97534</v>
      </c>
      <c r="L353">
        <v>0</v>
      </c>
      <c r="N353" s="6">
        <f t="shared" ca="1" si="16"/>
        <v>146</v>
      </c>
      <c r="O353" s="6">
        <f t="shared" ca="1" si="17"/>
        <v>12</v>
      </c>
      <c r="P353" s="6" t="str" cm="1">
        <f t="array" aca="1" ref="P353" ca="1">_xlfn.IFS(O353&lt;5,"0-4years", O353&lt;10,"5-9years",O353&gt;=10,"10+ years")</f>
        <v>10+ years</v>
      </c>
      <c r="S353">
        <v>2</v>
      </c>
      <c r="T353" t="str" cm="1">
        <f t="array" ref="T353">_xlfn.IFS(S353&lt;3,"Low(1-2)",S353=3,"Medium(3)",S353&gt;=4,"High(4-5)")</f>
        <v>Low(1-2)</v>
      </c>
      <c r="U353">
        <v>3</v>
      </c>
      <c r="V353" t="s">
        <v>2050</v>
      </c>
      <c r="W353">
        <v>1</v>
      </c>
      <c r="X353">
        <v>69</v>
      </c>
      <c r="Y353">
        <v>18</v>
      </c>
      <c r="Z353">
        <v>98</v>
      </c>
      <c r="AA353">
        <v>7</v>
      </c>
      <c r="AB353" t="str" cm="1">
        <f t="array" ref="AB353">_xlfn.IFS(AA353=0,"Below Expectation",AA353&lt;5,"Needs Improvement",AA353&lt;=7,"Meets Expectation",AA353&gt;=8,"Exceeds Expectation")</f>
        <v>Meets Expectation</v>
      </c>
      <c r="AC353" s="4">
        <v>19421</v>
      </c>
      <c r="AD353">
        <v>0</v>
      </c>
    </row>
    <row r="354" spans="1:30" x14ac:dyDescent="0.3">
      <c r="A354" t="s">
        <v>376</v>
      </c>
      <c r="B354" t="s">
        <v>1375</v>
      </c>
      <c r="C354">
        <v>30</v>
      </c>
      <c r="D354" t="str">
        <f t="shared" si="15"/>
        <v>30-39</v>
      </c>
      <c r="E354" t="s">
        <v>2023</v>
      </c>
      <c r="F354" t="s">
        <v>2029</v>
      </c>
      <c r="G354" t="s">
        <v>2034</v>
      </c>
      <c r="H354" s="2">
        <v>40860</v>
      </c>
      <c r="I354" t="s">
        <v>591</v>
      </c>
      <c r="J354" t="s">
        <v>2037</v>
      </c>
      <c r="K354" s="4">
        <v>119342</v>
      </c>
      <c r="L354">
        <v>0</v>
      </c>
      <c r="N354" s="6">
        <f t="shared" ca="1" si="16"/>
        <v>166</v>
      </c>
      <c r="O354" s="6">
        <f t="shared" ca="1" si="17"/>
        <v>13</v>
      </c>
      <c r="P354" s="6" t="str" cm="1">
        <f t="array" aca="1" ref="P354" ca="1">_xlfn.IFS(O354&lt;5,"0-4years", O354&lt;10,"5-9years",O354&gt;=10,"10+ years")</f>
        <v>10+ years</v>
      </c>
      <c r="S354">
        <v>3</v>
      </c>
      <c r="T354" t="str" cm="1">
        <f t="array" ref="T354">_xlfn.IFS(S354&lt;3,"Low(1-2)",S354=3,"Medium(3)",S354&gt;=4,"High(4-5)")</f>
        <v>Medium(3)</v>
      </c>
      <c r="U354">
        <v>3</v>
      </c>
      <c r="V354" t="s">
        <v>2054</v>
      </c>
      <c r="W354">
        <v>4</v>
      </c>
      <c r="X354">
        <v>62</v>
      </c>
      <c r="Y354">
        <v>44</v>
      </c>
      <c r="Z354">
        <v>65</v>
      </c>
      <c r="AA354">
        <v>8</v>
      </c>
      <c r="AB354" t="str" cm="1">
        <f t="array" ref="AB354">_xlfn.IFS(AA354=0,"Below Expectation",AA354&lt;5,"Needs Improvement",AA354&lt;=7,"Meets Expectation",AA354&gt;=8,"Exceeds Expectation")</f>
        <v>Exceeds Expectation</v>
      </c>
      <c r="AC354" s="4">
        <v>2749</v>
      </c>
      <c r="AD354">
        <v>0</v>
      </c>
    </row>
    <row r="355" spans="1:30" x14ac:dyDescent="0.3">
      <c r="A355" t="s">
        <v>377</v>
      </c>
      <c r="B355" t="s">
        <v>1376</v>
      </c>
      <c r="C355">
        <v>33</v>
      </c>
      <c r="D355" t="str">
        <f t="shared" si="15"/>
        <v>30-39</v>
      </c>
      <c r="E355" t="s">
        <v>2023</v>
      </c>
      <c r="F355" t="s">
        <v>2025</v>
      </c>
      <c r="G355" t="s">
        <v>2033</v>
      </c>
      <c r="H355" s="2">
        <v>43733</v>
      </c>
      <c r="I355" t="s">
        <v>413</v>
      </c>
      <c r="J355" t="s">
        <v>2040</v>
      </c>
      <c r="K355" s="4">
        <v>56624</v>
      </c>
      <c r="L355">
        <v>0</v>
      </c>
      <c r="N355" s="6">
        <f t="shared" ca="1" si="16"/>
        <v>71</v>
      </c>
      <c r="O355" s="6">
        <f t="shared" ca="1" si="17"/>
        <v>5</v>
      </c>
      <c r="P355" s="6" t="str" cm="1">
        <f t="array" aca="1" ref="P355" ca="1">_xlfn.IFS(O355&lt;5,"0-4years", O355&lt;10,"5-9years",O355&gt;=10,"10+ years")</f>
        <v>5-9years</v>
      </c>
      <c r="S355">
        <v>2</v>
      </c>
      <c r="T355" t="str" cm="1">
        <f t="array" ref="T355">_xlfn.IFS(S355&lt;3,"Low(1-2)",S355=3,"Medium(3)",S355&gt;=4,"High(4-5)")</f>
        <v>Low(1-2)</v>
      </c>
      <c r="U355">
        <v>3</v>
      </c>
      <c r="V355" t="s">
        <v>2050</v>
      </c>
      <c r="W355">
        <v>2</v>
      </c>
      <c r="X355">
        <v>96</v>
      </c>
      <c r="Y355">
        <v>36</v>
      </c>
      <c r="Z355">
        <v>89</v>
      </c>
      <c r="AA355">
        <v>6</v>
      </c>
      <c r="AB355" t="str" cm="1">
        <f t="array" ref="AB355">_xlfn.IFS(AA355=0,"Below Expectation",AA355&lt;5,"Needs Improvement",AA355&lt;=7,"Meets Expectation",AA355&gt;=8,"Exceeds Expectation")</f>
        <v>Meets Expectation</v>
      </c>
      <c r="AC355" s="4">
        <v>16974</v>
      </c>
      <c r="AD355">
        <v>0</v>
      </c>
    </row>
    <row r="356" spans="1:30" x14ac:dyDescent="0.3">
      <c r="A356" t="s">
        <v>378</v>
      </c>
      <c r="B356" t="s">
        <v>1377</v>
      </c>
      <c r="C356">
        <v>22</v>
      </c>
      <c r="D356" t="str">
        <f t="shared" si="15"/>
        <v>22-29</v>
      </c>
      <c r="E356" t="s">
        <v>2022</v>
      </c>
      <c r="F356" t="s">
        <v>2029</v>
      </c>
      <c r="G356" t="s">
        <v>2031</v>
      </c>
      <c r="H356" s="2">
        <v>43405</v>
      </c>
      <c r="I356" t="s">
        <v>365</v>
      </c>
      <c r="J356" t="s">
        <v>2041</v>
      </c>
      <c r="K356" s="4">
        <v>38440</v>
      </c>
      <c r="L356">
        <v>0</v>
      </c>
      <c r="N356" s="6">
        <f t="shared" ca="1" si="16"/>
        <v>82</v>
      </c>
      <c r="O356" s="6">
        <f t="shared" ca="1" si="17"/>
        <v>6</v>
      </c>
      <c r="P356" s="6" t="str" cm="1">
        <f t="array" aca="1" ref="P356" ca="1">_xlfn.IFS(O356&lt;5,"0-4years", O356&lt;10,"5-9years",O356&gt;=10,"10+ years")</f>
        <v>5-9years</v>
      </c>
      <c r="S356">
        <v>2</v>
      </c>
      <c r="T356" t="str" cm="1">
        <f t="array" ref="T356">_xlfn.IFS(S356&lt;3,"Low(1-2)",S356=3,"Medium(3)",S356&gt;=4,"High(4-5)")</f>
        <v>Low(1-2)</v>
      </c>
      <c r="U356">
        <v>1</v>
      </c>
      <c r="V356" t="s">
        <v>2050</v>
      </c>
      <c r="W356">
        <v>1</v>
      </c>
      <c r="X356">
        <v>93</v>
      </c>
      <c r="Y356">
        <v>53</v>
      </c>
      <c r="Z356">
        <v>99</v>
      </c>
      <c r="AA356">
        <v>7</v>
      </c>
      <c r="AB356" t="str" cm="1">
        <f t="array" ref="AB356">_xlfn.IFS(AA356=0,"Below Expectation",AA356&lt;5,"Needs Improvement",AA356&lt;=7,"Meets Expectation",AA356&gt;=8,"Exceeds Expectation")</f>
        <v>Meets Expectation</v>
      </c>
      <c r="AC356" s="4">
        <v>17752</v>
      </c>
      <c r="AD356">
        <v>0</v>
      </c>
    </row>
    <row r="357" spans="1:30" x14ac:dyDescent="0.3">
      <c r="A357" t="s">
        <v>379</v>
      </c>
      <c r="B357" t="s">
        <v>1378</v>
      </c>
      <c r="C357">
        <v>22</v>
      </c>
      <c r="D357" t="str">
        <f t="shared" si="15"/>
        <v>22-29</v>
      </c>
      <c r="E357" t="s">
        <v>2024</v>
      </c>
      <c r="F357" t="s">
        <v>2029</v>
      </c>
      <c r="G357" t="s">
        <v>2036</v>
      </c>
      <c r="H357" s="2">
        <v>43086</v>
      </c>
      <c r="I357" t="s">
        <v>969</v>
      </c>
      <c r="J357" t="s">
        <v>2041</v>
      </c>
      <c r="K357" s="4">
        <v>71501</v>
      </c>
      <c r="L357">
        <v>0</v>
      </c>
      <c r="N357" s="6">
        <f t="shared" ca="1" si="16"/>
        <v>92</v>
      </c>
      <c r="O357" s="6">
        <f t="shared" ca="1" si="17"/>
        <v>7</v>
      </c>
      <c r="P357" s="6" t="str" cm="1">
        <f t="array" aca="1" ref="P357" ca="1">_xlfn.IFS(O357&lt;5,"0-4years", O357&lt;10,"5-9years",O357&gt;=10,"10+ years")</f>
        <v>5-9years</v>
      </c>
      <c r="S357">
        <v>2</v>
      </c>
      <c r="T357" t="str" cm="1">
        <f t="array" ref="T357">_xlfn.IFS(S357&lt;3,"Low(1-2)",S357=3,"Medium(3)",S357&gt;=4,"High(4-5)")</f>
        <v>Low(1-2)</v>
      </c>
      <c r="U357">
        <v>1</v>
      </c>
      <c r="V357" t="s">
        <v>2050</v>
      </c>
      <c r="W357">
        <v>4</v>
      </c>
      <c r="X357">
        <v>90</v>
      </c>
      <c r="Y357">
        <v>5</v>
      </c>
      <c r="Z357">
        <v>96</v>
      </c>
      <c r="AA357">
        <v>7</v>
      </c>
      <c r="AB357" t="str" cm="1">
        <f t="array" ref="AB357">_xlfn.IFS(AA357=0,"Below Expectation",AA357&lt;5,"Needs Improvement",AA357&lt;=7,"Meets Expectation",AA357&gt;=8,"Exceeds Expectation")</f>
        <v>Meets Expectation</v>
      </c>
      <c r="AC357" s="4">
        <v>10181</v>
      </c>
      <c r="AD357">
        <v>2</v>
      </c>
    </row>
    <row r="358" spans="1:30" x14ac:dyDescent="0.3">
      <c r="A358" t="s">
        <v>380</v>
      </c>
      <c r="B358" t="s">
        <v>1379</v>
      </c>
      <c r="C358">
        <v>55</v>
      </c>
      <c r="D358" t="str">
        <f t="shared" si="15"/>
        <v>50-59</v>
      </c>
      <c r="E358" t="s">
        <v>2023</v>
      </c>
      <c r="F358" t="s">
        <v>2026</v>
      </c>
      <c r="G358" t="s">
        <v>2035</v>
      </c>
      <c r="H358" s="2">
        <v>43090</v>
      </c>
      <c r="I358" t="s">
        <v>637</v>
      </c>
      <c r="J358" t="s">
        <v>2041</v>
      </c>
      <c r="K358" s="4">
        <v>112333</v>
      </c>
      <c r="L358">
        <v>0</v>
      </c>
      <c r="N358" s="6">
        <f t="shared" ca="1" si="16"/>
        <v>92</v>
      </c>
      <c r="O358" s="6">
        <f t="shared" ca="1" si="17"/>
        <v>7</v>
      </c>
      <c r="P358" s="6" t="str" cm="1">
        <f t="array" aca="1" ref="P358" ca="1">_xlfn.IFS(O358&lt;5,"0-4years", O358&lt;10,"5-9years",O358&gt;=10,"10+ years")</f>
        <v>5-9years</v>
      </c>
      <c r="S358">
        <v>2</v>
      </c>
      <c r="T358" t="str" cm="1">
        <f t="array" ref="T358">_xlfn.IFS(S358&lt;3,"Low(1-2)",S358=3,"Medium(3)",S358&gt;=4,"High(4-5)")</f>
        <v>Low(1-2)</v>
      </c>
      <c r="U358">
        <v>1</v>
      </c>
      <c r="V358" t="s">
        <v>2050</v>
      </c>
      <c r="W358">
        <v>2</v>
      </c>
      <c r="X358">
        <v>81</v>
      </c>
      <c r="Y358">
        <v>13</v>
      </c>
      <c r="Z358">
        <v>88</v>
      </c>
      <c r="AA358">
        <v>1</v>
      </c>
      <c r="AB358" t="str" cm="1">
        <f t="array" ref="AB358">_xlfn.IFS(AA358=0,"Below Expectation",AA358&lt;5,"Needs Improvement",AA358&lt;=7,"Meets Expectation",AA358&gt;=8,"Exceeds Expectation")</f>
        <v>Needs Improvement</v>
      </c>
      <c r="AC358" s="4">
        <v>1361</v>
      </c>
      <c r="AD358">
        <v>4</v>
      </c>
    </row>
    <row r="359" spans="1:30" x14ac:dyDescent="0.3">
      <c r="A359" t="s">
        <v>381</v>
      </c>
      <c r="B359" t="s">
        <v>1380</v>
      </c>
      <c r="C359">
        <v>53</v>
      </c>
      <c r="D359" t="str">
        <f t="shared" si="15"/>
        <v>50-59</v>
      </c>
      <c r="E359" t="s">
        <v>2022</v>
      </c>
      <c r="F359" t="s">
        <v>2029</v>
      </c>
      <c r="G359" t="s">
        <v>2031</v>
      </c>
      <c r="H359" s="2">
        <v>43030</v>
      </c>
      <c r="I359" t="s">
        <v>956</v>
      </c>
      <c r="J359" t="s">
        <v>2037</v>
      </c>
      <c r="K359" s="4">
        <v>26269</v>
      </c>
      <c r="L359">
        <v>1</v>
      </c>
      <c r="M359" s="2">
        <v>45649</v>
      </c>
      <c r="N359" s="6">
        <f t="shared" ca="1" si="16"/>
        <v>86</v>
      </c>
      <c r="O359" s="6">
        <f t="shared" ca="1" si="17"/>
        <v>7</v>
      </c>
      <c r="P359" s="6" t="str" cm="1">
        <f t="array" aca="1" ref="P359" ca="1">_xlfn.IFS(O359&lt;5,"0-4years", O359&lt;10,"5-9years",O359&gt;=10,"10+ years")</f>
        <v>5-9years</v>
      </c>
      <c r="Q359" t="s">
        <v>2047</v>
      </c>
      <c r="R359">
        <v>60</v>
      </c>
      <c r="S359">
        <v>3</v>
      </c>
      <c r="T359" t="str" cm="1">
        <f t="array" ref="T359">_xlfn.IFS(S359&lt;3,"Low(1-2)",S359=3,"Medium(3)",S359&gt;=4,"High(4-5)")</f>
        <v>Medium(3)</v>
      </c>
      <c r="U359">
        <v>1</v>
      </c>
      <c r="V359" t="s">
        <v>2055</v>
      </c>
      <c r="W359">
        <v>3</v>
      </c>
      <c r="X359">
        <v>75</v>
      </c>
      <c r="Y359">
        <v>3</v>
      </c>
      <c r="Z359">
        <v>76</v>
      </c>
      <c r="AA359">
        <v>8</v>
      </c>
      <c r="AB359" t="str" cm="1">
        <f t="array" ref="AB359">_xlfn.IFS(AA359=0,"Below Expectation",AA359&lt;5,"Needs Improvement",AA359&lt;=7,"Meets Expectation",AA359&gt;=8,"Exceeds Expectation")</f>
        <v>Exceeds Expectation</v>
      </c>
      <c r="AC359" s="4">
        <v>3773</v>
      </c>
      <c r="AD359">
        <v>3</v>
      </c>
    </row>
    <row r="360" spans="1:30" x14ac:dyDescent="0.3">
      <c r="A360" t="s">
        <v>382</v>
      </c>
      <c r="B360" t="s">
        <v>1381</v>
      </c>
      <c r="C360">
        <v>46</v>
      </c>
      <c r="D360" t="str">
        <f t="shared" si="15"/>
        <v>40-49</v>
      </c>
      <c r="E360" t="s">
        <v>2022</v>
      </c>
      <c r="F360" t="s">
        <v>2029</v>
      </c>
      <c r="G360" t="s">
        <v>2035</v>
      </c>
      <c r="H360" s="2">
        <v>44061</v>
      </c>
      <c r="I360" t="s">
        <v>516</v>
      </c>
      <c r="J360" t="s">
        <v>2040</v>
      </c>
      <c r="K360" s="4">
        <v>32868</v>
      </c>
      <c r="L360">
        <v>0</v>
      </c>
      <c r="N360" s="6">
        <f t="shared" ca="1" si="16"/>
        <v>60</v>
      </c>
      <c r="O360" s="6">
        <f t="shared" ca="1" si="17"/>
        <v>5</v>
      </c>
      <c r="P360" s="6" t="str" cm="1">
        <f t="array" aca="1" ref="P360" ca="1">_xlfn.IFS(O360&lt;5,"0-4years", O360&lt;10,"5-9years",O360&gt;=10,"10+ years")</f>
        <v>5-9years</v>
      </c>
      <c r="S360">
        <v>1</v>
      </c>
      <c r="T360" t="str" cm="1">
        <f t="array" ref="T360">_xlfn.IFS(S360&lt;3,"Low(1-2)",S360=3,"Medium(3)",S360&gt;=4,"High(4-5)")</f>
        <v>Low(1-2)</v>
      </c>
      <c r="U360">
        <v>5</v>
      </c>
      <c r="V360" t="s">
        <v>2050</v>
      </c>
      <c r="W360">
        <v>4</v>
      </c>
      <c r="X360">
        <v>99</v>
      </c>
      <c r="Y360">
        <v>85</v>
      </c>
      <c r="Z360">
        <v>90</v>
      </c>
      <c r="AA360">
        <v>5</v>
      </c>
      <c r="AB360" t="str" cm="1">
        <f t="array" ref="AB360">_xlfn.IFS(AA360=0,"Below Expectation",AA360&lt;5,"Needs Improvement",AA360&lt;=7,"Meets Expectation",AA360&gt;=8,"Exceeds Expectation")</f>
        <v>Meets Expectation</v>
      </c>
      <c r="AC360" s="4">
        <v>13495</v>
      </c>
      <c r="AD360">
        <v>1</v>
      </c>
    </row>
    <row r="361" spans="1:30" x14ac:dyDescent="0.3">
      <c r="A361" t="s">
        <v>383</v>
      </c>
      <c r="B361" t="s">
        <v>1382</v>
      </c>
      <c r="C361">
        <v>22</v>
      </c>
      <c r="D361" t="str">
        <f t="shared" si="15"/>
        <v>22-29</v>
      </c>
      <c r="E361" t="s">
        <v>2022</v>
      </c>
      <c r="F361" t="s">
        <v>2028</v>
      </c>
      <c r="G361" t="s">
        <v>2035</v>
      </c>
      <c r="H361" s="2">
        <v>42363</v>
      </c>
      <c r="I361" t="s">
        <v>215</v>
      </c>
      <c r="J361" t="s">
        <v>2038</v>
      </c>
      <c r="K361" s="4">
        <v>55251</v>
      </c>
      <c r="L361">
        <v>0</v>
      </c>
      <c r="N361" s="6">
        <f t="shared" ca="1" si="16"/>
        <v>116</v>
      </c>
      <c r="O361" s="6">
        <f t="shared" ca="1" si="17"/>
        <v>9</v>
      </c>
      <c r="P361" s="6" t="str" cm="1">
        <f t="array" aca="1" ref="P361" ca="1">_xlfn.IFS(O361&lt;5,"0-4years", O361&lt;10,"5-9years",O361&gt;=10,"10+ years")</f>
        <v>5-9years</v>
      </c>
      <c r="S361">
        <v>5</v>
      </c>
      <c r="T361" t="str" cm="1">
        <f t="array" ref="T361">_xlfn.IFS(S361&lt;3,"Low(1-2)",S361=3,"Medium(3)",S361&gt;=4,"High(4-5)")</f>
        <v>High(4-5)</v>
      </c>
      <c r="U361">
        <v>2</v>
      </c>
      <c r="V361" t="s">
        <v>2050</v>
      </c>
      <c r="W361">
        <v>2</v>
      </c>
      <c r="X361">
        <v>63</v>
      </c>
      <c r="Y361">
        <v>54</v>
      </c>
      <c r="Z361">
        <v>87</v>
      </c>
      <c r="AA361">
        <v>3</v>
      </c>
      <c r="AB361" t="str" cm="1">
        <f t="array" ref="AB361">_xlfn.IFS(AA361=0,"Below Expectation",AA361&lt;5,"Needs Improvement",AA361&lt;=7,"Meets Expectation",AA361&gt;=8,"Exceeds Expectation")</f>
        <v>Needs Improvement</v>
      </c>
      <c r="AC361" s="4">
        <v>2064</v>
      </c>
      <c r="AD361">
        <v>0</v>
      </c>
    </row>
    <row r="362" spans="1:30" x14ac:dyDescent="0.3">
      <c r="A362" t="s">
        <v>384</v>
      </c>
      <c r="B362" t="s">
        <v>1383</v>
      </c>
      <c r="C362">
        <v>37</v>
      </c>
      <c r="D362" t="str">
        <f t="shared" si="15"/>
        <v>30-39</v>
      </c>
      <c r="E362" t="s">
        <v>2023</v>
      </c>
      <c r="F362" t="s">
        <v>2025</v>
      </c>
      <c r="G362" t="s">
        <v>2032</v>
      </c>
      <c r="H362" s="2">
        <v>42185</v>
      </c>
      <c r="I362" t="s">
        <v>522</v>
      </c>
      <c r="J362" t="s">
        <v>2039</v>
      </c>
      <c r="K362" s="4">
        <v>102909</v>
      </c>
      <c r="L362">
        <v>0</v>
      </c>
      <c r="N362" s="6">
        <f t="shared" ca="1" si="16"/>
        <v>122</v>
      </c>
      <c r="O362" s="6">
        <f t="shared" ca="1" si="17"/>
        <v>10</v>
      </c>
      <c r="P362" s="6" t="str" cm="1">
        <f t="array" aca="1" ref="P362" ca="1">_xlfn.IFS(O362&lt;5,"0-4years", O362&lt;10,"5-9years",O362&gt;=10,"10+ years")</f>
        <v>10+ years</v>
      </c>
      <c r="S362">
        <v>1</v>
      </c>
      <c r="T362" t="str" cm="1">
        <f t="array" ref="T362">_xlfn.IFS(S362&lt;3,"Low(1-2)",S362=3,"Medium(3)",S362&gt;=4,"High(4-5)")</f>
        <v>Low(1-2)</v>
      </c>
      <c r="U362">
        <v>5</v>
      </c>
      <c r="V362" t="s">
        <v>2050</v>
      </c>
      <c r="W362">
        <v>1</v>
      </c>
      <c r="X362">
        <v>85</v>
      </c>
      <c r="Y362">
        <v>99</v>
      </c>
      <c r="Z362">
        <v>99</v>
      </c>
      <c r="AA362">
        <v>4</v>
      </c>
      <c r="AB362" t="str" cm="1">
        <f t="array" ref="AB362">_xlfn.IFS(AA362=0,"Below Expectation",AA362&lt;5,"Needs Improvement",AA362&lt;=7,"Meets Expectation",AA362&gt;=8,"Exceeds Expectation")</f>
        <v>Needs Improvement</v>
      </c>
      <c r="AC362" s="4">
        <v>18799</v>
      </c>
      <c r="AD362">
        <v>3</v>
      </c>
    </row>
    <row r="363" spans="1:30" x14ac:dyDescent="0.3">
      <c r="A363" t="s">
        <v>385</v>
      </c>
      <c r="B363" t="s">
        <v>1384</v>
      </c>
      <c r="C363">
        <v>26</v>
      </c>
      <c r="D363" t="str">
        <f t="shared" si="15"/>
        <v>22-29</v>
      </c>
      <c r="E363" t="s">
        <v>2022</v>
      </c>
      <c r="F363" t="s">
        <v>2028</v>
      </c>
      <c r="G363" t="s">
        <v>2031</v>
      </c>
      <c r="H363" s="2">
        <v>41130</v>
      </c>
      <c r="I363" t="s">
        <v>845</v>
      </c>
      <c r="J363" t="s">
        <v>2038</v>
      </c>
      <c r="K363" s="4">
        <v>109523</v>
      </c>
      <c r="L363">
        <v>0</v>
      </c>
      <c r="N363" s="6">
        <f t="shared" ca="1" si="16"/>
        <v>157</v>
      </c>
      <c r="O363" s="6">
        <f t="shared" ca="1" si="17"/>
        <v>13</v>
      </c>
      <c r="P363" s="6" t="str" cm="1">
        <f t="array" aca="1" ref="P363" ca="1">_xlfn.IFS(O363&lt;5,"0-4years", O363&lt;10,"5-9years",O363&gt;=10,"10+ years")</f>
        <v>10+ years</v>
      </c>
      <c r="S363">
        <v>1</v>
      </c>
      <c r="T363" t="str" cm="1">
        <f t="array" ref="T363">_xlfn.IFS(S363&lt;3,"Low(1-2)",S363=3,"Medium(3)",S363&gt;=4,"High(4-5)")</f>
        <v>Low(1-2)</v>
      </c>
      <c r="U363">
        <v>3</v>
      </c>
      <c r="V363" t="s">
        <v>2050</v>
      </c>
      <c r="W363">
        <v>2</v>
      </c>
      <c r="X363">
        <v>57</v>
      </c>
      <c r="Y363">
        <v>33</v>
      </c>
      <c r="Z363">
        <v>99</v>
      </c>
      <c r="AA363">
        <v>9</v>
      </c>
      <c r="AB363" t="str" cm="1">
        <f t="array" ref="AB363">_xlfn.IFS(AA363=0,"Below Expectation",AA363&lt;5,"Needs Improvement",AA363&lt;=7,"Meets Expectation",AA363&gt;=8,"Exceeds Expectation")</f>
        <v>Exceeds Expectation</v>
      </c>
      <c r="AC363" s="4">
        <v>19335</v>
      </c>
      <c r="AD363">
        <v>2</v>
      </c>
    </row>
    <row r="364" spans="1:30" x14ac:dyDescent="0.3">
      <c r="A364" t="s">
        <v>386</v>
      </c>
      <c r="B364" t="s">
        <v>1385</v>
      </c>
      <c r="C364">
        <v>43</v>
      </c>
      <c r="D364" t="str">
        <f t="shared" si="15"/>
        <v>40-49</v>
      </c>
      <c r="E364" t="s">
        <v>2022</v>
      </c>
      <c r="F364" t="s">
        <v>2028</v>
      </c>
      <c r="G364" t="s">
        <v>2031</v>
      </c>
      <c r="H364" s="2">
        <v>43380</v>
      </c>
      <c r="I364" t="s">
        <v>735</v>
      </c>
      <c r="J364" t="s">
        <v>2037</v>
      </c>
      <c r="K364" s="4">
        <v>63729</v>
      </c>
      <c r="L364">
        <v>1</v>
      </c>
      <c r="M364" s="2">
        <v>44874</v>
      </c>
      <c r="N364" s="6">
        <f t="shared" ca="1" si="16"/>
        <v>49</v>
      </c>
      <c r="O364" s="6">
        <f t="shared" ca="1" si="17"/>
        <v>4</v>
      </c>
      <c r="P364" s="6" t="str" cm="1">
        <f t="array" aca="1" ref="P364" ca="1">_xlfn.IFS(O364&lt;5,"0-4years", O364&lt;10,"5-9years",O364&gt;=10,"10+ years")</f>
        <v>0-4years</v>
      </c>
      <c r="Q364" t="s">
        <v>2046</v>
      </c>
      <c r="R364">
        <v>30</v>
      </c>
      <c r="S364">
        <v>5</v>
      </c>
      <c r="T364" t="str" cm="1">
        <f t="array" ref="T364">_xlfn.IFS(S364&lt;3,"Low(1-2)",S364=3,"Medium(3)",S364&gt;=4,"High(4-5)")</f>
        <v>High(4-5)</v>
      </c>
      <c r="U364">
        <v>5</v>
      </c>
      <c r="V364" t="s">
        <v>2053</v>
      </c>
      <c r="W364">
        <v>3</v>
      </c>
      <c r="X364">
        <v>89</v>
      </c>
      <c r="Y364">
        <v>26</v>
      </c>
      <c r="Z364">
        <v>74</v>
      </c>
      <c r="AA364">
        <v>4</v>
      </c>
      <c r="AB364" t="str" cm="1">
        <f t="array" ref="AB364">_xlfn.IFS(AA364=0,"Below Expectation",AA364&lt;5,"Needs Improvement",AA364&lt;=7,"Meets Expectation",AA364&gt;=8,"Exceeds Expectation")</f>
        <v>Needs Improvement</v>
      </c>
      <c r="AC364" s="4">
        <v>5616</v>
      </c>
      <c r="AD364">
        <v>3</v>
      </c>
    </row>
    <row r="365" spans="1:30" x14ac:dyDescent="0.3">
      <c r="A365" t="s">
        <v>387</v>
      </c>
      <c r="B365" t="s">
        <v>1386</v>
      </c>
      <c r="C365">
        <v>50</v>
      </c>
      <c r="D365" t="str">
        <f t="shared" si="15"/>
        <v>50-59</v>
      </c>
      <c r="E365" t="s">
        <v>2023</v>
      </c>
      <c r="F365" t="s">
        <v>2030</v>
      </c>
      <c r="G365" t="s">
        <v>2033</v>
      </c>
      <c r="H365" s="2">
        <v>45465</v>
      </c>
      <c r="I365" t="s">
        <v>256</v>
      </c>
      <c r="J365" t="s">
        <v>2041</v>
      </c>
      <c r="K365" s="4">
        <v>40734</v>
      </c>
      <c r="L365">
        <v>0</v>
      </c>
      <c r="N365" s="6">
        <f t="shared" ca="1" si="16"/>
        <v>14</v>
      </c>
      <c r="O365" s="6">
        <f t="shared" ca="1" si="17"/>
        <v>1</v>
      </c>
      <c r="P365" s="6" t="str" cm="1">
        <f t="array" aca="1" ref="P365" ca="1">_xlfn.IFS(O365&lt;5,"0-4years", O365&lt;10,"5-9years",O365&gt;=10,"10+ years")</f>
        <v>0-4years</v>
      </c>
      <c r="S365">
        <v>2</v>
      </c>
      <c r="T365" t="str" cm="1">
        <f t="array" ref="T365">_xlfn.IFS(S365&lt;3,"Low(1-2)",S365=3,"Medium(3)",S365&gt;=4,"High(4-5)")</f>
        <v>Low(1-2)</v>
      </c>
      <c r="U365">
        <v>4</v>
      </c>
      <c r="V365" t="s">
        <v>2050</v>
      </c>
      <c r="W365">
        <v>4</v>
      </c>
      <c r="X365">
        <v>71</v>
      </c>
      <c r="Y365">
        <v>6</v>
      </c>
      <c r="Z365">
        <v>75</v>
      </c>
      <c r="AA365">
        <v>6</v>
      </c>
      <c r="AB365" t="str" cm="1">
        <f t="array" ref="AB365">_xlfn.IFS(AA365=0,"Below Expectation",AA365&lt;5,"Needs Improvement",AA365&lt;=7,"Meets Expectation",AA365&gt;=8,"Exceeds Expectation")</f>
        <v>Meets Expectation</v>
      </c>
      <c r="AC365" s="4">
        <v>7975</v>
      </c>
      <c r="AD365">
        <v>0</v>
      </c>
    </row>
    <row r="366" spans="1:30" x14ac:dyDescent="0.3">
      <c r="A366" t="s">
        <v>388</v>
      </c>
      <c r="B366" t="s">
        <v>1387</v>
      </c>
      <c r="C366">
        <v>24</v>
      </c>
      <c r="D366" t="str">
        <f t="shared" si="15"/>
        <v>22-29</v>
      </c>
      <c r="E366" t="s">
        <v>2023</v>
      </c>
      <c r="F366" t="s">
        <v>2028</v>
      </c>
      <c r="G366" t="s">
        <v>2033</v>
      </c>
      <c r="H366" s="2">
        <v>41530</v>
      </c>
      <c r="I366" t="s">
        <v>968</v>
      </c>
      <c r="J366" t="s">
        <v>2039</v>
      </c>
      <c r="K366" s="4">
        <v>67429</v>
      </c>
      <c r="L366">
        <v>0</v>
      </c>
      <c r="N366" s="6">
        <f t="shared" ca="1" si="16"/>
        <v>144</v>
      </c>
      <c r="O366" s="6">
        <f t="shared" ca="1" si="17"/>
        <v>12</v>
      </c>
      <c r="P366" s="6" t="str" cm="1">
        <f t="array" aca="1" ref="P366" ca="1">_xlfn.IFS(O366&lt;5,"0-4years", O366&lt;10,"5-9years",O366&gt;=10,"10+ years")</f>
        <v>10+ years</v>
      </c>
      <c r="S366">
        <v>3</v>
      </c>
      <c r="T366" t="str" cm="1">
        <f t="array" ref="T366">_xlfn.IFS(S366&lt;3,"Low(1-2)",S366=3,"Medium(3)",S366&gt;=4,"High(4-5)")</f>
        <v>Medium(3)</v>
      </c>
      <c r="U366">
        <v>1</v>
      </c>
      <c r="V366" t="s">
        <v>2050</v>
      </c>
      <c r="W366">
        <v>4</v>
      </c>
      <c r="X366">
        <v>71</v>
      </c>
      <c r="Y366">
        <v>2</v>
      </c>
      <c r="Z366">
        <v>63</v>
      </c>
      <c r="AA366">
        <v>8</v>
      </c>
      <c r="AB366" t="str" cm="1">
        <f t="array" ref="AB366">_xlfn.IFS(AA366=0,"Below Expectation",AA366&lt;5,"Needs Improvement",AA366&lt;=7,"Meets Expectation",AA366&gt;=8,"Exceeds Expectation")</f>
        <v>Exceeds Expectation</v>
      </c>
      <c r="AC366" s="4">
        <v>10960</v>
      </c>
      <c r="AD366">
        <v>4</v>
      </c>
    </row>
    <row r="367" spans="1:30" x14ac:dyDescent="0.3">
      <c r="A367" t="s">
        <v>389</v>
      </c>
      <c r="B367" t="s">
        <v>1388</v>
      </c>
      <c r="C367">
        <v>33</v>
      </c>
      <c r="D367" t="str">
        <f t="shared" si="15"/>
        <v>30-39</v>
      </c>
      <c r="E367" t="s">
        <v>2022</v>
      </c>
      <c r="F367" t="s">
        <v>2026</v>
      </c>
      <c r="G367" t="s">
        <v>2033</v>
      </c>
      <c r="H367" s="2">
        <v>44301</v>
      </c>
      <c r="I367" t="s">
        <v>250</v>
      </c>
      <c r="J367" t="s">
        <v>2037</v>
      </c>
      <c r="K367" s="4">
        <v>66337</v>
      </c>
      <c r="L367">
        <v>1</v>
      </c>
      <c r="M367" s="2">
        <v>44320</v>
      </c>
      <c r="N367" s="6">
        <f t="shared" ca="1" si="16"/>
        <v>0</v>
      </c>
      <c r="O367" s="6">
        <f t="shared" ca="1" si="17"/>
        <v>0</v>
      </c>
      <c r="P367" s="6" t="str" cm="1">
        <f t="array" aca="1" ref="P367" ca="1">_xlfn.IFS(O367&lt;5,"0-4years", O367&lt;10,"5-9years",O367&gt;=10,"10+ years")</f>
        <v>0-4years</v>
      </c>
      <c r="Q367" t="s">
        <v>2042</v>
      </c>
      <c r="R367">
        <v>90</v>
      </c>
      <c r="S367">
        <v>3</v>
      </c>
      <c r="T367" t="str" cm="1">
        <f t="array" ref="T367">_xlfn.IFS(S367&lt;3,"Low(1-2)",S367=3,"Medium(3)",S367&gt;=4,"High(4-5)")</f>
        <v>Medium(3)</v>
      </c>
      <c r="U367">
        <v>4</v>
      </c>
      <c r="V367" t="s">
        <v>2048</v>
      </c>
      <c r="W367">
        <v>4</v>
      </c>
      <c r="X367">
        <v>65</v>
      </c>
      <c r="Y367">
        <v>46</v>
      </c>
      <c r="Z367">
        <v>63</v>
      </c>
      <c r="AA367">
        <v>6</v>
      </c>
      <c r="AB367" t="str" cm="1">
        <f t="array" ref="AB367">_xlfn.IFS(AA367=0,"Below Expectation",AA367&lt;5,"Needs Improvement",AA367&lt;=7,"Meets Expectation",AA367&gt;=8,"Exceeds Expectation")</f>
        <v>Meets Expectation</v>
      </c>
      <c r="AC367" s="4">
        <v>15324</v>
      </c>
      <c r="AD367">
        <v>3</v>
      </c>
    </row>
    <row r="368" spans="1:30" x14ac:dyDescent="0.3">
      <c r="A368" t="s">
        <v>390</v>
      </c>
      <c r="B368" t="s">
        <v>1389</v>
      </c>
      <c r="C368">
        <v>47</v>
      </c>
      <c r="D368" t="str">
        <f t="shared" si="15"/>
        <v>40-49</v>
      </c>
      <c r="E368" t="s">
        <v>2024</v>
      </c>
      <c r="F368" t="s">
        <v>2026</v>
      </c>
      <c r="G368" t="s">
        <v>2031</v>
      </c>
      <c r="H368" s="2">
        <v>41972</v>
      </c>
      <c r="I368" t="s">
        <v>394</v>
      </c>
      <c r="J368" t="s">
        <v>2037</v>
      </c>
      <c r="K368" s="4">
        <v>65325</v>
      </c>
      <c r="L368">
        <v>0</v>
      </c>
      <c r="N368" s="6">
        <f t="shared" ca="1" si="16"/>
        <v>129</v>
      </c>
      <c r="O368" s="6">
        <f t="shared" ca="1" si="17"/>
        <v>10</v>
      </c>
      <c r="P368" s="6" t="str" cm="1">
        <f t="array" aca="1" ref="P368" ca="1">_xlfn.IFS(O368&lt;5,"0-4years", O368&lt;10,"5-9years",O368&gt;=10,"10+ years")</f>
        <v>10+ years</v>
      </c>
      <c r="S368">
        <v>1</v>
      </c>
      <c r="T368" t="str" cm="1">
        <f t="array" ref="T368">_xlfn.IFS(S368&lt;3,"Low(1-2)",S368=3,"Medium(3)",S368&gt;=4,"High(4-5)")</f>
        <v>Low(1-2)</v>
      </c>
      <c r="U368">
        <v>4</v>
      </c>
      <c r="V368" t="s">
        <v>2050</v>
      </c>
      <c r="W368">
        <v>3</v>
      </c>
      <c r="X368">
        <v>76</v>
      </c>
      <c r="Y368">
        <v>96</v>
      </c>
      <c r="Z368">
        <v>63</v>
      </c>
      <c r="AA368">
        <v>8</v>
      </c>
      <c r="AB368" t="str" cm="1">
        <f t="array" ref="AB368">_xlfn.IFS(AA368=0,"Below Expectation",AA368&lt;5,"Needs Improvement",AA368&lt;=7,"Meets Expectation",AA368&gt;=8,"Exceeds Expectation")</f>
        <v>Exceeds Expectation</v>
      </c>
      <c r="AC368" s="4">
        <v>6243</v>
      </c>
      <c r="AD368">
        <v>0</v>
      </c>
    </row>
    <row r="369" spans="1:30" x14ac:dyDescent="0.3">
      <c r="A369" t="s">
        <v>391</v>
      </c>
      <c r="B369" t="s">
        <v>1058</v>
      </c>
      <c r="C369">
        <v>37</v>
      </c>
      <c r="D369" t="str">
        <f t="shared" si="15"/>
        <v>30-39</v>
      </c>
      <c r="E369" t="s">
        <v>2023</v>
      </c>
      <c r="F369" t="s">
        <v>2030</v>
      </c>
      <c r="G369" t="s">
        <v>2032</v>
      </c>
      <c r="H369" s="2">
        <v>43038</v>
      </c>
      <c r="I369" t="s">
        <v>162</v>
      </c>
      <c r="J369" t="s">
        <v>2037</v>
      </c>
      <c r="K369" s="4">
        <v>108600</v>
      </c>
      <c r="L369">
        <v>0</v>
      </c>
      <c r="N369" s="6">
        <f t="shared" ca="1" si="16"/>
        <v>94</v>
      </c>
      <c r="O369" s="6">
        <f t="shared" ca="1" si="17"/>
        <v>7</v>
      </c>
      <c r="P369" s="6" t="str" cm="1">
        <f t="array" aca="1" ref="P369" ca="1">_xlfn.IFS(O369&lt;5,"0-4years", O369&lt;10,"5-9years",O369&gt;=10,"10+ years")</f>
        <v>5-9years</v>
      </c>
      <c r="S369">
        <v>5</v>
      </c>
      <c r="T369" t="str" cm="1">
        <f t="array" ref="T369">_xlfn.IFS(S369&lt;3,"Low(1-2)",S369=3,"Medium(3)",S369&gt;=4,"High(4-5)")</f>
        <v>High(4-5)</v>
      </c>
      <c r="U369">
        <v>3</v>
      </c>
      <c r="V369" t="s">
        <v>2054</v>
      </c>
      <c r="W369">
        <v>1</v>
      </c>
      <c r="X369">
        <v>59</v>
      </c>
      <c r="Y369">
        <v>1</v>
      </c>
      <c r="Z369">
        <v>74</v>
      </c>
      <c r="AA369">
        <v>3</v>
      </c>
      <c r="AB369" t="str" cm="1">
        <f t="array" ref="AB369">_xlfn.IFS(AA369=0,"Below Expectation",AA369&lt;5,"Needs Improvement",AA369&lt;=7,"Meets Expectation",AA369&gt;=8,"Exceeds Expectation")</f>
        <v>Needs Improvement</v>
      </c>
      <c r="AC369" s="4">
        <v>9560</v>
      </c>
      <c r="AD369">
        <v>0</v>
      </c>
    </row>
    <row r="370" spans="1:30" x14ac:dyDescent="0.3">
      <c r="A370" t="s">
        <v>392</v>
      </c>
      <c r="B370" t="s">
        <v>1390</v>
      </c>
      <c r="C370">
        <v>58</v>
      </c>
      <c r="D370" t="str">
        <f t="shared" si="15"/>
        <v>50-59</v>
      </c>
      <c r="E370" t="s">
        <v>2022</v>
      </c>
      <c r="F370" t="s">
        <v>2027</v>
      </c>
      <c r="G370" t="s">
        <v>2035</v>
      </c>
      <c r="H370" s="2">
        <v>43624</v>
      </c>
      <c r="I370" t="s">
        <v>879</v>
      </c>
      <c r="J370" t="s">
        <v>2039</v>
      </c>
      <c r="K370" s="4">
        <v>87514</v>
      </c>
      <c r="L370">
        <v>0</v>
      </c>
      <c r="N370" s="6">
        <f t="shared" ca="1" si="16"/>
        <v>75</v>
      </c>
      <c r="O370" s="6">
        <f t="shared" ca="1" si="17"/>
        <v>6</v>
      </c>
      <c r="P370" s="6" t="str" cm="1">
        <f t="array" aca="1" ref="P370" ca="1">_xlfn.IFS(O370&lt;5,"0-4years", O370&lt;10,"5-9years",O370&gt;=10,"10+ years")</f>
        <v>5-9years</v>
      </c>
      <c r="S370">
        <v>4</v>
      </c>
      <c r="T370" t="str" cm="1">
        <f t="array" ref="T370">_xlfn.IFS(S370&lt;3,"Low(1-2)",S370=3,"Medium(3)",S370&gt;=4,"High(4-5)")</f>
        <v>High(4-5)</v>
      </c>
      <c r="U370">
        <v>1</v>
      </c>
      <c r="V370" t="s">
        <v>2050</v>
      </c>
      <c r="W370">
        <v>4</v>
      </c>
      <c r="X370">
        <v>74</v>
      </c>
      <c r="Y370">
        <v>79</v>
      </c>
      <c r="Z370">
        <v>85</v>
      </c>
      <c r="AA370">
        <v>9</v>
      </c>
      <c r="AB370" t="str" cm="1">
        <f t="array" ref="AB370">_xlfn.IFS(AA370=0,"Below Expectation",AA370&lt;5,"Needs Improvement",AA370&lt;=7,"Meets Expectation",AA370&gt;=8,"Exceeds Expectation")</f>
        <v>Exceeds Expectation</v>
      </c>
      <c r="AC370" s="4">
        <v>14684</v>
      </c>
      <c r="AD370">
        <v>1</v>
      </c>
    </row>
    <row r="371" spans="1:30" x14ac:dyDescent="0.3">
      <c r="A371" t="s">
        <v>393</v>
      </c>
      <c r="B371" t="s">
        <v>1391</v>
      </c>
      <c r="C371">
        <v>43</v>
      </c>
      <c r="D371" t="str">
        <f t="shared" si="15"/>
        <v>40-49</v>
      </c>
      <c r="E371" t="s">
        <v>2024</v>
      </c>
      <c r="F371" t="s">
        <v>2025</v>
      </c>
      <c r="G371" t="s">
        <v>2035</v>
      </c>
      <c r="H371" s="2">
        <v>41716</v>
      </c>
      <c r="I371" t="s">
        <v>840</v>
      </c>
      <c r="J371" t="s">
        <v>2039</v>
      </c>
      <c r="K371" s="4">
        <v>33433</v>
      </c>
      <c r="L371">
        <v>0</v>
      </c>
      <c r="N371" s="6">
        <f t="shared" ca="1" si="16"/>
        <v>137</v>
      </c>
      <c r="O371" s="6">
        <f t="shared" ca="1" si="17"/>
        <v>11</v>
      </c>
      <c r="P371" s="6" t="str" cm="1">
        <f t="array" aca="1" ref="P371" ca="1">_xlfn.IFS(O371&lt;5,"0-4years", O371&lt;10,"5-9years",O371&gt;=10,"10+ years")</f>
        <v>10+ years</v>
      </c>
      <c r="S371">
        <v>2</v>
      </c>
      <c r="T371" t="str" cm="1">
        <f t="array" ref="T371">_xlfn.IFS(S371&lt;3,"Low(1-2)",S371=3,"Medium(3)",S371&gt;=4,"High(4-5)")</f>
        <v>Low(1-2)</v>
      </c>
      <c r="U371">
        <v>4</v>
      </c>
      <c r="V371" t="s">
        <v>2050</v>
      </c>
      <c r="W371">
        <v>1</v>
      </c>
      <c r="X371">
        <v>80</v>
      </c>
      <c r="Y371">
        <v>24</v>
      </c>
      <c r="Z371">
        <v>53</v>
      </c>
      <c r="AA371">
        <v>9</v>
      </c>
      <c r="AB371" t="str" cm="1">
        <f t="array" ref="AB371">_xlfn.IFS(AA371=0,"Below Expectation",AA371&lt;5,"Needs Improvement",AA371&lt;=7,"Meets Expectation",AA371&gt;=8,"Exceeds Expectation")</f>
        <v>Exceeds Expectation</v>
      </c>
      <c r="AC371" s="4">
        <v>8330</v>
      </c>
      <c r="AD371">
        <v>1</v>
      </c>
    </row>
    <row r="372" spans="1:30" x14ac:dyDescent="0.3">
      <c r="A372" t="s">
        <v>394</v>
      </c>
      <c r="B372" t="s">
        <v>1392</v>
      </c>
      <c r="C372">
        <v>50</v>
      </c>
      <c r="D372" t="str">
        <f t="shared" si="15"/>
        <v>50-59</v>
      </c>
      <c r="E372" t="s">
        <v>2022</v>
      </c>
      <c r="F372" t="s">
        <v>2025</v>
      </c>
      <c r="G372" t="s">
        <v>2034</v>
      </c>
      <c r="H372" s="2">
        <v>44452</v>
      </c>
      <c r="I372" t="s">
        <v>172</v>
      </c>
      <c r="J372" t="s">
        <v>2040</v>
      </c>
      <c r="K372" s="4">
        <v>34111</v>
      </c>
      <c r="L372">
        <v>0</v>
      </c>
      <c r="N372" s="6">
        <f t="shared" ca="1" si="16"/>
        <v>48</v>
      </c>
      <c r="O372" s="6">
        <f t="shared" ca="1" si="17"/>
        <v>4</v>
      </c>
      <c r="P372" s="6" t="str" cm="1">
        <f t="array" aca="1" ref="P372" ca="1">_xlfn.IFS(O372&lt;5,"0-4years", O372&lt;10,"5-9years",O372&gt;=10,"10+ years")</f>
        <v>0-4years</v>
      </c>
      <c r="S372">
        <v>1</v>
      </c>
      <c r="T372" t="str" cm="1">
        <f t="array" ref="T372">_xlfn.IFS(S372&lt;3,"Low(1-2)",S372=3,"Medium(3)",S372&gt;=4,"High(4-5)")</f>
        <v>Low(1-2)</v>
      </c>
      <c r="U372">
        <v>3</v>
      </c>
      <c r="V372" t="s">
        <v>2050</v>
      </c>
      <c r="W372">
        <v>2</v>
      </c>
      <c r="X372">
        <v>70</v>
      </c>
      <c r="Y372">
        <v>59</v>
      </c>
      <c r="Z372">
        <v>96</v>
      </c>
      <c r="AA372">
        <v>3</v>
      </c>
      <c r="AB372" t="str" cm="1">
        <f t="array" ref="AB372">_xlfn.IFS(AA372=0,"Below Expectation",AA372&lt;5,"Needs Improvement",AA372&lt;=7,"Meets Expectation",AA372&gt;=8,"Exceeds Expectation")</f>
        <v>Needs Improvement</v>
      </c>
      <c r="AC372" s="4">
        <v>4923</v>
      </c>
      <c r="AD372">
        <v>4</v>
      </c>
    </row>
    <row r="373" spans="1:30" x14ac:dyDescent="0.3">
      <c r="A373" t="s">
        <v>395</v>
      </c>
      <c r="B373" t="s">
        <v>1393</v>
      </c>
      <c r="C373">
        <v>35</v>
      </c>
      <c r="D373" t="str">
        <f t="shared" si="15"/>
        <v>30-39</v>
      </c>
      <c r="E373" t="s">
        <v>2024</v>
      </c>
      <c r="F373" t="s">
        <v>2028</v>
      </c>
      <c r="G373" t="s">
        <v>2035</v>
      </c>
      <c r="H373" s="2">
        <v>43064</v>
      </c>
      <c r="I373" t="s">
        <v>138</v>
      </c>
      <c r="J373" t="s">
        <v>2040</v>
      </c>
      <c r="K373" s="4">
        <v>88753</v>
      </c>
      <c r="L373">
        <v>0</v>
      </c>
      <c r="N373" s="6">
        <f t="shared" ca="1" si="16"/>
        <v>93</v>
      </c>
      <c r="O373" s="6">
        <f t="shared" ca="1" si="17"/>
        <v>7</v>
      </c>
      <c r="P373" s="6" t="str" cm="1">
        <f t="array" aca="1" ref="P373" ca="1">_xlfn.IFS(O373&lt;5,"0-4years", O373&lt;10,"5-9years",O373&gt;=10,"10+ years")</f>
        <v>5-9years</v>
      </c>
      <c r="S373">
        <v>3</v>
      </c>
      <c r="T373" t="str" cm="1">
        <f t="array" ref="T373">_xlfn.IFS(S373&lt;3,"Low(1-2)",S373=3,"Medium(3)",S373&gt;=4,"High(4-5)")</f>
        <v>Medium(3)</v>
      </c>
      <c r="U373">
        <v>1</v>
      </c>
      <c r="V373" t="s">
        <v>2050</v>
      </c>
      <c r="W373">
        <v>1</v>
      </c>
      <c r="X373">
        <v>76</v>
      </c>
      <c r="Y373">
        <v>78</v>
      </c>
      <c r="Z373">
        <v>64</v>
      </c>
      <c r="AA373">
        <v>5</v>
      </c>
      <c r="AB373" t="str" cm="1">
        <f t="array" ref="AB373">_xlfn.IFS(AA373=0,"Below Expectation",AA373&lt;5,"Needs Improvement",AA373&lt;=7,"Meets Expectation",AA373&gt;=8,"Exceeds Expectation")</f>
        <v>Meets Expectation</v>
      </c>
      <c r="AC373" s="4">
        <v>6467</v>
      </c>
      <c r="AD373">
        <v>1</v>
      </c>
    </row>
    <row r="374" spans="1:30" x14ac:dyDescent="0.3">
      <c r="A374" t="s">
        <v>396</v>
      </c>
      <c r="B374" t="s">
        <v>1394</v>
      </c>
      <c r="C374">
        <v>49</v>
      </c>
      <c r="D374" t="str">
        <f t="shared" si="15"/>
        <v>40-49</v>
      </c>
      <c r="E374" t="s">
        <v>2022</v>
      </c>
      <c r="F374" t="s">
        <v>2028</v>
      </c>
      <c r="G374" t="s">
        <v>2034</v>
      </c>
      <c r="H374" s="2">
        <v>41065</v>
      </c>
      <c r="I374" t="s">
        <v>473</v>
      </c>
      <c r="J374" t="s">
        <v>2038</v>
      </c>
      <c r="K374" s="4">
        <v>105583</v>
      </c>
      <c r="L374">
        <v>1</v>
      </c>
      <c r="M374" s="2">
        <v>44107</v>
      </c>
      <c r="N374" s="6">
        <f t="shared" ca="1" si="16"/>
        <v>99</v>
      </c>
      <c r="O374" s="6">
        <f t="shared" ca="1" si="17"/>
        <v>8</v>
      </c>
      <c r="P374" s="6" t="str" cm="1">
        <f t="array" aca="1" ref="P374" ca="1">_xlfn.IFS(O374&lt;5,"0-4years", O374&lt;10,"5-9years",O374&gt;=10,"10+ years")</f>
        <v>5-9years</v>
      </c>
      <c r="Q374" t="s">
        <v>2044</v>
      </c>
      <c r="R374">
        <v>60</v>
      </c>
      <c r="S374">
        <v>5</v>
      </c>
      <c r="T374" t="str" cm="1">
        <f t="array" ref="T374">_xlfn.IFS(S374&lt;3,"Low(1-2)",S374=3,"Medium(3)",S374&gt;=4,"High(4-5)")</f>
        <v>High(4-5)</v>
      </c>
      <c r="U374">
        <v>2</v>
      </c>
      <c r="V374" t="s">
        <v>2051</v>
      </c>
      <c r="W374">
        <v>1</v>
      </c>
      <c r="X374">
        <v>66</v>
      </c>
      <c r="Y374">
        <v>23</v>
      </c>
      <c r="Z374">
        <v>81</v>
      </c>
      <c r="AA374">
        <v>7</v>
      </c>
      <c r="AB374" t="str" cm="1">
        <f t="array" ref="AB374">_xlfn.IFS(AA374=0,"Below Expectation",AA374&lt;5,"Needs Improvement",AA374&lt;=7,"Meets Expectation",AA374&gt;=8,"Exceeds Expectation")</f>
        <v>Meets Expectation</v>
      </c>
      <c r="AC374" s="4">
        <v>6076</v>
      </c>
      <c r="AD374">
        <v>4</v>
      </c>
    </row>
    <row r="375" spans="1:30" x14ac:dyDescent="0.3">
      <c r="A375" t="s">
        <v>397</v>
      </c>
      <c r="B375" t="s">
        <v>1395</v>
      </c>
      <c r="C375">
        <v>26</v>
      </c>
      <c r="D375" t="str">
        <f t="shared" si="15"/>
        <v>22-29</v>
      </c>
      <c r="E375" t="s">
        <v>2023</v>
      </c>
      <c r="F375" t="s">
        <v>2027</v>
      </c>
      <c r="G375" t="s">
        <v>2031</v>
      </c>
      <c r="H375" s="2">
        <v>44943</v>
      </c>
      <c r="I375" t="s">
        <v>86</v>
      </c>
      <c r="J375" t="s">
        <v>2039</v>
      </c>
      <c r="K375" s="4">
        <v>98620</v>
      </c>
      <c r="L375">
        <v>0</v>
      </c>
      <c r="N375" s="6">
        <f t="shared" ca="1" si="16"/>
        <v>31</v>
      </c>
      <c r="O375" s="6">
        <f t="shared" ca="1" si="17"/>
        <v>2</v>
      </c>
      <c r="P375" s="6" t="str" cm="1">
        <f t="array" aca="1" ref="P375" ca="1">_xlfn.IFS(O375&lt;5,"0-4years", O375&lt;10,"5-9years",O375&gt;=10,"10+ years")</f>
        <v>0-4years</v>
      </c>
      <c r="S375">
        <v>5</v>
      </c>
      <c r="T375" t="str" cm="1">
        <f t="array" ref="T375">_xlfn.IFS(S375&lt;3,"Low(1-2)",S375=3,"Medium(3)",S375&gt;=4,"High(4-5)")</f>
        <v>High(4-5)</v>
      </c>
      <c r="U375">
        <v>3</v>
      </c>
      <c r="V375" t="s">
        <v>2054</v>
      </c>
      <c r="W375">
        <v>4</v>
      </c>
      <c r="X375">
        <v>82</v>
      </c>
      <c r="Y375">
        <v>14</v>
      </c>
      <c r="Z375">
        <v>67</v>
      </c>
      <c r="AA375">
        <v>8</v>
      </c>
      <c r="AB375" t="str" cm="1">
        <f t="array" ref="AB375">_xlfn.IFS(AA375=0,"Below Expectation",AA375&lt;5,"Needs Improvement",AA375&lt;=7,"Meets Expectation",AA375&gt;=8,"Exceeds Expectation")</f>
        <v>Exceeds Expectation</v>
      </c>
      <c r="AC375" s="4">
        <v>8001</v>
      </c>
      <c r="AD375">
        <v>2</v>
      </c>
    </row>
    <row r="376" spans="1:30" x14ac:dyDescent="0.3">
      <c r="A376" t="s">
        <v>398</v>
      </c>
      <c r="B376" t="s">
        <v>1396</v>
      </c>
      <c r="C376">
        <v>51</v>
      </c>
      <c r="D376" t="str">
        <f t="shared" si="15"/>
        <v>50-59</v>
      </c>
      <c r="E376" t="s">
        <v>2023</v>
      </c>
      <c r="F376" t="s">
        <v>2028</v>
      </c>
      <c r="G376" t="s">
        <v>2033</v>
      </c>
      <c r="H376" s="2">
        <v>41849</v>
      </c>
      <c r="I376" t="s">
        <v>127</v>
      </c>
      <c r="J376" t="s">
        <v>2039</v>
      </c>
      <c r="K376" s="4">
        <v>46751</v>
      </c>
      <c r="L376">
        <v>0</v>
      </c>
      <c r="N376" s="6">
        <f t="shared" ca="1" si="16"/>
        <v>133</v>
      </c>
      <c r="O376" s="6">
        <f t="shared" ca="1" si="17"/>
        <v>11</v>
      </c>
      <c r="P376" s="6" t="str" cm="1">
        <f t="array" aca="1" ref="P376" ca="1">_xlfn.IFS(O376&lt;5,"0-4years", O376&lt;10,"5-9years",O376&gt;=10,"10+ years")</f>
        <v>10+ years</v>
      </c>
      <c r="S376">
        <v>1</v>
      </c>
      <c r="T376" t="str" cm="1">
        <f t="array" ref="T376">_xlfn.IFS(S376&lt;3,"Low(1-2)",S376=3,"Medium(3)",S376&gt;=4,"High(4-5)")</f>
        <v>Low(1-2)</v>
      </c>
      <c r="U376">
        <v>5</v>
      </c>
      <c r="V376" t="s">
        <v>2050</v>
      </c>
      <c r="W376">
        <v>5</v>
      </c>
      <c r="X376">
        <v>80</v>
      </c>
      <c r="Y376">
        <v>94</v>
      </c>
      <c r="Z376">
        <v>63</v>
      </c>
      <c r="AA376">
        <v>0</v>
      </c>
      <c r="AB376" t="str" cm="1">
        <f t="array" ref="AB376">_xlfn.IFS(AA376=0,"Below Expectation",AA376&lt;5,"Needs Improvement",AA376&lt;=7,"Meets Expectation",AA376&gt;=8,"Exceeds Expectation")</f>
        <v>Below Expectation</v>
      </c>
      <c r="AC376" s="4">
        <v>15303</v>
      </c>
      <c r="AD376">
        <v>2</v>
      </c>
    </row>
    <row r="377" spans="1:30" x14ac:dyDescent="0.3">
      <c r="A377" t="s">
        <v>399</v>
      </c>
      <c r="B377" t="s">
        <v>1397</v>
      </c>
      <c r="C377">
        <v>26</v>
      </c>
      <c r="D377" t="str">
        <f t="shared" si="15"/>
        <v>22-29</v>
      </c>
      <c r="E377" t="s">
        <v>2023</v>
      </c>
      <c r="F377" t="s">
        <v>2025</v>
      </c>
      <c r="G377" t="s">
        <v>2034</v>
      </c>
      <c r="H377" s="2">
        <v>45063</v>
      </c>
      <c r="I377" t="s">
        <v>874</v>
      </c>
      <c r="J377" t="s">
        <v>2039</v>
      </c>
      <c r="K377" s="4">
        <v>41453</v>
      </c>
      <c r="L377">
        <v>0</v>
      </c>
      <c r="N377" s="6">
        <f t="shared" ca="1" si="16"/>
        <v>27</v>
      </c>
      <c r="O377" s="6">
        <f t="shared" ca="1" si="17"/>
        <v>2</v>
      </c>
      <c r="P377" s="6" t="str" cm="1">
        <f t="array" aca="1" ref="P377" ca="1">_xlfn.IFS(O377&lt;5,"0-4years", O377&lt;10,"5-9years",O377&gt;=10,"10+ years")</f>
        <v>0-4years</v>
      </c>
      <c r="S377">
        <v>4</v>
      </c>
      <c r="T377" t="str" cm="1">
        <f t="array" ref="T377">_xlfn.IFS(S377&lt;3,"Low(1-2)",S377=3,"Medium(3)",S377&gt;=4,"High(4-5)")</f>
        <v>High(4-5)</v>
      </c>
      <c r="U377">
        <v>1</v>
      </c>
      <c r="V377" t="s">
        <v>2050</v>
      </c>
      <c r="W377">
        <v>5</v>
      </c>
      <c r="X377">
        <v>99</v>
      </c>
      <c r="Y377">
        <v>13</v>
      </c>
      <c r="Z377">
        <v>50</v>
      </c>
      <c r="AA377">
        <v>0</v>
      </c>
      <c r="AB377" t="str" cm="1">
        <f t="array" ref="AB377">_xlfn.IFS(AA377=0,"Below Expectation",AA377&lt;5,"Needs Improvement",AA377&lt;=7,"Meets Expectation",AA377&gt;=8,"Exceeds Expectation")</f>
        <v>Below Expectation</v>
      </c>
      <c r="AC377" s="4">
        <v>17699</v>
      </c>
      <c r="AD377">
        <v>1</v>
      </c>
    </row>
    <row r="378" spans="1:30" x14ac:dyDescent="0.3">
      <c r="A378" t="s">
        <v>400</v>
      </c>
      <c r="B378" t="s">
        <v>1398</v>
      </c>
      <c r="C378">
        <v>33</v>
      </c>
      <c r="D378" t="str">
        <f t="shared" si="15"/>
        <v>30-39</v>
      </c>
      <c r="E378" t="s">
        <v>2022</v>
      </c>
      <c r="F378" t="s">
        <v>2029</v>
      </c>
      <c r="G378" t="s">
        <v>2034</v>
      </c>
      <c r="H378" s="2">
        <v>43738</v>
      </c>
      <c r="I378" t="s">
        <v>894</v>
      </c>
      <c r="J378" t="s">
        <v>2040</v>
      </c>
      <c r="K378" s="4">
        <v>110844</v>
      </c>
      <c r="L378">
        <v>1</v>
      </c>
      <c r="M378" s="2">
        <v>44394</v>
      </c>
      <c r="N378" s="6">
        <f t="shared" ca="1" si="16"/>
        <v>21</v>
      </c>
      <c r="O378" s="6">
        <f t="shared" ca="1" si="17"/>
        <v>1</v>
      </c>
      <c r="P378" s="6" t="str" cm="1">
        <f t="array" aca="1" ref="P378" ca="1">_xlfn.IFS(O378&lt;5,"0-4years", O378&lt;10,"5-9years",O378&gt;=10,"10+ years")</f>
        <v>0-4years</v>
      </c>
      <c r="Q378" t="s">
        <v>2043</v>
      </c>
      <c r="R378">
        <v>30</v>
      </c>
      <c r="S378">
        <v>3</v>
      </c>
      <c r="T378" t="str" cm="1">
        <f t="array" ref="T378">_xlfn.IFS(S378&lt;3,"Low(1-2)",S378=3,"Medium(3)",S378&gt;=4,"High(4-5)")</f>
        <v>Medium(3)</v>
      </c>
      <c r="U378">
        <v>4</v>
      </c>
      <c r="V378" t="s">
        <v>2049</v>
      </c>
      <c r="W378">
        <v>3</v>
      </c>
      <c r="X378">
        <v>91</v>
      </c>
      <c r="Y378">
        <v>53</v>
      </c>
      <c r="Z378">
        <v>91</v>
      </c>
      <c r="AA378">
        <v>7</v>
      </c>
      <c r="AB378" t="str" cm="1">
        <f t="array" ref="AB378">_xlfn.IFS(AA378=0,"Below Expectation",AA378&lt;5,"Needs Improvement",AA378&lt;=7,"Meets Expectation",AA378&gt;=8,"Exceeds Expectation")</f>
        <v>Meets Expectation</v>
      </c>
      <c r="AC378" s="4">
        <v>16457</v>
      </c>
      <c r="AD378">
        <v>2</v>
      </c>
    </row>
    <row r="379" spans="1:30" x14ac:dyDescent="0.3">
      <c r="A379" t="s">
        <v>401</v>
      </c>
      <c r="B379" t="s">
        <v>1399</v>
      </c>
      <c r="C379">
        <v>37</v>
      </c>
      <c r="D379" t="str">
        <f t="shared" si="15"/>
        <v>30-39</v>
      </c>
      <c r="E379" t="s">
        <v>2022</v>
      </c>
      <c r="F379" t="s">
        <v>2026</v>
      </c>
      <c r="G379" t="s">
        <v>2034</v>
      </c>
      <c r="H379" s="2">
        <v>41538</v>
      </c>
      <c r="I379" t="s">
        <v>691</v>
      </c>
      <c r="J379" t="s">
        <v>2037</v>
      </c>
      <c r="K379" s="4">
        <v>63968</v>
      </c>
      <c r="L379">
        <v>1</v>
      </c>
      <c r="M379" s="2">
        <v>45561</v>
      </c>
      <c r="N379" s="6">
        <f t="shared" ca="1" si="16"/>
        <v>132</v>
      </c>
      <c r="O379" s="6">
        <f t="shared" ca="1" si="17"/>
        <v>11</v>
      </c>
      <c r="P379" s="6" t="str" cm="1">
        <f t="array" aca="1" ref="P379" ca="1">_xlfn.IFS(O379&lt;5,"0-4years", O379&lt;10,"5-9years",O379&gt;=10,"10+ years")</f>
        <v>10+ years</v>
      </c>
      <c r="Q379" t="s">
        <v>2042</v>
      </c>
      <c r="R379">
        <v>60</v>
      </c>
      <c r="S379">
        <v>1</v>
      </c>
      <c r="T379" t="str" cm="1">
        <f t="array" ref="T379">_xlfn.IFS(S379&lt;3,"Low(1-2)",S379=3,"Medium(3)",S379&gt;=4,"High(4-5)")</f>
        <v>Low(1-2)</v>
      </c>
      <c r="U379">
        <v>4</v>
      </c>
      <c r="V379" t="s">
        <v>2048</v>
      </c>
      <c r="W379">
        <v>3</v>
      </c>
      <c r="X379">
        <v>75</v>
      </c>
      <c r="Y379">
        <v>77</v>
      </c>
      <c r="Z379">
        <v>69</v>
      </c>
      <c r="AA379">
        <v>6</v>
      </c>
      <c r="AB379" t="str" cm="1">
        <f t="array" ref="AB379">_xlfn.IFS(AA379=0,"Below Expectation",AA379&lt;5,"Needs Improvement",AA379&lt;=7,"Meets Expectation",AA379&gt;=8,"Exceeds Expectation")</f>
        <v>Meets Expectation</v>
      </c>
      <c r="AC379" s="4">
        <v>8675</v>
      </c>
      <c r="AD379">
        <v>3</v>
      </c>
    </row>
    <row r="380" spans="1:30" x14ac:dyDescent="0.3">
      <c r="A380" t="s">
        <v>402</v>
      </c>
      <c r="B380" t="s">
        <v>1400</v>
      </c>
      <c r="C380">
        <v>47</v>
      </c>
      <c r="D380" t="str">
        <f t="shared" si="15"/>
        <v>40-49</v>
      </c>
      <c r="E380" t="s">
        <v>2023</v>
      </c>
      <c r="F380" t="s">
        <v>2029</v>
      </c>
      <c r="G380" t="s">
        <v>2033</v>
      </c>
      <c r="H380" s="2">
        <v>43217</v>
      </c>
      <c r="I380" t="s">
        <v>296</v>
      </c>
      <c r="J380" t="s">
        <v>2041</v>
      </c>
      <c r="K380" s="4">
        <v>55077</v>
      </c>
      <c r="L380">
        <v>0</v>
      </c>
      <c r="N380" s="6">
        <f t="shared" ca="1" si="16"/>
        <v>88</v>
      </c>
      <c r="O380" s="6">
        <f t="shared" ca="1" si="17"/>
        <v>7</v>
      </c>
      <c r="P380" s="6" t="str" cm="1">
        <f t="array" aca="1" ref="P380" ca="1">_xlfn.IFS(O380&lt;5,"0-4years", O380&lt;10,"5-9years",O380&gt;=10,"10+ years")</f>
        <v>5-9years</v>
      </c>
      <c r="S380">
        <v>4</v>
      </c>
      <c r="T380" t="str" cm="1">
        <f t="array" ref="T380">_xlfn.IFS(S380&lt;3,"Low(1-2)",S380=3,"Medium(3)",S380&gt;=4,"High(4-5)")</f>
        <v>High(4-5)</v>
      </c>
      <c r="U380">
        <v>5</v>
      </c>
      <c r="V380" t="s">
        <v>2056</v>
      </c>
      <c r="W380">
        <v>5</v>
      </c>
      <c r="X380">
        <v>70</v>
      </c>
      <c r="Y380">
        <v>5</v>
      </c>
      <c r="Z380">
        <v>59</v>
      </c>
      <c r="AA380">
        <v>8</v>
      </c>
      <c r="AB380" t="str" cm="1">
        <f t="array" ref="AB380">_xlfn.IFS(AA380=0,"Below Expectation",AA380&lt;5,"Needs Improvement",AA380&lt;=7,"Meets Expectation",AA380&gt;=8,"Exceeds Expectation")</f>
        <v>Exceeds Expectation</v>
      </c>
      <c r="AC380" s="4">
        <v>12303</v>
      </c>
      <c r="AD380">
        <v>3</v>
      </c>
    </row>
    <row r="381" spans="1:30" x14ac:dyDescent="0.3">
      <c r="A381" t="s">
        <v>403</v>
      </c>
      <c r="B381" t="s">
        <v>1401</v>
      </c>
      <c r="C381">
        <v>47</v>
      </c>
      <c r="D381" t="str">
        <f t="shared" si="15"/>
        <v>40-49</v>
      </c>
      <c r="E381" t="s">
        <v>2022</v>
      </c>
      <c r="F381" t="s">
        <v>2029</v>
      </c>
      <c r="G381" t="s">
        <v>2035</v>
      </c>
      <c r="H381" s="2">
        <v>44147</v>
      </c>
      <c r="I381" t="s">
        <v>29</v>
      </c>
      <c r="J381" t="s">
        <v>2040</v>
      </c>
      <c r="K381" s="4">
        <v>59775</v>
      </c>
      <c r="L381">
        <v>0</v>
      </c>
      <c r="N381" s="6">
        <f t="shared" ca="1" si="16"/>
        <v>58</v>
      </c>
      <c r="O381" s="6">
        <f t="shared" ca="1" si="17"/>
        <v>4</v>
      </c>
      <c r="P381" s="6" t="str" cm="1">
        <f t="array" aca="1" ref="P381" ca="1">_xlfn.IFS(O381&lt;5,"0-4years", O381&lt;10,"5-9years",O381&gt;=10,"10+ years")</f>
        <v>0-4years</v>
      </c>
      <c r="S381">
        <v>5</v>
      </c>
      <c r="T381" t="str" cm="1">
        <f t="array" ref="T381">_xlfn.IFS(S381&lt;3,"Low(1-2)",S381=3,"Medium(3)",S381&gt;=4,"High(4-5)")</f>
        <v>High(4-5)</v>
      </c>
      <c r="U381">
        <v>5</v>
      </c>
      <c r="V381" t="s">
        <v>2056</v>
      </c>
      <c r="W381">
        <v>2</v>
      </c>
      <c r="X381">
        <v>85</v>
      </c>
      <c r="Y381">
        <v>77</v>
      </c>
      <c r="Z381">
        <v>59</v>
      </c>
      <c r="AA381">
        <v>2</v>
      </c>
      <c r="AB381" t="str" cm="1">
        <f t="array" ref="AB381">_xlfn.IFS(AA381=0,"Below Expectation",AA381&lt;5,"Needs Improvement",AA381&lt;=7,"Meets Expectation",AA381&gt;=8,"Exceeds Expectation")</f>
        <v>Needs Improvement</v>
      </c>
      <c r="AC381" s="4">
        <v>17933</v>
      </c>
      <c r="AD381">
        <v>3</v>
      </c>
    </row>
    <row r="382" spans="1:30" x14ac:dyDescent="0.3">
      <c r="A382" t="s">
        <v>404</v>
      </c>
      <c r="B382" t="s">
        <v>1402</v>
      </c>
      <c r="C382">
        <v>42</v>
      </c>
      <c r="D382" t="str">
        <f t="shared" si="15"/>
        <v>40-49</v>
      </c>
      <c r="E382" t="s">
        <v>2022</v>
      </c>
      <c r="F382" t="s">
        <v>2025</v>
      </c>
      <c r="G382" t="s">
        <v>2031</v>
      </c>
      <c r="H382" s="2">
        <v>44148</v>
      </c>
      <c r="I382" t="s">
        <v>170</v>
      </c>
      <c r="J382" t="s">
        <v>2039</v>
      </c>
      <c r="K382" s="4">
        <v>83144</v>
      </c>
      <c r="L382">
        <v>0</v>
      </c>
      <c r="N382" s="6">
        <f t="shared" ca="1" si="16"/>
        <v>58</v>
      </c>
      <c r="O382" s="6">
        <f t="shared" ca="1" si="17"/>
        <v>4</v>
      </c>
      <c r="P382" s="6" t="str" cm="1">
        <f t="array" aca="1" ref="P382" ca="1">_xlfn.IFS(O382&lt;5,"0-4years", O382&lt;10,"5-9years",O382&gt;=10,"10+ years")</f>
        <v>0-4years</v>
      </c>
      <c r="S382">
        <v>2</v>
      </c>
      <c r="T382" t="str" cm="1">
        <f t="array" ref="T382">_xlfn.IFS(S382&lt;3,"Low(1-2)",S382=3,"Medium(3)",S382&gt;=4,"High(4-5)")</f>
        <v>Low(1-2)</v>
      </c>
      <c r="U382">
        <v>4</v>
      </c>
      <c r="V382" t="s">
        <v>2050</v>
      </c>
      <c r="W382">
        <v>4</v>
      </c>
      <c r="X382">
        <v>50</v>
      </c>
      <c r="Y382">
        <v>80</v>
      </c>
      <c r="Z382">
        <v>73</v>
      </c>
      <c r="AA382">
        <v>9</v>
      </c>
      <c r="AB382" t="str" cm="1">
        <f t="array" ref="AB382">_xlfn.IFS(AA382=0,"Below Expectation",AA382&lt;5,"Needs Improvement",AA382&lt;=7,"Meets Expectation",AA382&gt;=8,"Exceeds Expectation")</f>
        <v>Exceeds Expectation</v>
      </c>
      <c r="AC382" s="4">
        <v>17743</v>
      </c>
      <c r="AD382">
        <v>2</v>
      </c>
    </row>
    <row r="383" spans="1:30" x14ac:dyDescent="0.3">
      <c r="A383" t="s">
        <v>405</v>
      </c>
      <c r="B383" t="s">
        <v>1403</v>
      </c>
      <c r="C383">
        <v>57</v>
      </c>
      <c r="D383" t="str">
        <f t="shared" si="15"/>
        <v>50-59</v>
      </c>
      <c r="E383" t="s">
        <v>2022</v>
      </c>
      <c r="F383" t="s">
        <v>2029</v>
      </c>
      <c r="G383" t="s">
        <v>2032</v>
      </c>
      <c r="H383" s="2">
        <v>41177</v>
      </c>
      <c r="I383" t="s">
        <v>207</v>
      </c>
      <c r="J383" t="s">
        <v>2040</v>
      </c>
      <c r="K383" s="4">
        <v>73570</v>
      </c>
      <c r="L383">
        <v>0</v>
      </c>
      <c r="N383" s="6">
        <f t="shared" ca="1" si="16"/>
        <v>155</v>
      </c>
      <c r="O383" s="6">
        <f t="shared" ca="1" si="17"/>
        <v>12</v>
      </c>
      <c r="P383" s="6" t="str" cm="1">
        <f t="array" aca="1" ref="P383" ca="1">_xlfn.IFS(O383&lt;5,"0-4years", O383&lt;10,"5-9years",O383&gt;=10,"10+ years")</f>
        <v>10+ years</v>
      </c>
      <c r="S383">
        <v>3</v>
      </c>
      <c r="T383" t="str" cm="1">
        <f t="array" ref="T383">_xlfn.IFS(S383&lt;3,"Low(1-2)",S383=3,"Medium(3)",S383&gt;=4,"High(4-5)")</f>
        <v>Medium(3)</v>
      </c>
      <c r="U383">
        <v>1</v>
      </c>
      <c r="V383" t="s">
        <v>2050</v>
      </c>
      <c r="W383">
        <v>4</v>
      </c>
      <c r="X383">
        <v>53</v>
      </c>
      <c r="Y383">
        <v>17</v>
      </c>
      <c r="Z383">
        <v>83</v>
      </c>
      <c r="AA383">
        <v>4</v>
      </c>
      <c r="AB383" t="str" cm="1">
        <f t="array" ref="AB383">_xlfn.IFS(AA383=0,"Below Expectation",AA383&lt;5,"Needs Improvement",AA383&lt;=7,"Meets Expectation",AA383&gt;=8,"Exceeds Expectation")</f>
        <v>Needs Improvement</v>
      </c>
      <c r="AC383" s="4">
        <v>15128</v>
      </c>
      <c r="AD383">
        <v>3</v>
      </c>
    </row>
    <row r="384" spans="1:30" x14ac:dyDescent="0.3">
      <c r="A384" t="s">
        <v>406</v>
      </c>
      <c r="B384" t="s">
        <v>1404</v>
      </c>
      <c r="C384">
        <v>54</v>
      </c>
      <c r="D384" t="str">
        <f t="shared" si="15"/>
        <v>50-59</v>
      </c>
      <c r="E384" t="s">
        <v>2022</v>
      </c>
      <c r="F384" t="s">
        <v>2027</v>
      </c>
      <c r="G384" t="s">
        <v>2032</v>
      </c>
      <c r="H384" s="2">
        <v>44321</v>
      </c>
      <c r="I384" t="s">
        <v>1021</v>
      </c>
      <c r="J384" t="s">
        <v>2038</v>
      </c>
      <c r="K384" s="4">
        <v>71097</v>
      </c>
      <c r="L384">
        <v>0</v>
      </c>
      <c r="N384" s="6">
        <f t="shared" ca="1" si="16"/>
        <v>52</v>
      </c>
      <c r="O384" s="6">
        <f t="shared" ca="1" si="17"/>
        <v>4</v>
      </c>
      <c r="P384" s="6" t="str" cm="1">
        <f t="array" aca="1" ref="P384" ca="1">_xlfn.IFS(O384&lt;5,"0-4years", O384&lt;10,"5-9years",O384&gt;=10,"10+ years")</f>
        <v>0-4years</v>
      </c>
      <c r="S384">
        <v>3</v>
      </c>
      <c r="T384" t="str" cm="1">
        <f t="array" ref="T384">_xlfn.IFS(S384&lt;3,"Low(1-2)",S384=3,"Medium(3)",S384&gt;=4,"High(4-5)")</f>
        <v>Medium(3)</v>
      </c>
      <c r="U384">
        <v>3</v>
      </c>
      <c r="V384" t="s">
        <v>2054</v>
      </c>
      <c r="W384">
        <v>2</v>
      </c>
      <c r="X384">
        <v>53</v>
      </c>
      <c r="Y384">
        <v>19</v>
      </c>
      <c r="Z384">
        <v>77</v>
      </c>
      <c r="AA384">
        <v>2</v>
      </c>
      <c r="AB384" t="str" cm="1">
        <f t="array" ref="AB384">_xlfn.IFS(AA384=0,"Below Expectation",AA384&lt;5,"Needs Improvement",AA384&lt;=7,"Meets Expectation",AA384&gt;=8,"Exceeds Expectation")</f>
        <v>Needs Improvement</v>
      </c>
      <c r="AC384" s="4">
        <v>18280</v>
      </c>
      <c r="AD384">
        <v>4</v>
      </c>
    </row>
    <row r="385" spans="1:30" x14ac:dyDescent="0.3">
      <c r="A385" t="s">
        <v>407</v>
      </c>
      <c r="B385" t="s">
        <v>1405</v>
      </c>
      <c r="C385">
        <v>51</v>
      </c>
      <c r="D385" t="str">
        <f t="shared" si="15"/>
        <v>50-59</v>
      </c>
      <c r="E385" t="s">
        <v>2022</v>
      </c>
      <c r="F385" t="s">
        <v>2030</v>
      </c>
      <c r="G385" t="s">
        <v>2031</v>
      </c>
      <c r="H385" s="2">
        <v>40529</v>
      </c>
      <c r="I385" t="s">
        <v>51</v>
      </c>
      <c r="J385" t="s">
        <v>2039</v>
      </c>
      <c r="K385" s="4">
        <v>49503</v>
      </c>
      <c r="L385">
        <v>0</v>
      </c>
      <c r="N385" s="6">
        <f t="shared" ca="1" si="16"/>
        <v>176</v>
      </c>
      <c r="O385" s="6">
        <f t="shared" ca="1" si="17"/>
        <v>14</v>
      </c>
      <c r="P385" s="6" t="str" cm="1">
        <f t="array" aca="1" ref="P385" ca="1">_xlfn.IFS(O385&lt;5,"0-4years", O385&lt;10,"5-9years",O385&gt;=10,"10+ years")</f>
        <v>10+ years</v>
      </c>
      <c r="S385">
        <v>4</v>
      </c>
      <c r="T385" t="str" cm="1">
        <f t="array" ref="T385">_xlfn.IFS(S385&lt;3,"Low(1-2)",S385=3,"Medium(3)",S385&gt;=4,"High(4-5)")</f>
        <v>High(4-5)</v>
      </c>
      <c r="U385">
        <v>5</v>
      </c>
      <c r="V385" t="s">
        <v>2056</v>
      </c>
      <c r="W385">
        <v>2</v>
      </c>
      <c r="X385">
        <v>75</v>
      </c>
      <c r="Y385">
        <v>61</v>
      </c>
      <c r="Z385">
        <v>76</v>
      </c>
      <c r="AA385">
        <v>4</v>
      </c>
      <c r="AB385" t="str" cm="1">
        <f t="array" ref="AB385">_xlfn.IFS(AA385=0,"Below Expectation",AA385&lt;5,"Needs Improvement",AA385&lt;=7,"Meets Expectation",AA385&gt;=8,"Exceeds Expectation")</f>
        <v>Needs Improvement</v>
      </c>
      <c r="AC385" s="4">
        <v>6659</v>
      </c>
      <c r="AD385">
        <v>0</v>
      </c>
    </row>
    <row r="386" spans="1:30" x14ac:dyDescent="0.3">
      <c r="A386" t="s">
        <v>408</v>
      </c>
      <c r="B386" t="s">
        <v>1406</v>
      </c>
      <c r="C386">
        <v>58</v>
      </c>
      <c r="D386" t="str">
        <f t="shared" si="15"/>
        <v>50-59</v>
      </c>
      <c r="E386" t="s">
        <v>2023</v>
      </c>
      <c r="F386" t="s">
        <v>2028</v>
      </c>
      <c r="G386" t="s">
        <v>2035</v>
      </c>
      <c r="H386" s="2">
        <v>44067</v>
      </c>
      <c r="I386" t="s">
        <v>985</v>
      </c>
      <c r="J386" t="s">
        <v>2038</v>
      </c>
      <c r="K386" s="4">
        <v>27779</v>
      </c>
      <c r="L386">
        <v>0</v>
      </c>
      <c r="N386" s="6">
        <f t="shared" ca="1" si="16"/>
        <v>60</v>
      </c>
      <c r="O386" s="6">
        <f t="shared" ca="1" si="17"/>
        <v>5</v>
      </c>
      <c r="P386" s="6" t="str" cm="1">
        <f t="array" aca="1" ref="P386" ca="1">_xlfn.IFS(O386&lt;5,"0-4years", O386&lt;10,"5-9years",O386&gt;=10,"10+ years")</f>
        <v>5-9years</v>
      </c>
      <c r="S386">
        <v>1</v>
      </c>
      <c r="T386" t="str" cm="1">
        <f t="array" ref="T386">_xlfn.IFS(S386&lt;3,"Low(1-2)",S386=3,"Medium(3)",S386&gt;=4,"High(4-5)")</f>
        <v>Low(1-2)</v>
      </c>
      <c r="U386">
        <v>5</v>
      </c>
      <c r="V386" t="s">
        <v>2050</v>
      </c>
      <c r="W386">
        <v>5</v>
      </c>
      <c r="X386">
        <v>53</v>
      </c>
      <c r="Y386">
        <v>80</v>
      </c>
      <c r="Z386">
        <v>89</v>
      </c>
      <c r="AA386">
        <v>9</v>
      </c>
      <c r="AB386" t="str" cm="1">
        <f t="array" ref="AB386">_xlfn.IFS(AA386=0,"Below Expectation",AA386&lt;5,"Needs Improvement",AA386&lt;=7,"Meets Expectation",AA386&gt;=8,"Exceeds Expectation")</f>
        <v>Exceeds Expectation</v>
      </c>
      <c r="AC386" s="4">
        <v>5246</v>
      </c>
      <c r="AD386">
        <v>1</v>
      </c>
    </row>
    <row r="387" spans="1:30" x14ac:dyDescent="0.3">
      <c r="A387" t="s">
        <v>409</v>
      </c>
      <c r="B387" t="s">
        <v>1407</v>
      </c>
      <c r="C387">
        <v>44</v>
      </c>
      <c r="D387" t="str">
        <f t="shared" ref="D387:D450" si="18">IF(AND(C387&gt;=22,C387&lt;=29), "22-29", IF(AND(C387&gt;=30,C387&lt;=39),"30-39",IF(AND(C387&gt;=40,C387&lt;=49),"40-49", IF(AND(C387&gt;=50,C387&lt;=59),"50-59"))))</f>
        <v>40-49</v>
      </c>
      <c r="E387" t="s">
        <v>2023</v>
      </c>
      <c r="F387" t="s">
        <v>2030</v>
      </c>
      <c r="G387" t="s">
        <v>2032</v>
      </c>
      <c r="H387" s="2">
        <v>44050</v>
      </c>
      <c r="I387" t="s">
        <v>573</v>
      </c>
      <c r="J387" t="s">
        <v>2039</v>
      </c>
      <c r="K387" s="4">
        <v>111840</v>
      </c>
      <c r="L387">
        <v>1</v>
      </c>
      <c r="M387" s="2">
        <v>44087</v>
      </c>
      <c r="N387" s="6">
        <f t="shared" ref="N387:N450" ca="1" si="19">IFERROR((DATEDIF(H387,M387,"M")), DATEDIF(H387,TODAY(),"M"))</f>
        <v>1</v>
      </c>
      <c r="O387" s="6">
        <f t="shared" ref="O387:O450" ca="1" si="20">IFERROR((DATEDIF(H387,M387,"Y")), DATEDIF(H387,TODAY(),"Y"))</f>
        <v>0</v>
      </c>
      <c r="P387" s="6" t="str" cm="1">
        <f t="array" aca="1" ref="P387" ca="1">_xlfn.IFS(O387&lt;5,"0-4years", O387&lt;10,"5-9years",O387&gt;=10,"10+ years")</f>
        <v>0-4years</v>
      </c>
      <c r="Q387" t="s">
        <v>2047</v>
      </c>
      <c r="R387">
        <v>90</v>
      </c>
      <c r="S387">
        <v>5</v>
      </c>
      <c r="T387" t="str" cm="1">
        <f t="array" ref="T387">_xlfn.IFS(S387&lt;3,"Low(1-2)",S387=3,"Medium(3)",S387&gt;=4,"High(4-5)")</f>
        <v>High(4-5)</v>
      </c>
      <c r="U387">
        <v>5</v>
      </c>
      <c r="V387" t="s">
        <v>2055</v>
      </c>
      <c r="W387">
        <v>3</v>
      </c>
      <c r="X387">
        <v>98</v>
      </c>
      <c r="Y387">
        <v>79</v>
      </c>
      <c r="Z387">
        <v>50</v>
      </c>
      <c r="AA387">
        <v>0</v>
      </c>
      <c r="AB387" t="str" cm="1">
        <f t="array" ref="AB387">_xlfn.IFS(AA387=0,"Below Expectation",AA387&lt;5,"Needs Improvement",AA387&lt;=7,"Meets Expectation",AA387&gt;=8,"Exceeds Expectation")</f>
        <v>Below Expectation</v>
      </c>
      <c r="AC387" s="4">
        <v>6967</v>
      </c>
      <c r="AD387">
        <v>4</v>
      </c>
    </row>
    <row r="388" spans="1:30" x14ac:dyDescent="0.3">
      <c r="A388" t="s">
        <v>410</v>
      </c>
      <c r="B388" t="s">
        <v>1408</v>
      </c>
      <c r="C388">
        <v>31</v>
      </c>
      <c r="D388" t="str">
        <f t="shared" si="18"/>
        <v>30-39</v>
      </c>
      <c r="E388" t="s">
        <v>2023</v>
      </c>
      <c r="F388" t="s">
        <v>2026</v>
      </c>
      <c r="G388" t="s">
        <v>2035</v>
      </c>
      <c r="H388" s="2">
        <v>43726</v>
      </c>
      <c r="I388" t="s">
        <v>142</v>
      </c>
      <c r="J388" t="s">
        <v>2040</v>
      </c>
      <c r="K388" s="4">
        <v>25755</v>
      </c>
      <c r="L388">
        <v>0</v>
      </c>
      <c r="N388" s="6">
        <f t="shared" ca="1" si="19"/>
        <v>71</v>
      </c>
      <c r="O388" s="6">
        <f t="shared" ca="1" si="20"/>
        <v>5</v>
      </c>
      <c r="P388" s="6" t="str" cm="1">
        <f t="array" aca="1" ref="P388" ca="1">_xlfn.IFS(O388&lt;5,"0-4years", O388&lt;10,"5-9years",O388&gt;=10,"10+ years")</f>
        <v>5-9years</v>
      </c>
      <c r="S388">
        <v>4</v>
      </c>
      <c r="T388" t="str" cm="1">
        <f t="array" ref="T388">_xlfn.IFS(S388&lt;3,"Low(1-2)",S388=3,"Medium(3)",S388&gt;=4,"High(4-5)")</f>
        <v>High(4-5)</v>
      </c>
      <c r="U388">
        <v>2</v>
      </c>
      <c r="V388" t="s">
        <v>2050</v>
      </c>
      <c r="W388">
        <v>2</v>
      </c>
      <c r="X388">
        <v>58</v>
      </c>
      <c r="Y388">
        <v>39</v>
      </c>
      <c r="Z388">
        <v>82</v>
      </c>
      <c r="AA388">
        <v>3</v>
      </c>
      <c r="AB388" t="str" cm="1">
        <f t="array" ref="AB388">_xlfn.IFS(AA388=0,"Below Expectation",AA388&lt;5,"Needs Improvement",AA388&lt;=7,"Meets Expectation",AA388&gt;=8,"Exceeds Expectation")</f>
        <v>Needs Improvement</v>
      </c>
      <c r="AC388" s="4">
        <v>6661</v>
      </c>
      <c r="AD388">
        <v>3</v>
      </c>
    </row>
    <row r="389" spans="1:30" x14ac:dyDescent="0.3">
      <c r="A389" t="s">
        <v>411</v>
      </c>
      <c r="B389" t="s">
        <v>1409</v>
      </c>
      <c r="C389">
        <v>26</v>
      </c>
      <c r="D389" t="str">
        <f t="shared" si="18"/>
        <v>22-29</v>
      </c>
      <c r="E389" t="s">
        <v>2023</v>
      </c>
      <c r="F389" t="s">
        <v>2028</v>
      </c>
      <c r="G389" t="s">
        <v>2034</v>
      </c>
      <c r="H389" s="2">
        <v>43059</v>
      </c>
      <c r="I389" t="s">
        <v>316</v>
      </c>
      <c r="J389" t="s">
        <v>2037</v>
      </c>
      <c r="K389" s="4">
        <v>64263</v>
      </c>
      <c r="L389">
        <v>1</v>
      </c>
      <c r="M389" s="2">
        <v>45428</v>
      </c>
      <c r="N389" s="6">
        <f t="shared" ca="1" si="19"/>
        <v>77</v>
      </c>
      <c r="O389" s="6">
        <f t="shared" ca="1" si="20"/>
        <v>6</v>
      </c>
      <c r="P389" s="6" t="str" cm="1">
        <f t="array" aca="1" ref="P389" ca="1">_xlfn.IFS(O389&lt;5,"0-4years", O389&lt;10,"5-9years",O389&gt;=10,"10+ years")</f>
        <v>5-9years</v>
      </c>
      <c r="Q389" t="s">
        <v>2043</v>
      </c>
      <c r="R389">
        <v>30</v>
      </c>
      <c r="S389">
        <v>2</v>
      </c>
      <c r="T389" t="str" cm="1">
        <f t="array" ref="T389">_xlfn.IFS(S389&lt;3,"Low(1-2)",S389=3,"Medium(3)",S389&gt;=4,"High(4-5)")</f>
        <v>Low(1-2)</v>
      </c>
      <c r="U389">
        <v>1</v>
      </c>
      <c r="V389" t="s">
        <v>2049</v>
      </c>
      <c r="W389">
        <v>3</v>
      </c>
      <c r="X389">
        <v>79</v>
      </c>
      <c r="Y389">
        <v>38</v>
      </c>
      <c r="Z389">
        <v>53</v>
      </c>
      <c r="AA389">
        <v>5</v>
      </c>
      <c r="AB389" t="str" cm="1">
        <f t="array" ref="AB389">_xlfn.IFS(AA389=0,"Below Expectation",AA389&lt;5,"Needs Improvement",AA389&lt;=7,"Meets Expectation",AA389&gt;=8,"Exceeds Expectation")</f>
        <v>Meets Expectation</v>
      </c>
      <c r="AC389" s="4">
        <v>12416</v>
      </c>
      <c r="AD389">
        <v>0</v>
      </c>
    </row>
    <row r="390" spans="1:30" x14ac:dyDescent="0.3">
      <c r="A390" t="s">
        <v>412</v>
      </c>
      <c r="B390" t="s">
        <v>1410</v>
      </c>
      <c r="C390">
        <v>57</v>
      </c>
      <c r="D390" t="str">
        <f t="shared" si="18"/>
        <v>50-59</v>
      </c>
      <c r="E390" t="s">
        <v>2022</v>
      </c>
      <c r="F390" t="s">
        <v>2029</v>
      </c>
      <c r="G390" t="s">
        <v>2033</v>
      </c>
      <c r="H390" s="2">
        <v>43000</v>
      </c>
      <c r="I390" t="s">
        <v>394</v>
      </c>
      <c r="J390" t="s">
        <v>2041</v>
      </c>
      <c r="K390" s="4">
        <v>80087</v>
      </c>
      <c r="L390">
        <v>0</v>
      </c>
      <c r="N390" s="6">
        <f t="shared" ca="1" si="19"/>
        <v>95</v>
      </c>
      <c r="O390" s="6">
        <f t="shared" ca="1" si="20"/>
        <v>7</v>
      </c>
      <c r="P390" s="6" t="str" cm="1">
        <f t="array" aca="1" ref="P390" ca="1">_xlfn.IFS(O390&lt;5,"0-4years", O390&lt;10,"5-9years",O390&gt;=10,"10+ years")</f>
        <v>5-9years</v>
      </c>
      <c r="S390">
        <v>2</v>
      </c>
      <c r="T390" t="str" cm="1">
        <f t="array" ref="T390">_xlfn.IFS(S390&lt;3,"Low(1-2)",S390=3,"Medium(3)",S390&gt;=4,"High(4-5)")</f>
        <v>Low(1-2)</v>
      </c>
      <c r="U390">
        <v>1</v>
      </c>
      <c r="V390" t="s">
        <v>2050</v>
      </c>
      <c r="W390">
        <v>1</v>
      </c>
      <c r="X390">
        <v>100</v>
      </c>
      <c r="Y390">
        <v>51</v>
      </c>
      <c r="Z390">
        <v>56</v>
      </c>
      <c r="AA390">
        <v>1</v>
      </c>
      <c r="AB390" t="str" cm="1">
        <f t="array" ref="AB390">_xlfn.IFS(AA390=0,"Below Expectation",AA390&lt;5,"Needs Improvement",AA390&lt;=7,"Meets Expectation",AA390&gt;=8,"Exceeds Expectation")</f>
        <v>Needs Improvement</v>
      </c>
      <c r="AC390" s="4">
        <v>510</v>
      </c>
      <c r="AD390">
        <v>1</v>
      </c>
    </row>
    <row r="391" spans="1:30" x14ac:dyDescent="0.3">
      <c r="A391" t="s">
        <v>413</v>
      </c>
      <c r="B391" t="s">
        <v>1411</v>
      </c>
      <c r="C391">
        <v>55</v>
      </c>
      <c r="D391" t="str">
        <f t="shared" si="18"/>
        <v>50-59</v>
      </c>
      <c r="E391" t="s">
        <v>2022</v>
      </c>
      <c r="F391" t="s">
        <v>2026</v>
      </c>
      <c r="G391" t="s">
        <v>2035</v>
      </c>
      <c r="H391" s="2">
        <v>41554</v>
      </c>
      <c r="I391" t="s">
        <v>267</v>
      </c>
      <c r="J391" t="s">
        <v>2038</v>
      </c>
      <c r="K391" s="4">
        <v>67281</v>
      </c>
      <c r="L391">
        <v>0</v>
      </c>
      <c r="N391" s="6">
        <f t="shared" ca="1" si="19"/>
        <v>143</v>
      </c>
      <c r="O391" s="6">
        <f t="shared" ca="1" si="20"/>
        <v>11</v>
      </c>
      <c r="P391" s="6" t="str" cm="1">
        <f t="array" aca="1" ref="P391" ca="1">_xlfn.IFS(O391&lt;5,"0-4years", O391&lt;10,"5-9years",O391&gt;=10,"10+ years")</f>
        <v>10+ years</v>
      </c>
      <c r="S391">
        <v>2</v>
      </c>
      <c r="T391" t="str" cm="1">
        <f t="array" ref="T391">_xlfn.IFS(S391&lt;3,"Low(1-2)",S391=3,"Medium(3)",S391&gt;=4,"High(4-5)")</f>
        <v>Low(1-2)</v>
      </c>
      <c r="U391">
        <v>1</v>
      </c>
      <c r="V391" t="s">
        <v>2050</v>
      </c>
      <c r="W391">
        <v>4</v>
      </c>
      <c r="X391">
        <v>94</v>
      </c>
      <c r="Y391">
        <v>31</v>
      </c>
      <c r="Z391">
        <v>58</v>
      </c>
      <c r="AA391">
        <v>6</v>
      </c>
      <c r="AB391" t="str" cm="1">
        <f t="array" ref="AB391">_xlfn.IFS(AA391=0,"Below Expectation",AA391&lt;5,"Needs Improvement",AA391&lt;=7,"Meets Expectation",AA391&gt;=8,"Exceeds Expectation")</f>
        <v>Meets Expectation</v>
      </c>
      <c r="AC391" s="4">
        <v>8614</v>
      </c>
      <c r="AD391">
        <v>4</v>
      </c>
    </row>
    <row r="392" spans="1:30" x14ac:dyDescent="0.3">
      <c r="A392" t="s">
        <v>414</v>
      </c>
      <c r="B392" t="s">
        <v>1412</v>
      </c>
      <c r="C392">
        <v>52</v>
      </c>
      <c r="D392" t="str">
        <f t="shared" si="18"/>
        <v>50-59</v>
      </c>
      <c r="E392" t="s">
        <v>2023</v>
      </c>
      <c r="F392" t="s">
        <v>2028</v>
      </c>
      <c r="G392" t="s">
        <v>2031</v>
      </c>
      <c r="H392" s="2">
        <v>42259</v>
      </c>
      <c r="I392" t="s">
        <v>603</v>
      </c>
      <c r="J392" t="s">
        <v>2040</v>
      </c>
      <c r="K392" s="4">
        <v>76482</v>
      </c>
      <c r="L392">
        <v>0</v>
      </c>
      <c r="N392" s="6">
        <f t="shared" ca="1" si="19"/>
        <v>120</v>
      </c>
      <c r="O392" s="6">
        <f t="shared" ca="1" si="20"/>
        <v>10</v>
      </c>
      <c r="P392" s="6" t="str" cm="1">
        <f t="array" aca="1" ref="P392" ca="1">_xlfn.IFS(O392&lt;5,"0-4years", O392&lt;10,"5-9years",O392&gt;=10,"10+ years")</f>
        <v>10+ years</v>
      </c>
      <c r="S392">
        <v>4</v>
      </c>
      <c r="T392" t="str" cm="1">
        <f t="array" ref="T392">_xlfn.IFS(S392&lt;3,"Low(1-2)",S392=3,"Medium(3)",S392&gt;=4,"High(4-5)")</f>
        <v>High(4-5)</v>
      </c>
      <c r="U392">
        <v>1</v>
      </c>
      <c r="V392" t="s">
        <v>2050</v>
      </c>
      <c r="W392">
        <v>5</v>
      </c>
      <c r="X392">
        <v>53</v>
      </c>
      <c r="Y392">
        <v>72</v>
      </c>
      <c r="Z392">
        <v>65</v>
      </c>
      <c r="AA392">
        <v>7</v>
      </c>
      <c r="AB392" t="str" cm="1">
        <f t="array" ref="AB392">_xlfn.IFS(AA392=0,"Below Expectation",AA392&lt;5,"Needs Improvement",AA392&lt;=7,"Meets Expectation",AA392&gt;=8,"Exceeds Expectation")</f>
        <v>Meets Expectation</v>
      </c>
      <c r="AC392" s="4">
        <v>2432</v>
      </c>
      <c r="AD392">
        <v>1</v>
      </c>
    </row>
    <row r="393" spans="1:30" x14ac:dyDescent="0.3">
      <c r="A393" t="s">
        <v>415</v>
      </c>
      <c r="B393" t="s">
        <v>1413</v>
      </c>
      <c r="C393">
        <v>31</v>
      </c>
      <c r="D393" t="str">
        <f t="shared" si="18"/>
        <v>30-39</v>
      </c>
      <c r="E393" t="s">
        <v>2022</v>
      </c>
      <c r="F393" t="s">
        <v>2027</v>
      </c>
      <c r="G393" t="s">
        <v>2031</v>
      </c>
      <c r="H393" s="2">
        <v>40730</v>
      </c>
      <c r="I393" t="s">
        <v>749</v>
      </c>
      <c r="J393" t="s">
        <v>2037</v>
      </c>
      <c r="K393" s="4">
        <v>79857</v>
      </c>
      <c r="L393">
        <v>0</v>
      </c>
      <c r="N393" s="6">
        <f t="shared" ca="1" si="19"/>
        <v>170</v>
      </c>
      <c r="O393" s="6">
        <f t="shared" ca="1" si="20"/>
        <v>14</v>
      </c>
      <c r="P393" s="6" t="str" cm="1">
        <f t="array" aca="1" ref="P393" ca="1">_xlfn.IFS(O393&lt;5,"0-4years", O393&lt;10,"5-9years",O393&gt;=10,"10+ years")</f>
        <v>10+ years</v>
      </c>
      <c r="S393">
        <v>5</v>
      </c>
      <c r="T393" t="str" cm="1">
        <f t="array" ref="T393">_xlfn.IFS(S393&lt;3,"Low(1-2)",S393=3,"Medium(3)",S393&gt;=4,"High(4-5)")</f>
        <v>High(4-5)</v>
      </c>
      <c r="U393">
        <v>1</v>
      </c>
      <c r="V393" t="s">
        <v>2050</v>
      </c>
      <c r="W393">
        <v>4</v>
      </c>
      <c r="X393">
        <v>54</v>
      </c>
      <c r="Y393">
        <v>26</v>
      </c>
      <c r="Z393">
        <v>54</v>
      </c>
      <c r="AA393">
        <v>0</v>
      </c>
      <c r="AB393" t="str" cm="1">
        <f t="array" ref="AB393">_xlfn.IFS(AA393=0,"Below Expectation",AA393&lt;5,"Needs Improvement",AA393&lt;=7,"Meets Expectation",AA393&gt;=8,"Exceeds Expectation")</f>
        <v>Below Expectation</v>
      </c>
      <c r="AC393" s="4">
        <v>1906</v>
      </c>
      <c r="AD393">
        <v>2</v>
      </c>
    </row>
    <row r="394" spans="1:30" x14ac:dyDescent="0.3">
      <c r="A394" t="s">
        <v>416</v>
      </c>
      <c r="B394" t="s">
        <v>1414</v>
      </c>
      <c r="C394">
        <v>40</v>
      </c>
      <c r="D394" t="str">
        <f t="shared" si="18"/>
        <v>40-49</v>
      </c>
      <c r="E394" t="s">
        <v>2023</v>
      </c>
      <c r="F394" t="s">
        <v>2027</v>
      </c>
      <c r="G394" t="s">
        <v>2034</v>
      </c>
      <c r="H394" s="2">
        <v>42977</v>
      </c>
      <c r="I394" t="s">
        <v>241</v>
      </c>
      <c r="J394" t="s">
        <v>2040</v>
      </c>
      <c r="K394" s="4">
        <v>42400</v>
      </c>
      <c r="L394">
        <v>0</v>
      </c>
      <c r="N394" s="6">
        <f t="shared" ca="1" si="19"/>
        <v>96</v>
      </c>
      <c r="O394" s="6">
        <f t="shared" ca="1" si="20"/>
        <v>8</v>
      </c>
      <c r="P394" s="6" t="str" cm="1">
        <f t="array" aca="1" ref="P394" ca="1">_xlfn.IFS(O394&lt;5,"0-4years", O394&lt;10,"5-9years",O394&gt;=10,"10+ years")</f>
        <v>5-9years</v>
      </c>
      <c r="S394">
        <v>3</v>
      </c>
      <c r="T394" t="str" cm="1">
        <f t="array" ref="T394">_xlfn.IFS(S394&lt;3,"Low(1-2)",S394=3,"Medium(3)",S394&gt;=4,"High(4-5)")</f>
        <v>Medium(3)</v>
      </c>
      <c r="U394">
        <v>4</v>
      </c>
      <c r="V394" t="s">
        <v>2054</v>
      </c>
      <c r="W394">
        <v>5</v>
      </c>
      <c r="X394">
        <v>94</v>
      </c>
      <c r="Y394">
        <v>51</v>
      </c>
      <c r="Z394">
        <v>83</v>
      </c>
      <c r="AA394">
        <v>3</v>
      </c>
      <c r="AB394" t="str" cm="1">
        <f t="array" ref="AB394">_xlfn.IFS(AA394=0,"Below Expectation",AA394&lt;5,"Needs Improvement",AA394&lt;=7,"Meets Expectation",AA394&gt;=8,"Exceeds Expectation")</f>
        <v>Needs Improvement</v>
      </c>
      <c r="AC394" s="4">
        <v>15554</v>
      </c>
      <c r="AD394">
        <v>3</v>
      </c>
    </row>
    <row r="395" spans="1:30" x14ac:dyDescent="0.3">
      <c r="A395" t="s">
        <v>417</v>
      </c>
      <c r="B395" t="s">
        <v>1415</v>
      </c>
      <c r="C395">
        <v>53</v>
      </c>
      <c r="D395" t="str">
        <f t="shared" si="18"/>
        <v>50-59</v>
      </c>
      <c r="E395" t="s">
        <v>2024</v>
      </c>
      <c r="F395" t="s">
        <v>2027</v>
      </c>
      <c r="G395" t="s">
        <v>2034</v>
      </c>
      <c r="H395" s="2">
        <v>45244</v>
      </c>
      <c r="I395" t="s">
        <v>200</v>
      </c>
      <c r="J395" t="s">
        <v>2038</v>
      </c>
      <c r="K395" s="4">
        <v>65115</v>
      </c>
      <c r="L395">
        <v>0</v>
      </c>
      <c r="N395" s="6">
        <f t="shared" ca="1" si="19"/>
        <v>22</v>
      </c>
      <c r="O395" s="6">
        <f t="shared" ca="1" si="20"/>
        <v>1</v>
      </c>
      <c r="P395" s="6" t="str" cm="1">
        <f t="array" aca="1" ref="P395" ca="1">_xlfn.IFS(O395&lt;5,"0-4years", O395&lt;10,"5-9years",O395&gt;=10,"10+ years")</f>
        <v>0-4years</v>
      </c>
      <c r="S395">
        <v>1</v>
      </c>
      <c r="T395" t="str" cm="1">
        <f t="array" ref="T395">_xlfn.IFS(S395&lt;3,"Low(1-2)",S395=3,"Medium(3)",S395&gt;=4,"High(4-5)")</f>
        <v>Low(1-2)</v>
      </c>
      <c r="U395">
        <v>5</v>
      </c>
      <c r="V395" t="s">
        <v>2050</v>
      </c>
      <c r="W395">
        <v>1</v>
      </c>
      <c r="X395">
        <v>72</v>
      </c>
      <c r="Y395">
        <v>96</v>
      </c>
      <c r="Z395">
        <v>72</v>
      </c>
      <c r="AA395">
        <v>3</v>
      </c>
      <c r="AB395" t="str" cm="1">
        <f t="array" ref="AB395">_xlfn.IFS(AA395=0,"Below Expectation",AA395&lt;5,"Needs Improvement",AA395&lt;=7,"Meets Expectation",AA395&gt;=8,"Exceeds Expectation")</f>
        <v>Needs Improvement</v>
      </c>
      <c r="AC395" s="4">
        <v>16448</v>
      </c>
      <c r="AD395">
        <v>4</v>
      </c>
    </row>
    <row r="396" spans="1:30" x14ac:dyDescent="0.3">
      <c r="A396" t="s">
        <v>418</v>
      </c>
      <c r="B396" t="s">
        <v>1416</v>
      </c>
      <c r="C396">
        <v>22</v>
      </c>
      <c r="D396" t="str">
        <f t="shared" si="18"/>
        <v>22-29</v>
      </c>
      <c r="E396" t="s">
        <v>2024</v>
      </c>
      <c r="F396" t="s">
        <v>2027</v>
      </c>
      <c r="G396" t="s">
        <v>2032</v>
      </c>
      <c r="H396" s="2">
        <v>40724</v>
      </c>
      <c r="I396" t="s">
        <v>322</v>
      </c>
      <c r="J396" t="s">
        <v>2041</v>
      </c>
      <c r="K396" s="4">
        <v>39249</v>
      </c>
      <c r="L396">
        <v>0</v>
      </c>
      <c r="N396" s="6">
        <f t="shared" ca="1" si="19"/>
        <v>170</v>
      </c>
      <c r="O396" s="6">
        <f t="shared" ca="1" si="20"/>
        <v>14</v>
      </c>
      <c r="P396" s="6" t="str" cm="1">
        <f t="array" aca="1" ref="P396" ca="1">_xlfn.IFS(O396&lt;5,"0-4years", O396&lt;10,"5-9years",O396&gt;=10,"10+ years")</f>
        <v>10+ years</v>
      </c>
      <c r="S396">
        <v>3</v>
      </c>
      <c r="T396" t="str" cm="1">
        <f t="array" ref="T396">_xlfn.IFS(S396&lt;3,"Low(1-2)",S396=3,"Medium(3)",S396&gt;=4,"High(4-5)")</f>
        <v>Medium(3)</v>
      </c>
      <c r="U396">
        <v>4</v>
      </c>
      <c r="V396" t="s">
        <v>2054</v>
      </c>
      <c r="W396">
        <v>4</v>
      </c>
      <c r="X396">
        <v>65</v>
      </c>
      <c r="Y396">
        <v>62</v>
      </c>
      <c r="Z396">
        <v>92</v>
      </c>
      <c r="AA396">
        <v>4</v>
      </c>
      <c r="AB396" t="str" cm="1">
        <f t="array" ref="AB396">_xlfn.IFS(AA396=0,"Below Expectation",AA396&lt;5,"Needs Improvement",AA396&lt;=7,"Meets Expectation",AA396&gt;=8,"Exceeds Expectation")</f>
        <v>Needs Improvement</v>
      </c>
      <c r="AC396" s="4">
        <v>4928</v>
      </c>
      <c r="AD396">
        <v>4</v>
      </c>
    </row>
    <row r="397" spans="1:30" x14ac:dyDescent="0.3">
      <c r="A397" t="s">
        <v>419</v>
      </c>
      <c r="B397" t="s">
        <v>1417</v>
      </c>
      <c r="C397">
        <v>26</v>
      </c>
      <c r="D397" t="str">
        <f t="shared" si="18"/>
        <v>22-29</v>
      </c>
      <c r="E397" t="s">
        <v>2023</v>
      </c>
      <c r="F397" t="s">
        <v>2029</v>
      </c>
      <c r="G397" t="s">
        <v>2034</v>
      </c>
      <c r="H397" s="2">
        <v>42896</v>
      </c>
      <c r="I397" t="s">
        <v>699</v>
      </c>
      <c r="J397" t="s">
        <v>2040</v>
      </c>
      <c r="K397" s="4">
        <v>71825</v>
      </c>
      <c r="L397">
        <v>0</v>
      </c>
      <c r="N397" s="6">
        <f t="shared" ca="1" si="19"/>
        <v>99</v>
      </c>
      <c r="O397" s="6">
        <f t="shared" ca="1" si="20"/>
        <v>8</v>
      </c>
      <c r="P397" s="6" t="str" cm="1">
        <f t="array" aca="1" ref="P397" ca="1">_xlfn.IFS(O397&lt;5,"0-4years", O397&lt;10,"5-9years",O397&gt;=10,"10+ years")</f>
        <v>5-9years</v>
      </c>
      <c r="S397">
        <v>5</v>
      </c>
      <c r="T397" t="str" cm="1">
        <f t="array" ref="T397">_xlfn.IFS(S397&lt;3,"Low(1-2)",S397=3,"Medium(3)",S397&gt;=4,"High(4-5)")</f>
        <v>High(4-5)</v>
      </c>
      <c r="U397">
        <v>2</v>
      </c>
      <c r="V397" t="s">
        <v>2050</v>
      </c>
      <c r="W397">
        <v>1</v>
      </c>
      <c r="X397">
        <v>71</v>
      </c>
      <c r="Y397">
        <v>73</v>
      </c>
      <c r="Z397">
        <v>99</v>
      </c>
      <c r="AA397">
        <v>3</v>
      </c>
      <c r="AB397" t="str" cm="1">
        <f t="array" ref="AB397">_xlfn.IFS(AA397=0,"Below Expectation",AA397&lt;5,"Needs Improvement",AA397&lt;=7,"Meets Expectation",AA397&gt;=8,"Exceeds Expectation")</f>
        <v>Needs Improvement</v>
      </c>
      <c r="AC397" s="4">
        <v>4710</v>
      </c>
      <c r="AD397">
        <v>0</v>
      </c>
    </row>
    <row r="398" spans="1:30" x14ac:dyDescent="0.3">
      <c r="A398" t="s">
        <v>420</v>
      </c>
      <c r="B398" t="s">
        <v>1418</v>
      </c>
      <c r="C398">
        <v>25</v>
      </c>
      <c r="D398" t="str">
        <f t="shared" si="18"/>
        <v>22-29</v>
      </c>
      <c r="E398" t="s">
        <v>2022</v>
      </c>
      <c r="F398" t="s">
        <v>2030</v>
      </c>
      <c r="G398" t="s">
        <v>2031</v>
      </c>
      <c r="H398" s="2">
        <v>44898</v>
      </c>
      <c r="I398" t="s">
        <v>81</v>
      </c>
      <c r="J398" t="s">
        <v>2039</v>
      </c>
      <c r="K398" s="4">
        <v>49600</v>
      </c>
      <c r="L398">
        <v>1</v>
      </c>
      <c r="M398" s="2">
        <v>45536</v>
      </c>
      <c r="N398" s="6">
        <f t="shared" ca="1" si="19"/>
        <v>20</v>
      </c>
      <c r="O398" s="6">
        <f t="shared" ca="1" si="20"/>
        <v>1</v>
      </c>
      <c r="P398" s="6" t="str" cm="1">
        <f t="array" aca="1" ref="P398" ca="1">_xlfn.IFS(O398&lt;5,"0-4years", O398&lt;10,"5-9years",O398&gt;=10,"10+ years")</f>
        <v>0-4years</v>
      </c>
      <c r="Q398" t="s">
        <v>2042</v>
      </c>
      <c r="R398">
        <v>90</v>
      </c>
      <c r="S398">
        <v>3</v>
      </c>
      <c r="T398" t="str" cm="1">
        <f t="array" ref="T398">_xlfn.IFS(S398&lt;3,"Low(1-2)",S398=3,"Medium(3)",S398&gt;=4,"High(4-5)")</f>
        <v>Medium(3)</v>
      </c>
      <c r="U398">
        <v>3</v>
      </c>
      <c r="V398" t="s">
        <v>2048</v>
      </c>
      <c r="W398">
        <v>5</v>
      </c>
      <c r="X398">
        <v>86</v>
      </c>
      <c r="Y398">
        <v>62</v>
      </c>
      <c r="Z398">
        <v>74</v>
      </c>
      <c r="AA398">
        <v>8</v>
      </c>
      <c r="AB398" t="str" cm="1">
        <f t="array" ref="AB398">_xlfn.IFS(AA398=0,"Below Expectation",AA398&lt;5,"Needs Improvement",AA398&lt;=7,"Meets Expectation",AA398&gt;=8,"Exceeds Expectation")</f>
        <v>Exceeds Expectation</v>
      </c>
      <c r="AC398" s="4">
        <v>11540</v>
      </c>
      <c r="AD398">
        <v>0</v>
      </c>
    </row>
    <row r="399" spans="1:30" x14ac:dyDescent="0.3">
      <c r="A399" t="s">
        <v>421</v>
      </c>
      <c r="B399" t="s">
        <v>1419</v>
      </c>
      <c r="C399">
        <v>37</v>
      </c>
      <c r="D399" t="str">
        <f t="shared" si="18"/>
        <v>30-39</v>
      </c>
      <c r="E399" t="s">
        <v>2023</v>
      </c>
      <c r="F399" t="s">
        <v>2028</v>
      </c>
      <c r="G399" t="s">
        <v>2035</v>
      </c>
      <c r="H399" s="2">
        <v>41353</v>
      </c>
      <c r="I399" t="s">
        <v>292</v>
      </c>
      <c r="J399" t="s">
        <v>2037</v>
      </c>
      <c r="K399" s="4">
        <v>62706</v>
      </c>
      <c r="L399">
        <v>0</v>
      </c>
      <c r="N399" s="6">
        <f t="shared" ca="1" si="19"/>
        <v>149</v>
      </c>
      <c r="O399" s="6">
        <f t="shared" ca="1" si="20"/>
        <v>12</v>
      </c>
      <c r="P399" s="6" t="str" cm="1">
        <f t="array" aca="1" ref="P399" ca="1">_xlfn.IFS(O399&lt;5,"0-4years", O399&lt;10,"5-9years",O399&gt;=10,"10+ years")</f>
        <v>10+ years</v>
      </c>
      <c r="S399">
        <v>4</v>
      </c>
      <c r="T399" t="str" cm="1">
        <f t="array" ref="T399">_xlfn.IFS(S399&lt;3,"Low(1-2)",S399=3,"Medium(3)",S399&gt;=4,"High(4-5)")</f>
        <v>High(4-5)</v>
      </c>
      <c r="U399">
        <v>5</v>
      </c>
      <c r="V399" t="s">
        <v>2056</v>
      </c>
      <c r="W399">
        <v>2</v>
      </c>
      <c r="X399">
        <v>57</v>
      </c>
      <c r="Y399">
        <v>16</v>
      </c>
      <c r="Z399">
        <v>100</v>
      </c>
      <c r="AA399">
        <v>6</v>
      </c>
      <c r="AB399" t="str" cm="1">
        <f t="array" ref="AB399">_xlfn.IFS(AA399=0,"Below Expectation",AA399&lt;5,"Needs Improvement",AA399&lt;=7,"Meets Expectation",AA399&gt;=8,"Exceeds Expectation")</f>
        <v>Meets Expectation</v>
      </c>
      <c r="AC399" s="4">
        <v>6124</v>
      </c>
      <c r="AD399">
        <v>0</v>
      </c>
    </row>
    <row r="400" spans="1:30" x14ac:dyDescent="0.3">
      <c r="A400" t="s">
        <v>422</v>
      </c>
      <c r="B400" t="s">
        <v>1420</v>
      </c>
      <c r="C400">
        <v>45</v>
      </c>
      <c r="D400" t="str">
        <f t="shared" si="18"/>
        <v>40-49</v>
      </c>
      <c r="E400" t="s">
        <v>2022</v>
      </c>
      <c r="F400" t="s">
        <v>2029</v>
      </c>
      <c r="G400" t="s">
        <v>2034</v>
      </c>
      <c r="H400" s="2">
        <v>45331</v>
      </c>
      <c r="I400" t="s">
        <v>331</v>
      </c>
      <c r="J400" t="s">
        <v>2040</v>
      </c>
      <c r="K400" s="4">
        <v>44222</v>
      </c>
      <c r="L400">
        <v>0</v>
      </c>
      <c r="N400" s="6">
        <f t="shared" ca="1" si="19"/>
        <v>19</v>
      </c>
      <c r="O400" s="6">
        <f t="shared" ca="1" si="20"/>
        <v>1</v>
      </c>
      <c r="P400" s="6" t="str" cm="1">
        <f t="array" aca="1" ref="P400" ca="1">_xlfn.IFS(O400&lt;5,"0-4years", O400&lt;10,"5-9years",O400&gt;=10,"10+ years")</f>
        <v>0-4years</v>
      </c>
      <c r="S400">
        <v>2</v>
      </c>
      <c r="T400" t="str" cm="1">
        <f t="array" ref="T400">_xlfn.IFS(S400&lt;3,"Low(1-2)",S400=3,"Medium(3)",S400&gt;=4,"High(4-5)")</f>
        <v>Low(1-2)</v>
      </c>
      <c r="U400">
        <v>2</v>
      </c>
      <c r="V400" t="s">
        <v>2050</v>
      </c>
      <c r="W400">
        <v>4</v>
      </c>
      <c r="X400">
        <v>97</v>
      </c>
      <c r="Y400">
        <v>48</v>
      </c>
      <c r="Z400">
        <v>62</v>
      </c>
      <c r="AA400">
        <v>1</v>
      </c>
      <c r="AB400" t="str" cm="1">
        <f t="array" ref="AB400">_xlfn.IFS(AA400=0,"Below Expectation",AA400&lt;5,"Needs Improvement",AA400&lt;=7,"Meets Expectation",AA400&gt;=8,"Exceeds Expectation")</f>
        <v>Needs Improvement</v>
      </c>
      <c r="AC400" s="4">
        <v>7837</v>
      </c>
      <c r="AD400">
        <v>1</v>
      </c>
    </row>
    <row r="401" spans="1:30" x14ac:dyDescent="0.3">
      <c r="A401" t="s">
        <v>423</v>
      </c>
      <c r="B401" t="s">
        <v>1421</v>
      </c>
      <c r="C401">
        <v>37</v>
      </c>
      <c r="D401" t="str">
        <f t="shared" si="18"/>
        <v>30-39</v>
      </c>
      <c r="E401" t="s">
        <v>2022</v>
      </c>
      <c r="F401" t="s">
        <v>2027</v>
      </c>
      <c r="G401" t="s">
        <v>2036</v>
      </c>
      <c r="H401" s="2">
        <v>40807</v>
      </c>
      <c r="I401" t="s">
        <v>593</v>
      </c>
      <c r="J401" t="s">
        <v>2037</v>
      </c>
      <c r="K401" s="4">
        <v>66139</v>
      </c>
      <c r="L401">
        <v>0</v>
      </c>
      <c r="N401" s="6">
        <f t="shared" ca="1" si="19"/>
        <v>167</v>
      </c>
      <c r="O401" s="6">
        <f t="shared" ca="1" si="20"/>
        <v>13</v>
      </c>
      <c r="P401" s="6" t="str" cm="1">
        <f t="array" aca="1" ref="P401" ca="1">_xlfn.IFS(O401&lt;5,"0-4years", O401&lt;10,"5-9years",O401&gt;=10,"10+ years")</f>
        <v>10+ years</v>
      </c>
      <c r="S401">
        <v>5</v>
      </c>
      <c r="T401" t="str" cm="1">
        <f t="array" ref="T401">_xlfn.IFS(S401&lt;3,"Low(1-2)",S401=3,"Medium(3)",S401&gt;=4,"High(4-5)")</f>
        <v>High(4-5)</v>
      </c>
      <c r="U401">
        <v>4</v>
      </c>
      <c r="V401" t="s">
        <v>2056</v>
      </c>
      <c r="W401">
        <v>1</v>
      </c>
      <c r="X401">
        <v>82</v>
      </c>
      <c r="Y401">
        <v>99</v>
      </c>
      <c r="Z401">
        <v>73</v>
      </c>
      <c r="AA401">
        <v>0</v>
      </c>
      <c r="AB401" t="str" cm="1">
        <f t="array" ref="AB401">_xlfn.IFS(AA401=0,"Below Expectation",AA401&lt;5,"Needs Improvement",AA401&lt;=7,"Meets Expectation",AA401&gt;=8,"Exceeds Expectation")</f>
        <v>Below Expectation</v>
      </c>
      <c r="AC401" s="4">
        <v>15583</v>
      </c>
      <c r="AD401">
        <v>3</v>
      </c>
    </row>
    <row r="402" spans="1:30" x14ac:dyDescent="0.3">
      <c r="A402" t="s">
        <v>424</v>
      </c>
      <c r="B402" t="s">
        <v>1422</v>
      </c>
      <c r="C402">
        <v>23</v>
      </c>
      <c r="D402" t="str">
        <f t="shared" si="18"/>
        <v>22-29</v>
      </c>
      <c r="E402" t="s">
        <v>2023</v>
      </c>
      <c r="F402" t="s">
        <v>2030</v>
      </c>
      <c r="G402" t="s">
        <v>2034</v>
      </c>
      <c r="H402" s="2">
        <v>43936</v>
      </c>
      <c r="I402" t="s">
        <v>311</v>
      </c>
      <c r="J402" t="s">
        <v>2039</v>
      </c>
      <c r="K402" s="4">
        <v>66302</v>
      </c>
      <c r="L402">
        <v>1</v>
      </c>
      <c r="M402" s="2">
        <v>44713</v>
      </c>
      <c r="N402" s="6">
        <f t="shared" ca="1" si="19"/>
        <v>25</v>
      </c>
      <c r="O402" s="6">
        <f t="shared" ca="1" si="20"/>
        <v>2</v>
      </c>
      <c r="P402" s="6" t="str" cm="1">
        <f t="array" aca="1" ref="P402" ca="1">_xlfn.IFS(O402&lt;5,"0-4years", O402&lt;10,"5-9years",O402&gt;=10,"10+ years")</f>
        <v>0-4years</v>
      </c>
      <c r="Q402" t="s">
        <v>2046</v>
      </c>
      <c r="R402">
        <v>30</v>
      </c>
      <c r="S402">
        <v>5</v>
      </c>
      <c r="T402" t="str" cm="1">
        <f t="array" ref="T402">_xlfn.IFS(S402&lt;3,"Low(1-2)",S402=3,"Medium(3)",S402&gt;=4,"High(4-5)")</f>
        <v>High(4-5)</v>
      </c>
      <c r="U402">
        <v>3</v>
      </c>
      <c r="V402" t="s">
        <v>2053</v>
      </c>
      <c r="W402">
        <v>4</v>
      </c>
      <c r="X402">
        <v>87</v>
      </c>
      <c r="Y402">
        <v>80</v>
      </c>
      <c r="Z402">
        <v>60</v>
      </c>
      <c r="AA402">
        <v>8</v>
      </c>
      <c r="AB402" t="str" cm="1">
        <f t="array" ref="AB402">_xlfn.IFS(AA402=0,"Below Expectation",AA402&lt;5,"Needs Improvement",AA402&lt;=7,"Meets Expectation",AA402&gt;=8,"Exceeds Expectation")</f>
        <v>Exceeds Expectation</v>
      </c>
      <c r="AC402" s="4">
        <v>17184</v>
      </c>
      <c r="AD402">
        <v>1</v>
      </c>
    </row>
    <row r="403" spans="1:30" x14ac:dyDescent="0.3">
      <c r="A403" t="s">
        <v>425</v>
      </c>
      <c r="B403" t="s">
        <v>1423</v>
      </c>
      <c r="C403">
        <v>49</v>
      </c>
      <c r="D403" t="str">
        <f t="shared" si="18"/>
        <v>40-49</v>
      </c>
      <c r="E403" t="s">
        <v>2022</v>
      </c>
      <c r="F403" t="s">
        <v>2026</v>
      </c>
      <c r="G403" t="s">
        <v>2031</v>
      </c>
      <c r="H403" s="2">
        <v>43083</v>
      </c>
      <c r="I403" t="s">
        <v>1000</v>
      </c>
      <c r="J403" t="s">
        <v>2041</v>
      </c>
      <c r="K403" s="4">
        <v>119684</v>
      </c>
      <c r="L403">
        <v>0</v>
      </c>
      <c r="N403" s="6">
        <f t="shared" ca="1" si="19"/>
        <v>93</v>
      </c>
      <c r="O403" s="6">
        <f t="shared" ca="1" si="20"/>
        <v>7</v>
      </c>
      <c r="P403" s="6" t="str" cm="1">
        <f t="array" aca="1" ref="P403" ca="1">_xlfn.IFS(O403&lt;5,"0-4years", O403&lt;10,"5-9years",O403&gt;=10,"10+ years")</f>
        <v>5-9years</v>
      </c>
      <c r="S403">
        <v>3</v>
      </c>
      <c r="T403" t="str" cm="1">
        <f t="array" ref="T403">_xlfn.IFS(S403&lt;3,"Low(1-2)",S403=3,"Medium(3)",S403&gt;=4,"High(4-5)")</f>
        <v>Medium(3)</v>
      </c>
      <c r="U403">
        <v>2</v>
      </c>
      <c r="V403" t="s">
        <v>2050</v>
      </c>
      <c r="W403">
        <v>4</v>
      </c>
      <c r="X403">
        <v>92</v>
      </c>
      <c r="Y403">
        <v>81</v>
      </c>
      <c r="Z403">
        <v>100</v>
      </c>
      <c r="AA403">
        <v>0</v>
      </c>
      <c r="AB403" t="str" cm="1">
        <f t="array" ref="AB403">_xlfn.IFS(AA403=0,"Below Expectation",AA403&lt;5,"Needs Improvement",AA403&lt;=7,"Meets Expectation",AA403&gt;=8,"Exceeds Expectation")</f>
        <v>Below Expectation</v>
      </c>
      <c r="AC403" s="4">
        <v>6109</v>
      </c>
      <c r="AD403">
        <v>3</v>
      </c>
    </row>
    <row r="404" spans="1:30" x14ac:dyDescent="0.3">
      <c r="A404" t="s">
        <v>426</v>
      </c>
      <c r="B404" t="s">
        <v>1424</v>
      </c>
      <c r="C404">
        <v>53</v>
      </c>
      <c r="D404" t="str">
        <f t="shared" si="18"/>
        <v>50-59</v>
      </c>
      <c r="E404" t="s">
        <v>2023</v>
      </c>
      <c r="F404" t="s">
        <v>2026</v>
      </c>
      <c r="G404" t="s">
        <v>2031</v>
      </c>
      <c r="H404" s="2">
        <v>41742</v>
      </c>
      <c r="I404" t="s">
        <v>128</v>
      </c>
      <c r="J404" t="s">
        <v>2041</v>
      </c>
      <c r="K404" s="4">
        <v>112838</v>
      </c>
      <c r="L404">
        <v>0</v>
      </c>
      <c r="N404" s="6">
        <f t="shared" ca="1" si="19"/>
        <v>137</v>
      </c>
      <c r="O404" s="6">
        <f t="shared" ca="1" si="20"/>
        <v>11</v>
      </c>
      <c r="P404" s="6" t="str" cm="1">
        <f t="array" aca="1" ref="P404" ca="1">_xlfn.IFS(O404&lt;5,"0-4years", O404&lt;10,"5-9years",O404&gt;=10,"10+ years")</f>
        <v>10+ years</v>
      </c>
      <c r="S404">
        <v>4</v>
      </c>
      <c r="T404" t="str" cm="1">
        <f t="array" ref="T404">_xlfn.IFS(S404&lt;3,"Low(1-2)",S404=3,"Medium(3)",S404&gt;=4,"High(4-5)")</f>
        <v>High(4-5)</v>
      </c>
      <c r="U404">
        <v>3</v>
      </c>
      <c r="V404" t="s">
        <v>2054</v>
      </c>
      <c r="W404">
        <v>4</v>
      </c>
      <c r="X404">
        <v>65</v>
      </c>
      <c r="Y404">
        <v>22</v>
      </c>
      <c r="Z404">
        <v>66</v>
      </c>
      <c r="AA404">
        <v>5</v>
      </c>
      <c r="AB404" t="str" cm="1">
        <f t="array" ref="AB404">_xlfn.IFS(AA404=0,"Below Expectation",AA404&lt;5,"Needs Improvement",AA404&lt;=7,"Meets Expectation",AA404&gt;=8,"Exceeds Expectation")</f>
        <v>Meets Expectation</v>
      </c>
      <c r="AC404" s="4">
        <v>9909</v>
      </c>
      <c r="AD404">
        <v>4</v>
      </c>
    </row>
    <row r="405" spans="1:30" x14ac:dyDescent="0.3">
      <c r="A405" t="s">
        <v>427</v>
      </c>
      <c r="B405" t="s">
        <v>1425</v>
      </c>
      <c r="C405">
        <v>48</v>
      </c>
      <c r="D405" t="str">
        <f t="shared" si="18"/>
        <v>40-49</v>
      </c>
      <c r="E405" t="s">
        <v>2023</v>
      </c>
      <c r="F405" t="s">
        <v>2026</v>
      </c>
      <c r="G405" t="s">
        <v>2034</v>
      </c>
      <c r="H405" s="2">
        <v>43235</v>
      </c>
      <c r="I405" t="s">
        <v>251</v>
      </c>
      <c r="J405" t="s">
        <v>2039</v>
      </c>
      <c r="K405" s="4">
        <v>93159</v>
      </c>
      <c r="L405">
        <v>0</v>
      </c>
      <c r="N405" s="6">
        <f t="shared" ca="1" si="19"/>
        <v>88</v>
      </c>
      <c r="O405" s="6">
        <f t="shared" ca="1" si="20"/>
        <v>7</v>
      </c>
      <c r="P405" s="6" t="str" cm="1">
        <f t="array" aca="1" ref="P405" ca="1">_xlfn.IFS(O405&lt;5,"0-4years", O405&lt;10,"5-9years",O405&gt;=10,"10+ years")</f>
        <v>5-9years</v>
      </c>
      <c r="S405">
        <v>3</v>
      </c>
      <c r="T405" t="str" cm="1">
        <f t="array" ref="T405">_xlfn.IFS(S405&lt;3,"Low(1-2)",S405=3,"Medium(3)",S405&gt;=4,"High(4-5)")</f>
        <v>Medium(3)</v>
      </c>
      <c r="U405">
        <v>2</v>
      </c>
      <c r="V405" t="s">
        <v>2050</v>
      </c>
      <c r="W405">
        <v>3</v>
      </c>
      <c r="X405">
        <v>54</v>
      </c>
      <c r="Y405">
        <v>97</v>
      </c>
      <c r="Z405">
        <v>86</v>
      </c>
      <c r="AA405">
        <v>1</v>
      </c>
      <c r="AB405" t="str" cm="1">
        <f t="array" ref="AB405">_xlfn.IFS(AA405=0,"Below Expectation",AA405&lt;5,"Needs Improvement",AA405&lt;=7,"Meets Expectation",AA405&gt;=8,"Exceeds Expectation")</f>
        <v>Needs Improvement</v>
      </c>
      <c r="AC405" s="4">
        <v>6659</v>
      </c>
      <c r="AD405">
        <v>1</v>
      </c>
    </row>
    <row r="406" spans="1:30" x14ac:dyDescent="0.3">
      <c r="A406" t="s">
        <v>428</v>
      </c>
      <c r="B406" t="s">
        <v>1426</v>
      </c>
      <c r="C406">
        <v>41</v>
      </c>
      <c r="D406" t="str">
        <f t="shared" si="18"/>
        <v>40-49</v>
      </c>
      <c r="E406" t="s">
        <v>2022</v>
      </c>
      <c r="F406" t="s">
        <v>2027</v>
      </c>
      <c r="G406" t="s">
        <v>2034</v>
      </c>
      <c r="H406" s="2">
        <v>40957</v>
      </c>
      <c r="I406" t="s">
        <v>270</v>
      </c>
      <c r="J406" t="s">
        <v>2037</v>
      </c>
      <c r="K406" s="4">
        <v>33646</v>
      </c>
      <c r="L406">
        <v>0</v>
      </c>
      <c r="N406" s="6">
        <f t="shared" ca="1" si="19"/>
        <v>162</v>
      </c>
      <c r="O406" s="6">
        <f t="shared" ca="1" si="20"/>
        <v>13</v>
      </c>
      <c r="P406" s="6" t="str" cm="1">
        <f t="array" aca="1" ref="P406" ca="1">_xlfn.IFS(O406&lt;5,"0-4years", O406&lt;10,"5-9years",O406&gt;=10,"10+ years")</f>
        <v>10+ years</v>
      </c>
      <c r="S406">
        <v>3</v>
      </c>
      <c r="T406" t="str" cm="1">
        <f t="array" ref="T406">_xlfn.IFS(S406&lt;3,"Low(1-2)",S406=3,"Medium(3)",S406&gt;=4,"High(4-5)")</f>
        <v>Medium(3)</v>
      </c>
      <c r="U406">
        <v>4</v>
      </c>
      <c r="V406" t="s">
        <v>2054</v>
      </c>
      <c r="W406">
        <v>1</v>
      </c>
      <c r="X406">
        <v>65</v>
      </c>
      <c r="Y406">
        <v>71</v>
      </c>
      <c r="Z406">
        <v>62</v>
      </c>
      <c r="AA406">
        <v>3</v>
      </c>
      <c r="AB406" t="str" cm="1">
        <f t="array" ref="AB406">_xlfn.IFS(AA406=0,"Below Expectation",AA406&lt;5,"Needs Improvement",AA406&lt;=7,"Meets Expectation",AA406&gt;=8,"Exceeds Expectation")</f>
        <v>Needs Improvement</v>
      </c>
      <c r="AC406" s="4">
        <v>1238</v>
      </c>
      <c r="AD406">
        <v>1</v>
      </c>
    </row>
    <row r="407" spans="1:30" x14ac:dyDescent="0.3">
      <c r="A407" t="s">
        <v>429</v>
      </c>
      <c r="B407" t="s">
        <v>1427</v>
      </c>
      <c r="C407">
        <v>45</v>
      </c>
      <c r="D407" t="str">
        <f t="shared" si="18"/>
        <v>40-49</v>
      </c>
      <c r="E407" t="s">
        <v>2023</v>
      </c>
      <c r="F407" t="s">
        <v>2026</v>
      </c>
      <c r="G407" t="s">
        <v>2032</v>
      </c>
      <c r="H407" s="2">
        <v>43134</v>
      </c>
      <c r="I407" t="s">
        <v>723</v>
      </c>
      <c r="J407" t="s">
        <v>2040</v>
      </c>
      <c r="K407" s="4">
        <v>38543</v>
      </c>
      <c r="L407">
        <v>1</v>
      </c>
      <c r="M407" s="2">
        <v>44547</v>
      </c>
      <c r="N407" s="6">
        <f t="shared" ca="1" si="19"/>
        <v>46</v>
      </c>
      <c r="O407" s="6">
        <f t="shared" ca="1" si="20"/>
        <v>3</v>
      </c>
      <c r="P407" s="6" t="str" cm="1">
        <f t="array" aca="1" ref="P407" ca="1">_xlfn.IFS(O407&lt;5,"0-4years", O407&lt;10,"5-9years",O407&gt;=10,"10+ years")</f>
        <v>0-4years</v>
      </c>
      <c r="Q407" t="s">
        <v>2047</v>
      </c>
      <c r="R407">
        <v>90</v>
      </c>
      <c r="S407">
        <v>5</v>
      </c>
      <c r="T407" t="str" cm="1">
        <f t="array" ref="T407">_xlfn.IFS(S407&lt;3,"Low(1-2)",S407=3,"Medium(3)",S407&gt;=4,"High(4-5)")</f>
        <v>High(4-5)</v>
      </c>
      <c r="U407">
        <v>3</v>
      </c>
      <c r="V407" t="s">
        <v>2055</v>
      </c>
      <c r="W407">
        <v>1</v>
      </c>
      <c r="X407">
        <v>56</v>
      </c>
      <c r="Y407">
        <v>12</v>
      </c>
      <c r="Z407">
        <v>76</v>
      </c>
      <c r="AA407">
        <v>5</v>
      </c>
      <c r="AB407" t="str" cm="1">
        <f t="array" ref="AB407">_xlfn.IFS(AA407=0,"Below Expectation",AA407&lt;5,"Needs Improvement",AA407&lt;=7,"Meets Expectation",AA407&gt;=8,"Exceeds Expectation")</f>
        <v>Meets Expectation</v>
      </c>
      <c r="AC407" s="4">
        <v>15064</v>
      </c>
      <c r="AD407">
        <v>1</v>
      </c>
    </row>
    <row r="408" spans="1:30" x14ac:dyDescent="0.3">
      <c r="A408" t="s">
        <v>430</v>
      </c>
      <c r="B408" t="s">
        <v>1428</v>
      </c>
      <c r="C408">
        <v>33</v>
      </c>
      <c r="D408" t="str">
        <f t="shared" si="18"/>
        <v>30-39</v>
      </c>
      <c r="E408" t="s">
        <v>2022</v>
      </c>
      <c r="F408" t="s">
        <v>2025</v>
      </c>
      <c r="G408" t="s">
        <v>2036</v>
      </c>
      <c r="H408" s="2">
        <v>41083</v>
      </c>
      <c r="I408" t="s">
        <v>517</v>
      </c>
      <c r="J408" t="s">
        <v>2039</v>
      </c>
      <c r="K408" s="4">
        <v>119496</v>
      </c>
      <c r="L408">
        <v>0</v>
      </c>
      <c r="N408" s="6">
        <f t="shared" ca="1" si="19"/>
        <v>158</v>
      </c>
      <c r="O408" s="6">
        <f t="shared" ca="1" si="20"/>
        <v>13</v>
      </c>
      <c r="P408" s="6" t="str" cm="1">
        <f t="array" aca="1" ref="P408" ca="1">_xlfn.IFS(O408&lt;5,"0-4years", O408&lt;10,"5-9years",O408&gt;=10,"10+ years")</f>
        <v>10+ years</v>
      </c>
      <c r="S408">
        <v>3</v>
      </c>
      <c r="T408" t="str" cm="1">
        <f t="array" ref="T408">_xlfn.IFS(S408&lt;3,"Low(1-2)",S408=3,"Medium(3)",S408&gt;=4,"High(4-5)")</f>
        <v>Medium(3)</v>
      </c>
      <c r="U408">
        <v>2</v>
      </c>
      <c r="V408" t="s">
        <v>2050</v>
      </c>
      <c r="W408">
        <v>4</v>
      </c>
      <c r="X408">
        <v>100</v>
      </c>
      <c r="Y408">
        <v>22</v>
      </c>
      <c r="Z408">
        <v>69</v>
      </c>
      <c r="AA408">
        <v>4</v>
      </c>
      <c r="AB408" t="str" cm="1">
        <f t="array" ref="AB408">_xlfn.IFS(AA408=0,"Below Expectation",AA408&lt;5,"Needs Improvement",AA408&lt;=7,"Meets Expectation",AA408&gt;=8,"Exceeds Expectation")</f>
        <v>Needs Improvement</v>
      </c>
      <c r="AC408" s="4">
        <v>5620</v>
      </c>
      <c r="AD408">
        <v>2</v>
      </c>
    </row>
    <row r="409" spans="1:30" x14ac:dyDescent="0.3">
      <c r="A409" t="s">
        <v>431</v>
      </c>
      <c r="B409" t="s">
        <v>1429</v>
      </c>
      <c r="C409">
        <v>56</v>
      </c>
      <c r="D409" t="str">
        <f t="shared" si="18"/>
        <v>50-59</v>
      </c>
      <c r="E409" t="s">
        <v>2023</v>
      </c>
      <c r="F409" t="s">
        <v>2028</v>
      </c>
      <c r="G409" t="s">
        <v>2034</v>
      </c>
      <c r="H409" s="2">
        <v>42207</v>
      </c>
      <c r="I409" t="s">
        <v>106</v>
      </c>
      <c r="J409" t="s">
        <v>2038</v>
      </c>
      <c r="K409" s="4">
        <v>47785</v>
      </c>
      <c r="L409">
        <v>0</v>
      </c>
      <c r="N409" s="6">
        <f t="shared" ca="1" si="19"/>
        <v>121</v>
      </c>
      <c r="O409" s="6">
        <f t="shared" ca="1" si="20"/>
        <v>10</v>
      </c>
      <c r="P409" s="6" t="str" cm="1">
        <f t="array" aca="1" ref="P409" ca="1">_xlfn.IFS(O409&lt;5,"0-4years", O409&lt;10,"5-9years",O409&gt;=10,"10+ years")</f>
        <v>10+ years</v>
      </c>
      <c r="S409">
        <v>2</v>
      </c>
      <c r="T409" t="str" cm="1">
        <f t="array" ref="T409">_xlfn.IFS(S409&lt;3,"Low(1-2)",S409=3,"Medium(3)",S409&gt;=4,"High(4-5)")</f>
        <v>Low(1-2)</v>
      </c>
      <c r="U409">
        <v>4</v>
      </c>
      <c r="V409" t="s">
        <v>2050</v>
      </c>
      <c r="W409">
        <v>2</v>
      </c>
      <c r="X409">
        <v>50</v>
      </c>
      <c r="Y409">
        <v>56</v>
      </c>
      <c r="Z409">
        <v>82</v>
      </c>
      <c r="AA409">
        <v>5</v>
      </c>
      <c r="AB409" t="str" cm="1">
        <f t="array" ref="AB409">_xlfn.IFS(AA409=0,"Below Expectation",AA409&lt;5,"Needs Improvement",AA409&lt;=7,"Meets Expectation",AA409&gt;=8,"Exceeds Expectation")</f>
        <v>Meets Expectation</v>
      </c>
      <c r="AC409" s="4">
        <v>1486</v>
      </c>
      <c r="AD409">
        <v>3</v>
      </c>
    </row>
    <row r="410" spans="1:30" x14ac:dyDescent="0.3">
      <c r="A410" t="s">
        <v>432</v>
      </c>
      <c r="B410" t="s">
        <v>1430</v>
      </c>
      <c r="C410">
        <v>54</v>
      </c>
      <c r="D410" t="str">
        <f t="shared" si="18"/>
        <v>50-59</v>
      </c>
      <c r="E410" t="s">
        <v>2024</v>
      </c>
      <c r="F410" t="s">
        <v>2028</v>
      </c>
      <c r="G410" t="s">
        <v>2035</v>
      </c>
      <c r="H410" s="2">
        <v>41167</v>
      </c>
      <c r="I410" t="s">
        <v>209</v>
      </c>
      <c r="J410" t="s">
        <v>2037</v>
      </c>
      <c r="K410" s="4">
        <v>103353</v>
      </c>
      <c r="L410">
        <v>0</v>
      </c>
      <c r="N410" s="6">
        <f t="shared" ca="1" si="19"/>
        <v>156</v>
      </c>
      <c r="O410" s="6">
        <f t="shared" ca="1" si="20"/>
        <v>13</v>
      </c>
      <c r="P410" s="6" t="str" cm="1">
        <f t="array" aca="1" ref="P410" ca="1">_xlfn.IFS(O410&lt;5,"0-4years", O410&lt;10,"5-9years",O410&gt;=10,"10+ years")</f>
        <v>10+ years</v>
      </c>
      <c r="S410">
        <v>3</v>
      </c>
      <c r="T410" t="str" cm="1">
        <f t="array" ref="T410">_xlfn.IFS(S410&lt;3,"Low(1-2)",S410=3,"Medium(3)",S410&gt;=4,"High(4-5)")</f>
        <v>Medium(3)</v>
      </c>
      <c r="U410">
        <v>5</v>
      </c>
      <c r="V410" t="s">
        <v>2054</v>
      </c>
      <c r="W410">
        <v>4</v>
      </c>
      <c r="X410">
        <v>58</v>
      </c>
      <c r="Y410">
        <v>61</v>
      </c>
      <c r="Z410">
        <v>91</v>
      </c>
      <c r="AA410">
        <v>2</v>
      </c>
      <c r="AB410" t="str" cm="1">
        <f t="array" ref="AB410">_xlfn.IFS(AA410=0,"Below Expectation",AA410&lt;5,"Needs Improvement",AA410&lt;=7,"Meets Expectation",AA410&gt;=8,"Exceeds Expectation")</f>
        <v>Needs Improvement</v>
      </c>
      <c r="AC410" s="4">
        <v>4681</v>
      </c>
      <c r="AD410">
        <v>3</v>
      </c>
    </row>
    <row r="411" spans="1:30" x14ac:dyDescent="0.3">
      <c r="A411" t="s">
        <v>433</v>
      </c>
      <c r="B411" t="s">
        <v>1431</v>
      </c>
      <c r="C411">
        <v>54</v>
      </c>
      <c r="D411" t="str">
        <f t="shared" si="18"/>
        <v>50-59</v>
      </c>
      <c r="E411" t="s">
        <v>2023</v>
      </c>
      <c r="F411" t="s">
        <v>2027</v>
      </c>
      <c r="G411" t="s">
        <v>2032</v>
      </c>
      <c r="H411" s="2">
        <v>44719</v>
      </c>
      <c r="I411" t="s">
        <v>275</v>
      </c>
      <c r="J411" t="s">
        <v>2041</v>
      </c>
      <c r="K411" s="4">
        <v>56406</v>
      </c>
      <c r="L411">
        <v>0</v>
      </c>
      <c r="N411" s="6">
        <f t="shared" ca="1" si="19"/>
        <v>39</v>
      </c>
      <c r="O411" s="6">
        <f t="shared" ca="1" si="20"/>
        <v>3</v>
      </c>
      <c r="P411" s="6" t="str" cm="1">
        <f t="array" aca="1" ref="P411" ca="1">_xlfn.IFS(O411&lt;5,"0-4years", O411&lt;10,"5-9years",O411&gt;=10,"10+ years")</f>
        <v>0-4years</v>
      </c>
      <c r="S411">
        <v>2</v>
      </c>
      <c r="T411" t="str" cm="1">
        <f t="array" ref="T411">_xlfn.IFS(S411&lt;3,"Low(1-2)",S411=3,"Medium(3)",S411&gt;=4,"High(4-5)")</f>
        <v>Low(1-2)</v>
      </c>
      <c r="U411">
        <v>4</v>
      </c>
      <c r="V411" t="s">
        <v>2050</v>
      </c>
      <c r="W411">
        <v>3</v>
      </c>
      <c r="X411">
        <v>67</v>
      </c>
      <c r="Y411">
        <v>53</v>
      </c>
      <c r="Z411">
        <v>81</v>
      </c>
      <c r="AA411">
        <v>4</v>
      </c>
      <c r="AB411" t="str" cm="1">
        <f t="array" ref="AB411">_xlfn.IFS(AA411=0,"Below Expectation",AA411&lt;5,"Needs Improvement",AA411&lt;=7,"Meets Expectation",AA411&gt;=8,"Exceeds Expectation")</f>
        <v>Needs Improvement</v>
      </c>
      <c r="AC411" s="4">
        <v>11490</v>
      </c>
      <c r="AD411">
        <v>1</v>
      </c>
    </row>
    <row r="412" spans="1:30" x14ac:dyDescent="0.3">
      <c r="A412" t="s">
        <v>434</v>
      </c>
      <c r="B412" t="s">
        <v>1432</v>
      </c>
      <c r="C412">
        <v>58</v>
      </c>
      <c r="D412" t="str">
        <f t="shared" si="18"/>
        <v>50-59</v>
      </c>
      <c r="E412" t="s">
        <v>2022</v>
      </c>
      <c r="F412" t="s">
        <v>2025</v>
      </c>
      <c r="G412" t="s">
        <v>2032</v>
      </c>
      <c r="H412" s="2">
        <v>40727</v>
      </c>
      <c r="I412" t="s">
        <v>378</v>
      </c>
      <c r="J412" t="s">
        <v>2039</v>
      </c>
      <c r="K412" s="4">
        <v>113992</v>
      </c>
      <c r="L412">
        <v>1</v>
      </c>
      <c r="M412" s="2">
        <v>41435</v>
      </c>
      <c r="N412" s="6">
        <f t="shared" ca="1" si="19"/>
        <v>23</v>
      </c>
      <c r="O412" s="6">
        <f t="shared" ca="1" si="20"/>
        <v>1</v>
      </c>
      <c r="P412" s="6" t="str" cm="1">
        <f t="array" aca="1" ref="P412" ca="1">_xlfn.IFS(O412&lt;5,"0-4years", O412&lt;10,"5-9years",O412&gt;=10,"10+ years")</f>
        <v>0-4years</v>
      </c>
      <c r="Q412" t="s">
        <v>2047</v>
      </c>
      <c r="R412">
        <v>30</v>
      </c>
      <c r="S412">
        <v>5</v>
      </c>
      <c r="T412" t="str" cm="1">
        <f t="array" ref="T412">_xlfn.IFS(S412&lt;3,"Low(1-2)",S412=3,"Medium(3)",S412&gt;=4,"High(4-5)")</f>
        <v>High(4-5)</v>
      </c>
      <c r="U412">
        <v>4</v>
      </c>
      <c r="V412" t="s">
        <v>2055</v>
      </c>
      <c r="W412">
        <v>5</v>
      </c>
      <c r="X412">
        <v>94</v>
      </c>
      <c r="Y412">
        <v>19</v>
      </c>
      <c r="Z412">
        <v>57</v>
      </c>
      <c r="AA412">
        <v>1</v>
      </c>
      <c r="AB412" t="str" cm="1">
        <f t="array" ref="AB412">_xlfn.IFS(AA412=0,"Below Expectation",AA412&lt;5,"Needs Improvement",AA412&lt;=7,"Meets Expectation",AA412&gt;=8,"Exceeds Expectation")</f>
        <v>Needs Improvement</v>
      </c>
      <c r="AC412" s="4">
        <v>4470</v>
      </c>
      <c r="AD412">
        <v>2</v>
      </c>
    </row>
    <row r="413" spans="1:30" x14ac:dyDescent="0.3">
      <c r="A413" t="s">
        <v>435</v>
      </c>
      <c r="B413" t="s">
        <v>1433</v>
      </c>
      <c r="C413">
        <v>33</v>
      </c>
      <c r="D413" t="str">
        <f t="shared" si="18"/>
        <v>30-39</v>
      </c>
      <c r="E413" t="s">
        <v>2022</v>
      </c>
      <c r="F413" t="s">
        <v>2029</v>
      </c>
      <c r="G413" t="s">
        <v>2031</v>
      </c>
      <c r="H413" s="2">
        <v>43545</v>
      </c>
      <c r="I413" t="s">
        <v>773</v>
      </c>
      <c r="J413" t="s">
        <v>2041</v>
      </c>
      <c r="K413" s="4">
        <v>76428</v>
      </c>
      <c r="L413">
        <v>0</v>
      </c>
      <c r="N413" s="6">
        <f t="shared" ca="1" si="19"/>
        <v>77</v>
      </c>
      <c r="O413" s="6">
        <f t="shared" ca="1" si="20"/>
        <v>6</v>
      </c>
      <c r="P413" s="6" t="str" cm="1">
        <f t="array" aca="1" ref="P413" ca="1">_xlfn.IFS(O413&lt;5,"0-4years", O413&lt;10,"5-9years",O413&gt;=10,"10+ years")</f>
        <v>5-9years</v>
      </c>
      <c r="S413">
        <v>4</v>
      </c>
      <c r="T413" t="str" cm="1">
        <f t="array" ref="T413">_xlfn.IFS(S413&lt;3,"Low(1-2)",S413=3,"Medium(3)",S413&gt;=4,"High(4-5)")</f>
        <v>High(4-5)</v>
      </c>
      <c r="U413">
        <v>5</v>
      </c>
      <c r="V413" t="s">
        <v>2056</v>
      </c>
      <c r="W413">
        <v>3</v>
      </c>
      <c r="X413">
        <v>96</v>
      </c>
      <c r="Y413">
        <v>85</v>
      </c>
      <c r="Z413">
        <v>78</v>
      </c>
      <c r="AA413">
        <v>6</v>
      </c>
      <c r="AB413" t="str" cm="1">
        <f t="array" ref="AB413">_xlfn.IFS(AA413=0,"Below Expectation",AA413&lt;5,"Needs Improvement",AA413&lt;=7,"Meets Expectation",AA413&gt;=8,"Exceeds Expectation")</f>
        <v>Meets Expectation</v>
      </c>
      <c r="AC413" s="4">
        <v>11723</v>
      </c>
      <c r="AD413">
        <v>1</v>
      </c>
    </row>
    <row r="414" spans="1:30" x14ac:dyDescent="0.3">
      <c r="A414" t="s">
        <v>436</v>
      </c>
      <c r="B414" t="s">
        <v>1434</v>
      </c>
      <c r="C414">
        <v>24</v>
      </c>
      <c r="D414" t="str">
        <f t="shared" si="18"/>
        <v>22-29</v>
      </c>
      <c r="E414" t="s">
        <v>2023</v>
      </c>
      <c r="F414" t="s">
        <v>2029</v>
      </c>
      <c r="G414" t="s">
        <v>2031</v>
      </c>
      <c r="H414" s="2">
        <v>43222</v>
      </c>
      <c r="I414" t="s">
        <v>895</v>
      </c>
      <c r="J414" t="s">
        <v>2037</v>
      </c>
      <c r="K414" s="4">
        <v>48777</v>
      </c>
      <c r="L414">
        <v>0</v>
      </c>
      <c r="N414" s="6">
        <f t="shared" ca="1" si="19"/>
        <v>88</v>
      </c>
      <c r="O414" s="6">
        <f t="shared" ca="1" si="20"/>
        <v>7</v>
      </c>
      <c r="P414" s="6" t="str" cm="1">
        <f t="array" aca="1" ref="P414" ca="1">_xlfn.IFS(O414&lt;5,"0-4years", O414&lt;10,"5-9years",O414&gt;=10,"10+ years")</f>
        <v>5-9years</v>
      </c>
      <c r="S414">
        <v>2</v>
      </c>
      <c r="T414" t="str" cm="1">
        <f t="array" ref="T414">_xlfn.IFS(S414&lt;3,"Low(1-2)",S414=3,"Medium(3)",S414&gt;=4,"High(4-5)")</f>
        <v>Low(1-2)</v>
      </c>
      <c r="U414">
        <v>4</v>
      </c>
      <c r="V414" t="s">
        <v>2050</v>
      </c>
      <c r="W414">
        <v>2</v>
      </c>
      <c r="X414">
        <v>52</v>
      </c>
      <c r="Y414">
        <v>51</v>
      </c>
      <c r="Z414">
        <v>89</v>
      </c>
      <c r="AA414">
        <v>2</v>
      </c>
      <c r="AB414" t="str" cm="1">
        <f t="array" ref="AB414">_xlfn.IFS(AA414=0,"Below Expectation",AA414&lt;5,"Needs Improvement",AA414&lt;=7,"Meets Expectation",AA414&gt;=8,"Exceeds Expectation")</f>
        <v>Needs Improvement</v>
      </c>
      <c r="AC414" s="4">
        <v>13888</v>
      </c>
      <c r="AD414">
        <v>3</v>
      </c>
    </row>
    <row r="415" spans="1:30" x14ac:dyDescent="0.3">
      <c r="A415" t="s">
        <v>437</v>
      </c>
      <c r="B415" t="s">
        <v>1435</v>
      </c>
      <c r="C415">
        <v>22</v>
      </c>
      <c r="D415" t="str">
        <f t="shared" si="18"/>
        <v>22-29</v>
      </c>
      <c r="E415" t="s">
        <v>2024</v>
      </c>
      <c r="F415" t="s">
        <v>2026</v>
      </c>
      <c r="G415" t="s">
        <v>2031</v>
      </c>
      <c r="H415" s="2">
        <v>41808</v>
      </c>
      <c r="I415" t="s">
        <v>719</v>
      </c>
      <c r="J415" t="s">
        <v>2041</v>
      </c>
      <c r="K415" s="4">
        <v>82939</v>
      </c>
      <c r="L415">
        <v>0</v>
      </c>
      <c r="N415" s="6">
        <f t="shared" ca="1" si="19"/>
        <v>134</v>
      </c>
      <c r="O415" s="6">
        <f t="shared" ca="1" si="20"/>
        <v>11</v>
      </c>
      <c r="P415" s="6" t="str" cm="1">
        <f t="array" aca="1" ref="P415" ca="1">_xlfn.IFS(O415&lt;5,"0-4years", O415&lt;10,"5-9years",O415&gt;=10,"10+ years")</f>
        <v>10+ years</v>
      </c>
      <c r="S415">
        <v>4</v>
      </c>
      <c r="T415" t="str" cm="1">
        <f t="array" ref="T415">_xlfn.IFS(S415&lt;3,"Low(1-2)",S415=3,"Medium(3)",S415&gt;=4,"High(4-5)")</f>
        <v>High(4-5)</v>
      </c>
      <c r="U415">
        <v>5</v>
      </c>
      <c r="V415" t="s">
        <v>2056</v>
      </c>
      <c r="W415">
        <v>4</v>
      </c>
      <c r="X415">
        <v>73</v>
      </c>
      <c r="Y415">
        <v>22</v>
      </c>
      <c r="Z415">
        <v>68</v>
      </c>
      <c r="AA415">
        <v>0</v>
      </c>
      <c r="AB415" t="str" cm="1">
        <f t="array" ref="AB415">_xlfn.IFS(AA415=0,"Below Expectation",AA415&lt;5,"Needs Improvement",AA415&lt;=7,"Meets Expectation",AA415&gt;=8,"Exceeds Expectation")</f>
        <v>Below Expectation</v>
      </c>
      <c r="AC415" s="4">
        <v>7177</v>
      </c>
      <c r="AD415">
        <v>4</v>
      </c>
    </row>
    <row r="416" spans="1:30" x14ac:dyDescent="0.3">
      <c r="A416" t="s">
        <v>438</v>
      </c>
      <c r="B416" t="s">
        <v>1436</v>
      </c>
      <c r="C416">
        <v>54</v>
      </c>
      <c r="D416" t="str">
        <f t="shared" si="18"/>
        <v>50-59</v>
      </c>
      <c r="E416" t="s">
        <v>2022</v>
      </c>
      <c r="F416" t="s">
        <v>2030</v>
      </c>
      <c r="G416" t="s">
        <v>2032</v>
      </c>
      <c r="H416" s="2">
        <v>40509</v>
      </c>
      <c r="I416" t="s">
        <v>819</v>
      </c>
      <c r="J416" t="s">
        <v>2039</v>
      </c>
      <c r="K416" s="4">
        <v>78026</v>
      </c>
      <c r="L416">
        <v>0</v>
      </c>
      <c r="N416" s="6">
        <f t="shared" ca="1" si="19"/>
        <v>177</v>
      </c>
      <c r="O416" s="6">
        <f t="shared" ca="1" si="20"/>
        <v>14</v>
      </c>
      <c r="P416" s="6" t="str" cm="1">
        <f t="array" aca="1" ref="P416" ca="1">_xlfn.IFS(O416&lt;5,"0-4years", O416&lt;10,"5-9years",O416&gt;=10,"10+ years")</f>
        <v>10+ years</v>
      </c>
      <c r="S416">
        <v>4</v>
      </c>
      <c r="T416" t="str" cm="1">
        <f t="array" ref="T416">_xlfn.IFS(S416&lt;3,"Low(1-2)",S416=3,"Medium(3)",S416&gt;=4,"High(4-5)")</f>
        <v>High(4-5)</v>
      </c>
      <c r="U416">
        <v>5</v>
      </c>
      <c r="V416" t="s">
        <v>2056</v>
      </c>
      <c r="W416">
        <v>1</v>
      </c>
      <c r="X416">
        <v>77</v>
      </c>
      <c r="Y416">
        <v>34</v>
      </c>
      <c r="Z416">
        <v>55</v>
      </c>
      <c r="AA416">
        <v>7</v>
      </c>
      <c r="AB416" t="str" cm="1">
        <f t="array" ref="AB416">_xlfn.IFS(AA416=0,"Below Expectation",AA416&lt;5,"Needs Improvement",AA416&lt;=7,"Meets Expectation",AA416&gt;=8,"Exceeds Expectation")</f>
        <v>Meets Expectation</v>
      </c>
      <c r="AC416" s="4">
        <v>13201</v>
      </c>
      <c r="AD416">
        <v>2</v>
      </c>
    </row>
    <row r="417" spans="1:30" x14ac:dyDescent="0.3">
      <c r="A417" t="s">
        <v>439</v>
      </c>
      <c r="B417" t="s">
        <v>1437</v>
      </c>
      <c r="C417">
        <v>31</v>
      </c>
      <c r="D417" t="str">
        <f t="shared" si="18"/>
        <v>30-39</v>
      </c>
      <c r="E417" t="s">
        <v>2022</v>
      </c>
      <c r="F417" t="s">
        <v>2029</v>
      </c>
      <c r="G417" t="s">
        <v>2032</v>
      </c>
      <c r="H417" s="2">
        <v>42462</v>
      </c>
      <c r="I417" t="s">
        <v>920</v>
      </c>
      <c r="J417" t="s">
        <v>2037</v>
      </c>
      <c r="K417" s="4">
        <v>111450</v>
      </c>
      <c r="L417">
        <v>1</v>
      </c>
      <c r="M417" s="2">
        <v>42675</v>
      </c>
      <c r="N417" s="6">
        <f t="shared" ca="1" si="19"/>
        <v>6</v>
      </c>
      <c r="O417" s="6">
        <f t="shared" ca="1" si="20"/>
        <v>0</v>
      </c>
      <c r="P417" s="6" t="str" cm="1">
        <f t="array" aca="1" ref="P417" ca="1">_xlfn.IFS(O417&lt;5,"0-4years", O417&lt;10,"5-9years",O417&gt;=10,"10+ years")</f>
        <v>0-4years</v>
      </c>
      <c r="Q417" t="s">
        <v>2043</v>
      </c>
      <c r="R417">
        <v>60</v>
      </c>
      <c r="S417">
        <v>2</v>
      </c>
      <c r="T417" t="str" cm="1">
        <f t="array" ref="T417">_xlfn.IFS(S417&lt;3,"Low(1-2)",S417=3,"Medium(3)",S417&gt;=4,"High(4-5)")</f>
        <v>Low(1-2)</v>
      </c>
      <c r="U417">
        <v>5</v>
      </c>
      <c r="V417" t="s">
        <v>2049</v>
      </c>
      <c r="W417">
        <v>4</v>
      </c>
      <c r="X417">
        <v>59</v>
      </c>
      <c r="Y417">
        <v>66</v>
      </c>
      <c r="Z417">
        <v>93</v>
      </c>
      <c r="AA417">
        <v>7</v>
      </c>
      <c r="AB417" t="str" cm="1">
        <f t="array" ref="AB417">_xlfn.IFS(AA417=0,"Below Expectation",AA417&lt;5,"Needs Improvement",AA417&lt;=7,"Meets Expectation",AA417&gt;=8,"Exceeds Expectation")</f>
        <v>Meets Expectation</v>
      </c>
      <c r="AC417" s="4">
        <v>5441</v>
      </c>
      <c r="AD417">
        <v>2</v>
      </c>
    </row>
    <row r="418" spans="1:30" x14ac:dyDescent="0.3">
      <c r="A418" t="s">
        <v>440</v>
      </c>
      <c r="B418" t="s">
        <v>1438</v>
      </c>
      <c r="C418">
        <v>50</v>
      </c>
      <c r="D418" t="str">
        <f t="shared" si="18"/>
        <v>50-59</v>
      </c>
      <c r="E418" t="s">
        <v>2022</v>
      </c>
      <c r="F418" t="s">
        <v>2030</v>
      </c>
      <c r="G418" t="s">
        <v>2034</v>
      </c>
      <c r="H418" s="2">
        <v>41223</v>
      </c>
      <c r="I418" t="s">
        <v>961</v>
      </c>
      <c r="J418" t="s">
        <v>2038</v>
      </c>
      <c r="K418" s="4">
        <v>54553</v>
      </c>
      <c r="L418">
        <v>0</v>
      </c>
      <c r="N418" s="6">
        <f t="shared" ca="1" si="19"/>
        <v>154</v>
      </c>
      <c r="O418" s="6">
        <f t="shared" ca="1" si="20"/>
        <v>12</v>
      </c>
      <c r="P418" s="6" t="str" cm="1">
        <f t="array" aca="1" ref="P418" ca="1">_xlfn.IFS(O418&lt;5,"0-4years", O418&lt;10,"5-9years",O418&gt;=10,"10+ years")</f>
        <v>10+ years</v>
      </c>
      <c r="S418">
        <v>5</v>
      </c>
      <c r="T418" t="str" cm="1">
        <f t="array" ref="T418">_xlfn.IFS(S418&lt;3,"Low(1-2)",S418=3,"Medium(3)",S418&gt;=4,"High(4-5)")</f>
        <v>High(4-5)</v>
      </c>
      <c r="U418">
        <v>2</v>
      </c>
      <c r="V418" t="s">
        <v>2050</v>
      </c>
      <c r="W418">
        <v>2</v>
      </c>
      <c r="X418">
        <v>58</v>
      </c>
      <c r="Y418">
        <v>33</v>
      </c>
      <c r="Z418">
        <v>88</v>
      </c>
      <c r="AA418">
        <v>2</v>
      </c>
      <c r="AB418" t="str" cm="1">
        <f t="array" ref="AB418">_xlfn.IFS(AA418=0,"Below Expectation",AA418&lt;5,"Needs Improvement",AA418&lt;=7,"Meets Expectation",AA418&gt;=8,"Exceeds Expectation")</f>
        <v>Needs Improvement</v>
      </c>
      <c r="AC418" s="4">
        <v>18224</v>
      </c>
      <c r="AD418">
        <v>1</v>
      </c>
    </row>
    <row r="419" spans="1:30" x14ac:dyDescent="0.3">
      <c r="A419" t="s">
        <v>441</v>
      </c>
      <c r="B419" t="s">
        <v>1439</v>
      </c>
      <c r="C419">
        <v>34</v>
      </c>
      <c r="D419" t="str">
        <f t="shared" si="18"/>
        <v>30-39</v>
      </c>
      <c r="E419" t="s">
        <v>2024</v>
      </c>
      <c r="F419" t="s">
        <v>2028</v>
      </c>
      <c r="G419" t="s">
        <v>2031</v>
      </c>
      <c r="H419" s="2">
        <v>44451</v>
      </c>
      <c r="I419" t="s">
        <v>233</v>
      </c>
      <c r="J419" t="s">
        <v>2039</v>
      </c>
      <c r="K419" s="4">
        <v>48548</v>
      </c>
      <c r="L419">
        <v>0</v>
      </c>
      <c r="N419" s="6">
        <f t="shared" ca="1" si="19"/>
        <v>48</v>
      </c>
      <c r="O419" s="6">
        <f t="shared" ca="1" si="20"/>
        <v>4</v>
      </c>
      <c r="P419" s="6" t="str" cm="1">
        <f t="array" aca="1" ref="P419" ca="1">_xlfn.IFS(O419&lt;5,"0-4years", O419&lt;10,"5-9years",O419&gt;=10,"10+ years")</f>
        <v>0-4years</v>
      </c>
      <c r="S419">
        <v>1</v>
      </c>
      <c r="T419" t="str" cm="1">
        <f t="array" ref="T419">_xlfn.IFS(S419&lt;3,"Low(1-2)",S419=3,"Medium(3)",S419&gt;=4,"High(4-5)")</f>
        <v>Low(1-2)</v>
      </c>
      <c r="U419">
        <v>3</v>
      </c>
      <c r="V419" t="s">
        <v>2050</v>
      </c>
      <c r="W419">
        <v>1</v>
      </c>
      <c r="X419">
        <v>62</v>
      </c>
      <c r="Y419">
        <v>32</v>
      </c>
      <c r="Z419">
        <v>97</v>
      </c>
      <c r="AA419">
        <v>6</v>
      </c>
      <c r="AB419" t="str" cm="1">
        <f t="array" ref="AB419">_xlfn.IFS(AA419=0,"Below Expectation",AA419&lt;5,"Needs Improvement",AA419&lt;=7,"Meets Expectation",AA419&gt;=8,"Exceeds Expectation")</f>
        <v>Meets Expectation</v>
      </c>
      <c r="AC419" s="4">
        <v>11719</v>
      </c>
      <c r="AD419">
        <v>4</v>
      </c>
    </row>
    <row r="420" spans="1:30" x14ac:dyDescent="0.3">
      <c r="A420" t="s">
        <v>442</v>
      </c>
      <c r="B420" t="s">
        <v>1440</v>
      </c>
      <c r="C420">
        <v>33</v>
      </c>
      <c r="D420" t="str">
        <f t="shared" si="18"/>
        <v>30-39</v>
      </c>
      <c r="E420" t="s">
        <v>2024</v>
      </c>
      <c r="F420" t="s">
        <v>2030</v>
      </c>
      <c r="G420" t="s">
        <v>2033</v>
      </c>
      <c r="H420" s="2">
        <v>43330</v>
      </c>
      <c r="I420" t="s">
        <v>839</v>
      </c>
      <c r="J420" t="s">
        <v>2040</v>
      </c>
      <c r="K420" s="4">
        <v>88221</v>
      </c>
      <c r="L420">
        <v>1</v>
      </c>
      <c r="M420" s="2">
        <v>44214</v>
      </c>
      <c r="N420" s="6">
        <f t="shared" ca="1" si="19"/>
        <v>29</v>
      </c>
      <c r="O420" s="6">
        <f t="shared" ca="1" si="20"/>
        <v>2</v>
      </c>
      <c r="P420" s="6" t="str" cm="1">
        <f t="array" aca="1" ref="P420" ca="1">_xlfn.IFS(O420&lt;5,"0-4years", O420&lt;10,"5-9years",O420&gt;=10,"10+ years")</f>
        <v>0-4years</v>
      </c>
      <c r="Q420" t="s">
        <v>2046</v>
      </c>
      <c r="R420">
        <v>30</v>
      </c>
      <c r="S420">
        <v>4</v>
      </c>
      <c r="T420" t="str" cm="1">
        <f t="array" ref="T420">_xlfn.IFS(S420&lt;3,"Low(1-2)",S420=3,"Medium(3)",S420&gt;=4,"High(4-5)")</f>
        <v>High(4-5)</v>
      </c>
      <c r="U420">
        <v>2</v>
      </c>
      <c r="V420" t="s">
        <v>2053</v>
      </c>
      <c r="W420">
        <v>3</v>
      </c>
      <c r="X420">
        <v>97</v>
      </c>
      <c r="Y420">
        <v>45</v>
      </c>
      <c r="Z420">
        <v>90</v>
      </c>
      <c r="AA420">
        <v>8</v>
      </c>
      <c r="AB420" t="str" cm="1">
        <f t="array" ref="AB420">_xlfn.IFS(AA420=0,"Below Expectation",AA420&lt;5,"Needs Improvement",AA420&lt;=7,"Meets Expectation",AA420&gt;=8,"Exceeds Expectation")</f>
        <v>Exceeds Expectation</v>
      </c>
      <c r="AC420" s="4">
        <v>5397</v>
      </c>
      <c r="AD420">
        <v>3</v>
      </c>
    </row>
    <row r="421" spans="1:30" x14ac:dyDescent="0.3">
      <c r="A421" t="s">
        <v>443</v>
      </c>
      <c r="B421" t="s">
        <v>1441</v>
      </c>
      <c r="C421">
        <v>52</v>
      </c>
      <c r="D421" t="str">
        <f t="shared" si="18"/>
        <v>50-59</v>
      </c>
      <c r="E421" t="s">
        <v>2022</v>
      </c>
      <c r="F421" t="s">
        <v>2028</v>
      </c>
      <c r="G421" t="s">
        <v>2032</v>
      </c>
      <c r="H421" s="2">
        <v>42809</v>
      </c>
      <c r="I421" t="s">
        <v>831</v>
      </c>
      <c r="J421" t="s">
        <v>2039</v>
      </c>
      <c r="K421" s="4">
        <v>62265</v>
      </c>
      <c r="L421">
        <v>0</v>
      </c>
      <c r="N421" s="6">
        <f t="shared" ca="1" si="19"/>
        <v>102</v>
      </c>
      <c r="O421" s="6">
        <f t="shared" ca="1" si="20"/>
        <v>8</v>
      </c>
      <c r="P421" s="6" t="str" cm="1">
        <f t="array" aca="1" ref="P421" ca="1">_xlfn.IFS(O421&lt;5,"0-4years", O421&lt;10,"5-9years",O421&gt;=10,"10+ years")</f>
        <v>5-9years</v>
      </c>
      <c r="S421">
        <v>4</v>
      </c>
      <c r="T421" t="str" cm="1">
        <f t="array" ref="T421">_xlfn.IFS(S421&lt;3,"Low(1-2)",S421=3,"Medium(3)",S421&gt;=4,"High(4-5)")</f>
        <v>High(4-5)</v>
      </c>
      <c r="U421">
        <v>5</v>
      </c>
      <c r="V421" t="s">
        <v>2056</v>
      </c>
      <c r="W421">
        <v>5</v>
      </c>
      <c r="X421">
        <v>84</v>
      </c>
      <c r="Y421">
        <v>80</v>
      </c>
      <c r="Z421">
        <v>70</v>
      </c>
      <c r="AA421">
        <v>7</v>
      </c>
      <c r="AB421" t="str" cm="1">
        <f t="array" ref="AB421">_xlfn.IFS(AA421=0,"Below Expectation",AA421&lt;5,"Needs Improvement",AA421&lt;=7,"Meets Expectation",AA421&gt;=8,"Exceeds Expectation")</f>
        <v>Meets Expectation</v>
      </c>
      <c r="AC421" s="4">
        <v>1621</v>
      </c>
      <c r="AD421">
        <v>0</v>
      </c>
    </row>
    <row r="422" spans="1:30" x14ac:dyDescent="0.3">
      <c r="A422" t="s">
        <v>444</v>
      </c>
      <c r="B422" t="s">
        <v>1442</v>
      </c>
      <c r="C422">
        <v>23</v>
      </c>
      <c r="D422" t="str">
        <f t="shared" si="18"/>
        <v>22-29</v>
      </c>
      <c r="E422" t="s">
        <v>2022</v>
      </c>
      <c r="F422" t="s">
        <v>2025</v>
      </c>
      <c r="G422" t="s">
        <v>2036</v>
      </c>
      <c r="H422" s="2">
        <v>42028</v>
      </c>
      <c r="I422" t="s">
        <v>632</v>
      </c>
      <c r="J422" t="s">
        <v>2037</v>
      </c>
      <c r="K422" s="4">
        <v>65701</v>
      </c>
      <c r="L422">
        <v>0</v>
      </c>
      <c r="N422" s="6">
        <f t="shared" ca="1" si="19"/>
        <v>127</v>
      </c>
      <c r="O422" s="6">
        <f t="shared" ca="1" si="20"/>
        <v>10</v>
      </c>
      <c r="P422" s="6" t="str" cm="1">
        <f t="array" aca="1" ref="P422" ca="1">_xlfn.IFS(O422&lt;5,"0-4years", O422&lt;10,"5-9years",O422&gt;=10,"10+ years")</f>
        <v>10+ years</v>
      </c>
      <c r="S422">
        <v>5</v>
      </c>
      <c r="T422" t="str" cm="1">
        <f t="array" ref="T422">_xlfn.IFS(S422&lt;3,"Low(1-2)",S422=3,"Medium(3)",S422&gt;=4,"High(4-5)")</f>
        <v>High(4-5)</v>
      </c>
      <c r="U422">
        <v>3</v>
      </c>
      <c r="V422" t="s">
        <v>2054</v>
      </c>
      <c r="W422">
        <v>5</v>
      </c>
      <c r="X422">
        <v>72</v>
      </c>
      <c r="Y422">
        <v>44</v>
      </c>
      <c r="Z422">
        <v>71</v>
      </c>
      <c r="AA422">
        <v>2</v>
      </c>
      <c r="AB422" t="str" cm="1">
        <f t="array" ref="AB422">_xlfn.IFS(AA422=0,"Below Expectation",AA422&lt;5,"Needs Improvement",AA422&lt;=7,"Meets Expectation",AA422&gt;=8,"Exceeds Expectation")</f>
        <v>Needs Improvement</v>
      </c>
      <c r="AC422" s="4">
        <v>17945</v>
      </c>
      <c r="AD422">
        <v>3</v>
      </c>
    </row>
    <row r="423" spans="1:30" x14ac:dyDescent="0.3">
      <c r="A423" t="s">
        <v>445</v>
      </c>
      <c r="B423" t="s">
        <v>1443</v>
      </c>
      <c r="C423">
        <v>56</v>
      </c>
      <c r="D423" t="str">
        <f t="shared" si="18"/>
        <v>50-59</v>
      </c>
      <c r="E423" t="s">
        <v>2023</v>
      </c>
      <c r="F423" t="s">
        <v>2025</v>
      </c>
      <c r="G423" t="s">
        <v>2032</v>
      </c>
      <c r="H423" s="2">
        <v>43033</v>
      </c>
      <c r="I423" t="s">
        <v>470</v>
      </c>
      <c r="J423" t="s">
        <v>2039</v>
      </c>
      <c r="K423" s="4">
        <v>76287</v>
      </c>
      <c r="L423">
        <v>0</v>
      </c>
      <c r="N423" s="6">
        <f t="shared" ca="1" si="19"/>
        <v>94</v>
      </c>
      <c r="O423" s="6">
        <f t="shared" ca="1" si="20"/>
        <v>7</v>
      </c>
      <c r="P423" s="6" t="str" cm="1">
        <f t="array" aca="1" ref="P423" ca="1">_xlfn.IFS(O423&lt;5,"0-4years", O423&lt;10,"5-9years",O423&gt;=10,"10+ years")</f>
        <v>5-9years</v>
      </c>
      <c r="S423">
        <v>5</v>
      </c>
      <c r="T423" t="str" cm="1">
        <f t="array" ref="T423">_xlfn.IFS(S423&lt;3,"Low(1-2)",S423=3,"Medium(3)",S423&gt;=4,"High(4-5)")</f>
        <v>High(4-5)</v>
      </c>
      <c r="U423">
        <v>3</v>
      </c>
      <c r="V423" t="s">
        <v>2054</v>
      </c>
      <c r="W423">
        <v>4</v>
      </c>
      <c r="X423">
        <v>96</v>
      </c>
      <c r="Y423">
        <v>18</v>
      </c>
      <c r="Z423">
        <v>91</v>
      </c>
      <c r="AA423">
        <v>1</v>
      </c>
      <c r="AB423" t="str" cm="1">
        <f t="array" ref="AB423">_xlfn.IFS(AA423=0,"Below Expectation",AA423&lt;5,"Needs Improvement",AA423&lt;=7,"Meets Expectation",AA423&gt;=8,"Exceeds Expectation")</f>
        <v>Needs Improvement</v>
      </c>
      <c r="AC423" s="4">
        <v>17800</v>
      </c>
      <c r="AD423">
        <v>3</v>
      </c>
    </row>
    <row r="424" spans="1:30" x14ac:dyDescent="0.3">
      <c r="A424" t="s">
        <v>446</v>
      </c>
      <c r="B424" t="s">
        <v>1444</v>
      </c>
      <c r="C424">
        <v>44</v>
      </c>
      <c r="D424" t="str">
        <f t="shared" si="18"/>
        <v>40-49</v>
      </c>
      <c r="E424" t="s">
        <v>2023</v>
      </c>
      <c r="F424" t="s">
        <v>2027</v>
      </c>
      <c r="G424" t="s">
        <v>2031</v>
      </c>
      <c r="H424" s="2">
        <v>40743</v>
      </c>
      <c r="I424" t="s">
        <v>483</v>
      </c>
      <c r="J424" t="s">
        <v>2038</v>
      </c>
      <c r="K424" s="4">
        <v>31727</v>
      </c>
      <c r="L424">
        <v>1</v>
      </c>
      <c r="M424" s="2">
        <v>45315</v>
      </c>
      <c r="N424" s="6">
        <f t="shared" ca="1" si="19"/>
        <v>150</v>
      </c>
      <c r="O424" s="6">
        <f t="shared" ca="1" si="20"/>
        <v>12</v>
      </c>
      <c r="P424" s="6" t="str" cm="1">
        <f t="array" aca="1" ref="P424" ca="1">_xlfn.IFS(O424&lt;5,"0-4years", O424&lt;10,"5-9years",O424&gt;=10,"10+ years")</f>
        <v>10+ years</v>
      </c>
      <c r="Q424" t="s">
        <v>2043</v>
      </c>
      <c r="R424">
        <v>60</v>
      </c>
      <c r="S424">
        <v>3</v>
      </c>
      <c r="T424" t="str" cm="1">
        <f t="array" ref="T424">_xlfn.IFS(S424&lt;3,"Low(1-2)",S424=3,"Medium(3)",S424&gt;=4,"High(4-5)")</f>
        <v>Medium(3)</v>
      </c>
      <c r="U424">
        <v>5</v>
      </c>
      <c r="V424" t="s">
        <v>2049</v>
      </c>
      <c r="W424">
        <v>3</v>
      </c>
      <c r="X424">
        <v>66</v>
      </c>
      <c r="Y424">
        <v>93</v>
      </c>
      <c r="Z424">
        <v>59</v>
      </c>
      <c r="AA424">
        <v>9</v>
      </c>
      <c r="AB424" t="str" cm="1">
        <f t="array" ref="AB424">_xlfn.IFS(AA424=0,"Below Expectation",AA424&lt;5,"Needs Improvement",AA424&lt;=7,"Meets Expectation",AA424&gt;=8,"Exceeds Expectation")</f>
        <v>Exceeds Expectation</v>
      </c>
      <c r="AC424" s="4">
        <v>4190</v>
      </c>
      <c r="AD424">
        <v>4</v>
      </c>
    </row>
    <row r="425" spans="1:30" x14ac:dyDescent="0.3">
      <c r="A425" t="s">
        <v>447</v>
      </c>
      <c r="B425" t="s">
        <v>1445</v>
      </c>
      <c r="C425">
        <v>38</v>
      </c>
      <c r="D425" t="str">
        <f t="shared" si="18"/>
        <v>30-39</v>
      </c>
      <c r="E425" t="s">
        <v>2022</v>
      </c>
      <c r="F425" t="s">
        <v>2027</v>
      </c>
      <c r="G425" t="s">
        <v>2035</v>
      </c>
      <c r="H425" s="2">
        <v>44736</v>
      </c>
      <c r="I425" t="s">
        <v>991</v>
      </c>
      <c r="J425" t="s">
        <v>2038</v>
      </c>
      <c r="K425" s="4">
        <v>75717</v>
      </c>
      <c r="L425">
        <v>0</v>
      </c>
      <c r="N425" s="6">
        <f t="shared" ca="1" si="19"/>
        <v>38</v>
      </c>
      <c r="O425" s="6">
        <f t="shared" ca="1" si="20"/>
        <v>3</v>
      </c>
      <c r="P425" s="6" t="str" cm="1">
        <f t="array" aca="1" ref="P425" ca="1">_xlfn.IFS(O425&lt;5,"0-4years", O425&lt;10,"5-9years",O425&gt;=10,"10+ years")</f>
        <v>0-4years</v>
      </c>
      <c r="S425">
        <v>5</v>
      </c>
      <c r="T425" t="str" cm="1">
        <f t="array" ref="T425">_xlfn.IFS(S425&lt;3,"Low(1-2)",S425=3,"Medium(3)",S425&gt;=4,"High(4-5)")</f>
        <v>High(4-5)</v>
      </c>
      <c r="U425">
        <v>3</v>
      </c>
      <c r="V425" t="s">
        <v>2054</v>
      </c>
      <c r="W425">
        <v>2</v>
      </c>
      <c r="X425">
        <v>95</v>
      </c>
      <c r="Y425">
        <v>86</v>
      </c>
      <c r="Z425">
        <v>59</v>
      </c>
      <c r="AA425">
        <v>6</v>
      </c>
      <c r="AB425" t="str" cm="1">
        <f t="array" ref="AB425">_xlfn.IFS(AA425=0,"Below Expectation",AA425&lt;5,"Needs Improvement",AA425&lt;=7,"Meets Expectation",AA425&gt;=8,"Exceeds Expectation")</f>
        <v>Meets Expectation</v>
      </c>
      <c r="AC425" s="4">
        <v>5054</v>
      </c>
      <c r="AD425">
        <v>2</v>
      </c>
    </row>
    <row r="426" spans="1:30" x14ac:dyDescent="0.3">
      <c r="A426" t="s">
        <v>448</v>
      </c>
      <c r="B426" t="s">
        <v>1446</v>
      </c>
      <c r="C426">
        <v>47</v>
      </c>
      <c r="D426" t="str">
        <f t="shared" si="18"/>
        <v>40-49</v>
      </c>
      <c r="E426" t="s">
        <v>2023</v>
      </c>
      <c r="F426" t="s">
        <v>2026</v>
      </c>
      <c r="G426" t="s">
        <v>2035</v>
      </c>
      <c r="H426" s="2">
        <v>41760</v>
      </c>
      <c r="I426" t="s">
        <v>495</v>
      </c>
      <c r="J426" t="s">
        <v>2040</v>
      </c>
      <c r="K426" s="4">
        <v>57427</v>
      </c>
      <c r="L426">
        <v>0</v>
      </c>
      <c r="N426" s="6">
        <f t="shared" ca="1" si="19"/>
        <v>136</v>
      </c>
      <c r="O426" s="6">
        <f t="shared" ca="1" si="20"/>
        <v>11</v>
      </c>
      <c r="P426" s="6" t="str" cm="1">
        <f t="array" aca="1" ref="P426" ca="1">_xlfn.IFS(O426&lt;5,"0-4years", O426&lt;10,"5-9years",O426&gt;=10,"10+ years")</f>
        <v>10+ years</v>
      </c>
      <c r="S426">
        <v>4</v>
      </c>
      <c r="T426" t="str" cm="1">
        <f t="array" ref="T426">_xlfn.IFS(S426&lt;3,"Low(1-2)",S426=3,"Medium(3)",S426&gt;=4,"High(4-5)")</f>
        <v>High(4-5)</v>
      </c>
      <c r="U426">
        <v>3</v>
      </c>
      <c r="V426" t="s">
        <v>2054</v>
      </c>
      <c r="W426">
        <v>5</v>
      </c>
      <c r="X426">
        <v>56</v>
      </c>
      <c r="Y426">
        <v>14</v>
      </c>
      <c r="Z426">
        <v>78</v>
      </c>
      <c r="AA426">
        <v>6</v>
      </c>
      <c r="AB426" t="str" cm="1">
        <f t="array" ref="AB426">_xlfn.IFS(AA426=0,"Below Expectation",AA426&lt;5,"Needs Improvement",AA426&lt;=7,"Meets Expectation",AA426&gt;=8,"Exceeds Expectation")</f>
        <v>Meets Expectation</v>
      </c>
      <c r="AC426" s="4">
        <v>1130</v>
      </c>
      <c r="AD426">
        <v>3</v>
      </c>
    </row>
    <row r="427" spans="1:30" x14ac:dyDescent="0.3">
      <c r="A427" t="s">
        <v>449</v>
      </c>
      <c r="B427" t="s">
        <v>1447</v>
      </c>
      <c r="C427">
        <v>29</v>
      </c>
      <c r="D427" t="str">
        <f t="shared" si="18"/>
        <v>22-29</v>
      </c>
      <c r="E427" t="s">
        <v>2022</v>
      </c>
      <c r="F427" t="s">
        <v>2029</v>
      </c>
      <c r="G427" t="s">
        <v>2034</v>
      </c>
      <c r="H427" s="2">
        <v>43491</v>
      </c>
      <c r="I427" t="s">
        <v>743</v>
      </c>
      <c r="J427" t="s">
        <v>2041</v>
      </c>
      <c r="K427" s="4">
        <v>41692</v>
      </c>
      <c r="L427">
        <v>0</v>
      </c>
      <c r="N427" s="6">
        <f t="shared" ca="1" si="19"/>
        <v>79</v>
      </c>
      <c r="O427" s="6">
        <f t="shared" ca="1" si="20"/>
        <v>6</v>
      </c>
      <c r="P427" s="6" t="str" cm="1">
        <f t="array" aca="1" ref="P427" ca="1">_xlfn.IFS(O427&lt;5,"0-4years", O427&lt;10,"5-9years",O427&gt;=10,"10+ years")</f>
        <v>5-9years</v>
      </c>
      <c r="S427">
        <v>2</v>
      </c>
      <c r="T427" t="str" cm="1">
        <f t="array" ref="T427">_xlfn.IFS(S427&lt;3,"Low(1-2)",S427=3,"Medium(3)",S427&gt;=4,"High(4-5)")</f>
        <v>Low(1-2)</v>
      </c>
      <c r="U427">
        <v>2</v>
      </c>
      <c r="V427" t="s">
        <v>2050</v>
      </c>
      <c r="W427">
        <v>3</v>
      </c>
      <c r="X427">
        <v>65</v>
      </c>
      <c r="Y427">
        <v>77</v>
      </c>
      <c r="Z427">
        <v>65</v>
      </c>
      <c r="AA427">
        <v>8</v>
      </c>
      <c r="AB427" t="str" cm="1">
        <f t="array" ref="AB427">_xlfn.IFS(AA427=0,"Below Expectation",AA427&lt;5,"Needs Improvement",AA427&lt;=7,"Meets Expectation",AA427&gt;=8,"Exceeds Expectation")</f>
        <v>Exceeds Expectation</v>
      </c>
      <c r="AC427" s="4">
        <v>14071</v>
      </c>
      <c r="AD427">
        <v>2</v>
      </c>
    </row>
    <row r="428" spans="1:30" x14ac:dyDescent="0.3">
      <c r="A428" t="s">
        <v>450</v>
      </c>
      <c r="B428" t="s">
        <v>1448</v>
      </c>
      <c r="C428">
        <v>50</v>
      </c>
      <c r="D428" t="str">
        <f t="shared" si="18"/>
        <v>50-59</v>
      </c>
      <c r="E428" t="s">
        <v>2023</v>
      </c>
      <c r="F428" t="s">
        <v>2026</v>
      </c>
      <c r="G428" t="s">
        <v>2035</v>
      </c>
      <c r="H428" s="2">
        <v>43667</v>
      </c>
      <c r="I428" t="s">
        <v>393</v>
      </c>
      <c r="J428" t="s">
        <v>2037</v>
      </c>
      <c r="K428" s="4">
        <v>56625</v>
      </c>
      <c r="L428">
        <v>0</v>
      </c>
      <c r="N428" s="6">
        <f t="shared" ca="1" si="19"/>
        <v>73</v>
      </c>
      <c r="O428" s="6">
        <f t="shared" ca="1" si="20"/>
        <v>6</v>
      </c>
      <c r="P428" s="6" t="str" cm="1">
        <f t="array" aca="1" ref="P428" ca="1">_xlfn.IFS(O428&lt;5,"0-4years", O428&lt;10,"5-9years",O428&gt;=10,"10+ years")</f>
        <v>5-9years</v>
      </c>
      <c r="S428">
        <v>1</v>
      </c>
      <c r="T428" t="str" cm="1">
        <f t="array" ref="T428">_xlfn.IFS(S428&lt;3,"Low(1-2)",S428=3,"Medium(3)",S428&gt;=4,"High(4-5)")</f>
        <v>Low(1-2)</v>
      </c>
      <c r="U428">
        <v>3</v>
      </c>
      <c r="V428" t="s">
        <v>2050</v>
      </c>
      <c r="W428">
        <v>4</v>
      </c>
      <c r="X428">
        <v>89</v>
      </c>
      <c r="Y428">
        <v>65</v>
      </c>
      <c r="Z428">
        <v>50</v>
      </c>
      <c r="AA428">
        <v>4</v>
      </c>
      <c r="AB428" t="str" cm="1">
        <f t="array" ref="AB428">_xlfn.IFS(AA428=0,"Below Expectation",AA428&lt;5,"Needs Improvement",AA428&lt;=7,"Meets Expectation",AA428&gt;=8,"Exceeds Expectation")</f>
        <v>Needs Improvement</v>
      </c>
      <c r="AC428" s="4">
        <v>19981</v>
      </c>
      <c r="AD428">
        <v>4</v>
      </c>
    </row>
    <row r="429" spans="1:30" x14ac:dyDescent="0.3">
      <c r="A429" t="s">
        <v>451</v>
      </c>
      <c r="B429" t="s">
        <v>1449</v>
      </c>
      <c r="C429">
        <v>47</v>
      </c>
      <c r="D429" t="str">
        <f t="shared" si="18"/>
        <v>40-49</v>
      </c>
      <c r="E429" t="s">
        <v>2023</v>
      </c>
      <c r="F429" t="s">
        <v>2028</v>
      </c>
      <c r="G429" t="s">
        <v>2032</v>
      </c>
      <c r="H429" s="2">
        <v>44569</v>
      </c>
      <c r="I429" t="s">
        <v>923</v>
      </c>
      <c r="J429" t="s">
        <v>2037</v>
      </c>
      <c r="K429" s="4">
        <v>49918</v>
      </c>
      <c r="L429">
        <v>0</v>
      </c>
      <c r="N429" s="6">
        <f t="shared" ca="1" si="19"/>
        <v>44</v>
      </c>
      <c r="O429" s="6">
        <f t="shared" ca="1" si="20"/>
        <v>3</v>
      </c>
      <c r="P429" s="6" t="str" cm="1">
        <f t="array" aca="1" ref="P429" ca="1">_xlfn.IFS(O429&lt;5,"0-4years", O429&lt;10,"5-9years",O429&gt;=10,"10+ years")</f>
        <v>0-4years</v>
      </c>
      <c r="S429">
        <v>3</v>
      </c>
      <c r="T429" t="str" cm="1">
        <f t="array" ref="T429">_xlfn.IFS(S429&lt;3,"Low(1-2)",S429=3,"Medium(3)",S429&gt;=4,"High(4-5)")</f>
        <v>Medium(3)</v>
      </c>
      <c r="U429">
        <v>5</v>
      </c>
      <c r="V429" t="s">
        <v>2054</v>
      </c>
      <c r="W429">
        <v>1</v>
      </c>
      <c r="X429">
        <v>85</v>
      </c>
      <c r="Y429">
        <v>38</v>
      </c>
      <c r="Z429">
        <v>66</v>
      </c>
      <c r="AA429">
        <v>3</v>
      </c>
      <c r="AB429" t="str" cm="1">
        <f t="array" ref="AB429">_xlfn.IFS(AA429=0,"Below Expectation",AA429&lt;5,"Needs Improvement",AA429&lt;=7,"Meets Expectation",AA429&gt;=8,"Exceeds Expectation")</f>
        <v>Needs Improvement</v>
      </c>
      <c r="AC429" s="4">
        <v>11936</v>
      </c>
      <c r="AD429">
        <v>4</v>
      </c>
    </row>
    <row r="430" spans="1:30" x14ac:dyDescent="0.3">
      <c r="A430" t="s">
        <v>452</v>
      </c>
      <c r="B430" t="s">
        <v>1450</v>
      </c>
      <c r="C430">
        <v>31</v>
      </c>
      <c r="D430" t="str">
        <f t="shared" si="18"/>
        <v>30-39</v>
      </c>
      <c r="E430" t="s">
        <v>2022</v>
      </c>
      <c r="F430" t="s">
        <v>2026</v>
      </c>
      <c r="G430" t="s">
        <v>2034</v>
      </c>
      <c r="H430" s="2">
        <v>41856</v>
      </c>
      <c r="I430" t="s">
        <v>957</v>
      </c>
      <c r="J430" t="s">
        <v>2041</v>
      </c>
      <c r="K430" s="4">
        <v>66136</v>
      </c>
      <c r="L430">
        <v>0</v>
      </c>
      <c r="N430" s="6">
        <f t="shared" ca="1" si="19"/>
        <v>133</v>
      </c>
      <c r="O430" s="6">
        <f t="shared" ca="1" si="20"/>
        <v>11</v>
      </c>
      <c r="P430" s="6" t="str" cm="1">
        <f t="array" aca="1" ref="P430" ca="1">_xlfn.IFS(O430&lt;5,"0-4years", O430&lt;10,"5-9years",O430&gt;=10,"10+ years")</f>
        <v>10+ years</v>
      </c>
      <c r="S430">
        <v>2</v>
      </c>
      <c r="T430" t="str" cm="1">
        <f t="array" ref="T430">_xlfn.IFS(S430&lt;3,"Low(1-2)",S430=3,"Medium(3)",S430&gt;=4,"High(4-5)")</f>
        <v>Low(1-2)</v>
      </c>
      <c r="U430">
        <v>1</v>
      </c>
      <c r="V430" t="s">
        <v>2050</v>
      </c>
      <c r="W430">
        <v>4</v>
      </c>
      <c r="X430">
        <v>69</v>
      </c>
      <c r="Y430">
        <v>17</v>
      </c>
      <c r="Z430">
        <v>79</v>
      </c>
      <c r="AA430">
        <v>7</v>
      </c>
      <c r="AB430" t="str" cm="1">
        <f t="array" ref="AB430">_xlfn.IFS(AA430=0,"Below Expectation",AA430&lt;5,"Needs Improvement",AA430&lt;=7,"Meets Expectation",AA430&gt;=8,"Exceeds Expectation")</f>
        <v>Meets Expectation</v>
      </c>
      <c r="AC430" s="4">
        <v>2118</v>
      </c>
      <c r="AD430">
        <v>1</v>
      </c>
    </row>
    <row r="431" spans="1:30" x14ac:dyDescent="0.3">
      <c r="A431" t="s">
        <v>453</v>
      </c>
      <c r="B431" t="s">
        <v>1451</v>
      </c>
      <c r="C431">
        <v>47</v>
      </c>
      <c r="D431" t="str">
        <f t="shared" si="18"/>
        <v>40-49</v>
      </c>
      <c r="E431" t="s">
        <v>2024</v>
      </c>
      <c r="F431" t="s">
        <v>2030</v>
      </c>
      <c r="G431" t="s">
        <v>2032</v>
      </c>
      <c r="H431" s="2">
        <v>43032</v>
      </c>
      <c r="I431" t="s">
        <v>515</v>
      </c>
      <c r="J431" t="s">
        <v>2038</v>
      </c>
      <c r="K431" s="4">
        <v>77409</v>
      </c>
      <c r="L431">
        <v>0</v>
      </c>
      <c r="N431" s="6">
        <f t="shared" ca="1" si="19"/>
        <v>94</v>
      </c>
      <c r="O431" s="6">
        <f t="shared" ca="1" si="20"/>
        <v>7</v>
      </c>
      <c r="P431" s="6" t="str" cm="1">
        <f t="array" aca="1" ref="P431" ca="1">_xlfn.IFS(O431&lt;5,"0-4years", O431&lt;10,"5-9years",O431&gt;=10,"10+ years")</f>
        <v>5-9years</v>
      </c>
      <c r="S431">
        <v>1</v>
      </c>
      <c r="T431" t="str" cm="1">
        <f t="array" ref="T431">_xlfn.IFS(S431&lt;3,"Low(1-2)",S431=3,"Medium(3)",S431&gt;=4,"High(4-5)")</f>
        <v>Low(1-2)</v>
      </c>
      <c r="U431">
        <v>1</v>
      </c>
      <c r="V431" t="s">
        <v>2050</v>
      </c>
      <c r="W431">
        <v>4</v>
      </c>
      <c r="X431">
        <v>73</v>
      </c>
      <c r="Y431">
        <v>69</v>
      </c>
      <c r="Z431">
        <v>75</v>
      </c>
      <c r="AA431">
        <v>3</v>
      </c>
      <c r="AB431" t="str" cm="1">
        <f t="array" ref="AB431">_xlfn.IFS(AA431=0,"Below Expectation",AA431&lt;5,"Needs Improvement",AA431&lt;=7,"Meets Expectation",AA431&gt;=8,"Exceeds Expectation")</f>
        <v>Needs Improvement</v>
      </c>
      <c r="AC431" s="4">
        <v>663</v>
      </c>
      <c r="AD431">
        <v>0</v>
      </c>
    </row>
    <row r="432" spans="1:30" x14ac:dyDescent="0.3">
      <c r="A432" t="s">
        <v>454</v>
      </c>
      <c r="B432" t="s">
        <v>1452</v>
      </c>
      <c r="C432">
        <v>55</v>
      </c>
      <c r="D432" t="str">
        <f t="shared" si="18"/>
        <v>50-59</v>
      </c>
      <c r="E432" t="s">
        <v>2023</v>
      </c>
      <c r="F432" t="s">
        <v>2028</v>
      </c>
      <c r="G432" t="s">
        <v>2035</v>
      </c>
      <c r="H432" s="2">
        <v>41765</v>
      </c>
      <c r="I432" t="s">
        <v>946</v>
      </c>
      <c r="J432" t="s">
        <v>2038</v>
      </c>
      <c r="K432" s="4">
        <v>40577</v>
      </c>
      <c r="L432">
        <v>0</v>
      </c>
      <c r="N432" s="6">
        <f t="shared" ca="1" si="19"/>
        <v>136</v>
      </c>
      <c r="O432" s="6">
        <f t="shared" ca="1" si="20"/>
        <v>11</v>
      </c>
      <c r="P432" s="6" t="str" cm="1">
        <f t="array" aca="1" ref="P432" ca="1">_xlfn.IFS(O432&lt;5,"0-4years", O432&lt;10,"5-9years",O432&gt;=10,"10+ years")</f>
        <v>10+ years</v>
      </c>
      <c r="S432">
        <v>1</v>
      </c>
      <c r="T432" t="str" cm="1">
        <f t="array" ref="T432">_xlfn.IFS(S432&lt;3,"Low(1-2)",S432=3,"Medium(3)",S432&gt;=4,"High(4-5)")</f>
        <v>Low(1-2)</v>
      </c>
      <c r="U432">
        <v>1</v>
      </c>
      <c r="V432" t="s">
        <v>2050</v>
      </c>
      <c r="W432">
        <v>3</v>
      </c>
      <c r="X432">
        <v>96</v>
      </c>
      <c r="Y432">
        <v>58</v>
      </c>
      <c r="Z432">
        <v>95</v>
      </c>
      <c r="AA432">
        <v>3</v>
      </c>
      <c r="AB432" t="str" cm="1">
        <f t="array" ref="AB432">_xlfn.IFS(AA432=0,"Below Expectation",AA432&lt;5,"Needs Improvement",AA432&lt;=7,"Meets Expectation",AA432&gt;=8,"Exceeds Expectation")</f>
        <v>Needs Improvement</v>
      </c>
      <c r="AC432" s="4">
        <v>19018</v>
      </c>
      <c r="AD432">
        <v>4</v>
      </c>
    </row>
    <row r="433" spans="1:30" x14ac:dyDescent="0.3">
      <c r="A433" t="s">
        <v>455</v>
      </c>
      <c r="B433" t="s">
        <v>1453</v>
      </c>
      <c r="C433">
        <v>28</v>
      </c>
      <c r="D433" t="str">
        <f t="shared" si="18"/>
        <v>22-29</v>
      </c>
      <c r="E433" t="s">
        <v>2022</v>
      </c>
      <c r="F433" t="s">
        <v>2027</v>
      </c>
      <c r="G433" t="s">
        <v>2036</v>
      </c>
      <c r="H433" s="2">
        <v>45464</v>
      </c>
      <c r="I433" t="s">
        <v>160</v>
      </c>
      <c r="J433" t="s">
        <v>2039</v>
      </c>
      <c r="K433" s="4">
        <v>110155</v>
      </c>
      <c r="L433">
        <v>0</v>
      </c>
      <c r="N433" s="6">
        <f t="shared" ca="1" si="19"/>
        <v>14</v>
      </c>
      <c r="O433" s="6">
        <f t="shared" ca="1" si="20"/>
        <v>1</v>
      </c>
      <c r="P433" s="6" t="str" cm="1">
        <f t="array" aca="1" ref="P433" ca="1">_xlfn.IFS(O433&lt;5,"0-4years", O433&lt;10,"5-9years",O433&gt;=10,"10+ years")</f>
        <v>0-4years</v>
      </c>
      <c r="S433">
        <v>1</v>
      </c>
      <c r="T433" t="str" cm="1">
        <f t="array" ref="T433">_xlfn.IFS(S433&lt;3,"Low(1-2)",S433=3,"Medium(3)",S433&gt;=4,"High(4-5)")</f>
        <v>Low(1-2)</v>
      </c>
      <c r="U433">
        <v>5</v>
      </c>
      <c r="V433" t="s">
        <v>2050</v>
      </c>
      <c r="W433">
        <v>5</v>
      </c>
      <c r="X433">
        <v>54</v>
      </c>
      <c r="Y433">
        <v>31</v>
      </c>
      <c r="Z433">
        <v>68</v>
      </c>
      <c r="AA433">
        <v>1</v>
      </c>
      <c r="AB433" t="str" cm="1">
        <f t="array" ref="AB433">_xlfn.IFS(AA433=0,"Below Expectation",AA433&lt;5,"Needs Improvement",AA433&lt;=7,"Meets Expectation",AA433&gt;=8,"Exceeds Expectation")</f>
        <v>Needs Improvement</v>
      </c>
      <c r="AC433" s="4">
        <v>15735</v>
      </c>
      <c r="AD433">
        <v>4</v>
      </c>
    </row>
    <row r="434" spans="1:30" x14ac:dyDescent="0.3">
      <c r="A434" t="s">
        <v>456</v>
      </c>
      <c r="B434" t="s">
        <v>1454</v>
      </c>
      <c r="C434">
        <v>25</v>
      </c>
      <c r="D434" t="str">
        <f t="shared" si="18"/>
        <v>22-29</v>
      </c>
      <c r="E434" t="s">
        <v>2022</v>
      </c>
      <c r="F434" t="s">
        <v>2025</v>
      </c>
      <c r="G434" t="s">
        <v>2034</v>
      </c>
      <c r="H434" s="2">
        <v>41997</v>
      </c>
      <c r="I434" t="s">
        <v>390</v>
      </c>
      <c r="J434" t="s">
        <v>2040</v>
      </c>
      <c r="K434" s="4">
        <v>106731</v>
      </c>
      <c r="L434">
        <v>1</v>
      </c>
      <c r="M434" s="2">
        <v>43309</v>
      </c>
      <c r="N434" s="6">
        <f t="shared" ca="1" si="19"/>
        <v>43</v>
      </c>
      <c r="O434" s="6">
        <f t="shared" ca="1" si="20"/>
        <v>3</v>
      </c>
      <c r="P434" s="6" t="str" cm="1">
        <f t="array" aca="1" ref="P434" ca="1">_xlfn.IFS(O434&lt;5,"0-4years", O434&lt;10,"5-9years",O434&gt;=10,"10+ years")</f>
        <v>0-4years</v>
      </c>
      <c r="Q434" t="s">
        <v>2045</v>
      </c>
      <c r="R434">
        <v>30</v>
      </c>
      <c r="S434">
        <v>2</v>
      </c>
      <c r="T434" t="str" cm="1">
        <f t="array" ref="T434">_xlfn.IFS(S434&lt;3,"Low(1-2)",S434=3,"Medium(3)",S434&gt;=4,"High(4-5)")</f>
        <v>Low(1-2)</v>
      </c>
      <c r="U434">
        <v>1</v>
      </c>
      <c r="V434" t="s">
        <v>2052</v>
      </c>
      <c r="W434">
        <v>3</v>
      </c>
      <c r="X434">
        <v>94</v>
      </c>
      <c r="Y434">
        <v>20</v>
      </c>
      <c r="Z434">
        <v>70</v>
      </c>
      <c r="AA434">
        <v>0</v>
      </c>
      <c r="AB434" t="str" cm="1">
        <f t="array" ref="AB434">_xlfn.IFS(AA434=0,"Below Expectation",AA434&lt;5,"Needs Improvement",AA434&lt;=7,"Meets Expectation",AA434&gt;=8,"Exceeds Expectation")</f>
        <v>Below Expectation</v>
      </c>
      <c r="AC434" s="4">
        <v>19158</v>
      </c>
      <c r="AD434">
        <v>2</v>
      </c>
    </row>
    <row r="435" spans="1:30" x14ac:dyDescent="0.3">
      <c r="A435" t="s">
        <v>457</v>
      </c>
      <c r="B435" t="s">
        <v>1455</v>
      </c>
      <c r="C435">
        <v>32</v>
      </c>
      <c r="D435" t="str">
        <f t="shared" si="18"/>
        <v>30-39</v>
      </c>
      <c r="E435" t="s">
        <v>2023</v>
      </c>
      <c r="F435" t="s">
        <v>2027</v>
      </c>
      <c r="G435" t="s">
        <v>2031</v>
      </c>
      <c r="H435" s="2">
        <v>41036</v>
      </c>
      <c r="I435" t="s">
        <v>935</v>
      </c>
      <c r="J435" t="s">
        <v>2040</v>
      </c>
      <c r="K435" s="4">
        <v>52689</v>
      </c>
      <c r="L435">
        <v>1</v>
      </c>
      <c r="M435" s="2">
        <v>41815</v>
      </c>
      <c r="N435" s="6">
        <f t="shared" ca="1" si="19"/>
        <v>25</v>
      </c>
      <c r="O435" s="6">
        <f t="shared" ca="1" si="20"/>
        <v>2</v>
      </c>
      <c r="P435" s="6" t="str" cm="1">
        <f t="array" aca="1" ref="P435" ca="1">_xlfn.IFS(O435&lt;5,"0-4years", O435&lt;10,"5-9years",O435&gt;=10,"10+ years")</f>
        <v>0-4years</v>
      </c>
      <c r="Q435" t="s">
        <v>2042</v>
      </c>
      <c r="R435">
        <v>30</v>
      </c>
      <c r="S435">
        <v>3</v>
      </c>
      <c r="T435" t="str" cm="1">
        <f t="array" ref="T435">_xlfn.IFS(S435&lt;3,"Low(1-2)",S435=3,"Medium(3)",S435&gt;=4,"High(4-5)")</f>
        <v>Medium(3)</v>
      </c>
      <c r="U435">
        <v>2</v>
      </c>
      <c r="V435" t="s">
        <v>2048</v>
      </c>
      <c r="W435">
        <v>1</v>
      </c>
      <c r="X435">
        <v>55</v>
      </c>
      <c r="Y435">
        <v>39</v>
      </c>
      <c r="Z435">
        <v>66</v>
      </c>
      <c r="AA435">
        <v>3</v>
      </c>
      <c r="AB435" t="str" cm="1">
        <f t="array" ref="AB435">_xlfn.IFS(AA435=0,"Below Expectation",AA435&lt;5,"Needs Improvement",AA435&lt;=7,"Meets Expectation",AA435&gt;=8,"Exceeds Expectation")</f>
        <v>Needs Improvement</v>
      </c>
      <c r="AC435" s="4">
        <v>19874</v>
      </c>
      <c r="AD435">
        <v>4</v>
      </c>
    </row>
    <row r="436" spans="1:30" x14ac:dyDescent="0.3">
      <c r="A436" t="s">
        <v>458</v>
      </c>
      <c r="B436" t="s">
        <v>1456</v>
      </c>
      <c r="C436">
        <v>50</v>
      </c>
      <c r="D436" t="str">
        <f t="shared" si="18"/>
        <v>50-59</v>
      </c>
      <c r="E436" t="s">
        <v>2022</v>
      </c>
      <c r="F436" t="s">
        <v>2029</v>
      </c>
      <c r="G436" t="s">
        <v>2035</v>
      </c>
      <c r="H436" s="2">
        <v>41457</v>
      </c>
      <c r="I436" t="s">
        <v>207</v>
      </c>
      <c r="J436" t="s">
        <v>2040</v>
      </c>
      <c r="K436" s="4">
        <v>36154</v>
      </c>
      <c r="L436">
        <v>0</v>
      </c>
      <c r="N436" s="6">
        <f t="shared" ca="1" si="19"/>
        <v>146</v>
      </c>
      <c r="O436" s="6">
        <f t="shared" ca="1" si="20"/>
        <v>12</v>
      </c>
      <c r="P436" s="6" t="str" cm="1">
        <f t="array" aca="1" ref="P436" ca="1">_xlfn.IFS(O436&lt;5,"0-4years", O436&lt;10,"5-9years",O436&gt;=10,"10+ years")</f>
        <v>10+ years</v>
      </c>
      <c r="S436">
        <v>3</v>
      </c>
      <c r="T436" t="str" cm="1">
        <f t="array" ref="T436">_xlfn.IFS(S436&lt;3,"Low(1-2)",S436=3,"Medium(3)",S436&gt;=4,"High(4-5)")</f>
        <v>Medium(3)</v>
      </c>
      <c r="U436">
        <v>5</v>
      </c>
      <c r="V436" t="s">
        <v>2054</v>
      </c>
      <c r="W436">
        <v>3</v>
      </c>
      <c r="X436">
        <v>77</v>
      </c>
      <c r="Y436">
        <v>91</v>
      </c>
      <c r="Z436">
        <v>95</v>
      </c>
      <c r="AA436">
        <v>6</v>
      </c>
      <c r="AB436" t="str" cm="1">
        <f t="array" ref="AB436">_xlfn.IFS(AA436=0,"Below Expectation",AA436&lt;5,"Needs Improvement",AA436&lt;=7,"Meets Expectation",AA436&gt;=8,"Exceeds Expectation")</f>
        <v>Meets Expectation</v>
      </c>
      <c r="AC436" s="4">
        <v>9763</v>
      </c>
      <c r="AD436">
        <v>3</v>
      </c>
    </row>
    <row r="437" spans="1:30" x14ac:dyDescent="0.3">
      <c r="A437" t="s">
        <v>459</v>
      </c>
      <c r="B437" t="s">
        <v>1457</v>
      </c>
      <c r="C437">
        <v>57</v>
      </c>
      <c r="D437" t="str">
        <f t="shared" si="18"/>
        <v>50-59</v>
      </c>
      <c r="E437" t="s">
        <v>2023</v>
      </c>
      <c r="F437" t="s">
        <v>2028</v>
      </c>
      <c r="G437" t="s">
        <v>2031</v>
      </c>
      <c r="H437" s="2">
        <v>42293</v>
      </c>
      <c r="I437" t="s">
        <v>611</v>
      </c>
      <c r="J437" t="s">
        <v>2039</v>
      </c>
      <c r="K437" s="4">
        <v>119948</v>
      </c>
      <c r="L437">
        <v>0</v>
      </c>
      <c r="N437" s="6">
        <f t="shared" ca="1" si="19"/>
        <v>119</v>
      </c>
      <c r="O437" s="6">
        <f t="shared" ca="1" si="20"/>
        <v>9</v>
      </c>
      <c r="P437" s="6" t="str" cm="1">
        <f t="array" aca="1" ref="P437" ca="1">_xlfn.IFS(O437&lt;5,"0-4years", O437&lt;10,"5-9years",O437&gt;=10,"10+ years")</f>
        <v>5-9years</v>
      </c>
      <c r="S437">
        <v>1</v>
      </c>
      <c r="T437" t="str" cm="1">
        <f t="array" ref="T437">_xlfn.IFS(S437&lt;3,"Low(1-2)",S437=3,"Medium(3)",S437&gt;=4,"High(4-5)")</f>
        <v>Low(1-2)</v>
      </c>
      <c r="U437">
        <v>5</v>
      </c>
      <c r="V437" t="s">
        <v>2050</v>
      </c>
      <c r="W437">
        <v>2</v>
      </c>
      <c r="X437">
        <v>54</v>
      </c>
      <c r="Y437">
        <v>26</v>
      </c>
      <c r="Z437">
        <v>89</v>
      </c>
      <c r="AA437">
        <v>8</v>
      </c>
      <c r="AB437" t="str" cm="1">
        <f t="array" ref="AB437">_xlfn.IFS(AA437=0,"Below Expectation",AA437&lt;5,"Needs Improvement",AA437&lt;=7,"Meets Expectation",AA437&gt;=8,"Exceeds Expectation")</f>
        <v>Exceeds Expectation</v>
      </c>
      <c r="AC437" s="4">
        <v>17907</v>
      </c>
      <c r="AD437">
        <v>1</v>
      </c>
    </row>
    <row r="438" spans="1:30" x14ac:dyDescent="0.3">
      <c r="A438" t="s">
        <v>460</v>
      </c>
      <c r="B438" t="s">
        <v>1458</v>
      </c>
      <c r="C438">
        <v>46</v>
      </c>
      <c r="D438" t="str">
        <f t="shared" si="18"/>
        <v>40-49</v>
      </c>
      <c r="E438" t="s">
        <v>2023</v>
      </c>
      <c r="F438" t="s">
        <v>2028</v>
      </c>
      <c r="G438" t="s">
        <v>2032</v>
      </c>
      <c r="H438" s="2">
        <v>41523</v>
      </c>
      <c r="I438" t="s">
        <v>310</v>
      </c>
      <c r="J438" t="s">
        <v>2040</v>
      </c>
      <c r="K438" s="4">
        <v>46341</v>
      </c>
      <c r="L438">
        <v>0</v>
      </c>
      <c r="N438" s="6">
        <f t="shared" ca="1" si="19"/>
        <v>144</v>
      </c>
      <c r="O438" s="6">
        <f t="shared" ca="1" si="20"/>
        <v>12</v>
      </c>
      <c r="P438" s="6" t="str" cm="1">
        <f t="array" aca="1" ref="P438" ca="1">_xlfn.IFS(O438&lt;5,"0-4years", O438&lt;10,"5-9years",O438&gt;=10,"10+ years")</f>
        <v>10+ years</v>
      </c>
      <c r="S438">
        <v>2</v>
      </c>
      <c r="T438" t="str" cm="1">
        <f t="array" ref="T438">_xlfn.IFS(S438&lt;3,"Low(1-2)",S438=3,"Medium(3)",S438&gt;=4,"High(4-5)")</f>
        <v>Low(1-2)</v>
      </c>
      <c r="U438">
        <v>5</v>
      </c>
      <c r="V438" t="s">
        <v>2050</v>
      </c>
      <c r="W438">
        <v>4</v>
      </c>
      <c r="X438">
        <v>98</v>
      </c>
      <c r="Y438">
        <v>1</v>
      </c>
      <c r="Z438">
        <v>70</v>
      </c>
      <c r="AA438">
        <v>8</v>
      </c>
      <c r="AB438" t="str" cm="1">
        <f t="array" ref="AB438">_xlfn.IFS(AA438=0,"Below Expectation",AA438&lt;5,"Needs Improvement",AA438&lt;=7,"Meets Expectation",AA438&gt;=8,"Exceeds Expectation")</f>
        <v>Exceeds Expectation</v>
      </c>
      <c r="AC438" s="4">
        <v>8053</v>
      </c>
      <c r="AD438">
        <v>1</v>
      </c>
    </row>
    <row r="439" spans="1:30" x14ac:dyDescent="0.3">
      <c r="A439" t="s">
        <v>461</v>
      </c>
      <c r="B439" t="s">
        <v>1459</v>
      </c>
      <c r="C439">
        <v>42</v>
      </c>
      <c r="D439" t="str">
        <f t="shared" si="18"/>
        <v>40-49</v>
      </c>
      <c r="E439" t="s">
        <v>2024</v>
      </c>
      <c r="F439" t="s">
        <v>2030</v>
      </c>
      <c r="G439" t="s">
        <v>2032</v>
      </c>
      <c r="H439" s="2">
        <v>41391</v>
      </c>
      <c r="I439" t="s">
        <v>495</v>
      </c>
      <c r="J439" t="s">
        <v>2041</v>
      </c>
      <c r="K439" s="4">
        <v>99681</v>
      </c>
      <c r="L439">
        <v>0</v>
      </c>
      <c r="N439" s="6">
        <f t="shared" ca="1" si="19"/>
        <v>148</v>
      </c>
      <c r="O439" s="6">
        <f t="shared" ca="1" si="20"/>
        <v>12</v>
      </c>
      <c r="P439" s="6" t="str" cm="1">
        <f t="array" aca="1" ref="P439" ca="1">_xlfn.IFS(O439&lt;5,"0-4years", O439&lt;10,"5-9years",O439&gt;=10,"10+ years")</f>
        <v>10+ years</v>
      </c>
      <c r="S439">
        <v>1</v>
      </c>
      <c r="T439" t="str" cm="1">
        <f t="array" ref="T439">_xlfn.IFS(S439&lt;3,"Low(1-2)",S439=3,"Medium(3)",S439&gt;=4,"High(4-5)")</f>
        <v>Low(1-2)</v>
      </c>
      <c r="U439">
        <v>3</v>
      </c>
      <c r="V439" t="s">
        <v>2050</v>
      </c>
      <c r="W439">
        <v>5</v>
      </c>
      <c r="X439">
        <v>88</v>
      </c>
      <c r="Y439">
        <v>96</v>
      </c>
      <c r="Z439">
        <v>90</v>
      </c>
      <c r="AA439">
        <v>9</v>
      </c>
      <c r="AB439" t="str" cm="1">
        <f t="array" ref="AB439">_xlfn.IFS(AA439=0,"Below Expectation",AA439&lt;5,"Needs Improvement",AA439&lt;=7,"Meets Expectation",AA439&gt;=8,"Exceeds Expectation")</f>
        <v>Exceeds Expectation</v>
      </c>
      <c r="AC439" s="4">
        <v>17371</v>
      </c>
      <c r="AD439">
        <v>3</v>
      </c>
    </row>
    <row r="440" spans="1:30" x14ac:dyDescent="0.3">
      <c r="A440" t="s">
        <v>462</v>
      </c>
      <c r="B440" t="s">
        <v>1460</v>
      </c>
      <c r="C440">
        <v>57</v>
      </c>
      <c r="D440" t="str">
        <f t="shared" si="18"/>
        <v>50-59</v>
      </c>
      <c r="E440" t="s">
        <v>2023</v>
      </c>
      <c r="F440" t="s">
        <v>2029</v>
      </c>
      <c r="G440" t="s">
        <v>2034</v>
      </c>
      <c r="H440" s="2">
        <v>43459</v>
      </c>
      <c r="I440" t="s">
        <v>398</v>
      </c>
      <c r="J440" t="s">
        <v>2039</v>
      </c>
      <c r="K440" s="4">
        <v>71330</v>
      </c>
      <c r="L440">
        <v>1</v>
      </c>
      <c r="M440" s="2">
        <v>44108</v>
      </c>
      <c r="N440" s="6">
        <f t="shared" ca="1" si="19"/>
        <v>21</v>
      </c>
      <c r="O440" s="6">
        <f t="shared" ca="1" si="20"/>
        <v>1</v>
      </c>
      <c r="P440" s="6" t="str" cm="1">
        <f t="array" aca="1" ref="P440" ca="1">_xlfn.IFS(O440&lt;5,"0-4years", O440&lt;10,"5-9years",O440&gt;=10,"10+ years")</f>
        <v>0-4years</v>
      </c>
      <c r="Q440" t="s">
        <v>2045</v>
      </c>
      <c r="R440">
        <v>90</v>
      </c>
      <c r="S440">
        <v>5</v>
      </c>
      <c r="T440" t="str" cm="1">
        <f t="array" ref="T440">_xlfn.IFS(S440&lt;3,"Low(1-2)",S440=3,"Medium(3)",S440&gt;=4,"High(4-5)")</f>
        <v>High(4-5)</v>
      </c>
      <c r="U440">
        <v>3</v>
      </c>
      <c r="V440" t="s">
        <v>2052</v>
      </c>
      <c r="W440">
        <v>1</v>
      </c>
      <c r="X440">
        <v>87</v>
      </c>
      <c r="Y440">
        <v>79</v>
      </c>
      <c r="Z440">
        <v>89</v>
      </c>
      <c r="AA440">
        <v>0</v>
      </c>
      <c r="AB440" t="str" cm="1">
        <f t="array" ref="AB440">_xlfn.IFS(AA440=0,"Below Expectation",AA440&lt;5,"Needs Improvement",AA440&lt;=7,"Meets Expectation",AA440&gt;=8,"Exceeds Expectation")</f>
        <v>Below Expectation</v>
      </c>
      <c r="AC440" s="4">
        <v>3845</v>
      </c>
      <c r="AD440">
        <v>4</v>
      </c>
    </row>
    <row r="441" spans="1:30" x14ac:dyDescent="0.3">
      <c r="A441" t="s">
        <v>463</v>
      </c>
      <c r="B441" t="s">
        <v>1461</v>
      </c>
      <c r="C441">
        <v>31</v>
      </c>
      <c r="D441" t="str">
        <f t="shared" si="18"/>
        <v>30-39</v>
      </c>
      <c r="E441" t="s">
        <v>2022</v>
      </c>
      <c r="F441" t="s">
        <v>2025</v>
      </c>
      <c r="G441" t="s">
        <v>2035</v>
      </c>
      <c r="H441" s="2">
        <v>45252</v>
      </c>
      <c r="I441" t="s">
        <v>677</v>
      </c>
      <c r="J441" t="s">
        <v>2041</v>
      </c>
      <c r="K441" s="4">
        <v>112759</v>
      </c>
      <c r="L441">
        <v>0</v>
      </c>
      <c r="N441" s="6">
        <f t="shared" ca="1" si="19"/>
        <v>21</v>
      </c>
      <c r="O441" s="6">
        <f t="shared" ca="1" si="20"/>
        <v>1</v>
      </c>
      <c r="P441" s="6" t="str" cm="1">
        <f t="array" aca="1" ref="P441" ca="1">_xlfn.IFS(O441&lt;5,"0-4years", O441&lt;10,"5-9years",O441&gt;=10,"10+ years")</f>
        <v>0-4years</v>
      </c>
      <c r="S441">
        <v>3</v>
      </c>
      <c r="T441" t="str" cm="1">
        <f t="array" ref="T441">_xlfn.IFS(S441&lt;3,"Low(1-2)",S441=3,"Medium(3)",S441&gt;=4,"High(4-5)")</f>
        <v>Medium(3)</v>
      </c>
      <c r="U441">
        <v>3</v>
      </c>
      <c r="V441" t="s">
        <v>2054</v>
      </c>
      <c r="W441">
        <v>4</v>
      </c>
      <c r="X441">
        <v>51</v>
      </c>
      <c r="Y441">
        <v>38</v>
      </c>
      <c r="Z441">
        <v>94</v>
      </c>
      <c r="AA441">
        <v>4</v>
      </c>
      <c r="AB441" t="str" cm="1">
        <f t="array" ref="AB441">_xlfn.IFS(AA441=0,"Below Expectation",AA441&lt;5,"Needs Improvement",AA441&lt;=7,"Meets Expectation",AA441&gt;=8,"Exceeds Expectation")</f>
        <v>Needs Improvement</v>
      </c>
      <c r="AC441" s="4">
        <v>13496</v>
      </c>
      <c r="AD441">
        <v>0</v>
      </c>
    </row>
    <row r="442" spans="1:30" x14ac:dyDescent="0.3">
      <c r="A442" t="s">
        <v>464</v>
      </c>
      <c r="B442" t="s">
        <v>1462</v>
      </c>
      <c r="C442">
        <v>58</v>
      </c>
      <c r="D442" t="str">
        <f t="shared" si="18"/>
        <v>50-59</v>
      </c>
      <c r="E442" t="s">
        <v>2022</v>
      </c>
      <c r="F442" t="s">
        <v>2028</v>
      </c>
      <c r="G442" t="s">
        <v>2035</v>
      </c>
      <c r="H442" s="2">
        <v>44988</v>
      </c>
      <c r="I442" t="s">
        <v>772</v>
      </c>
      <c r="J442" t="s">
        <v>2039</v>
      </c>
      <c r="K442" s="4">
        <v>93416</v>
      </c>
      <c r="L442">
        <v>0</v>
      </c>
      <c r="N442" s="6">
        <f t="shared" ca="1" si="19"/>
        <v>30</v>
      </c>
      <c r="O442" s="6">
        <f t="shared" ca="1" si="20"/>
        <v>2</v>
      </c>
      <c r="P442" s="6" t="str" cm="1">
        <f t="array" aca="1" ref="P442" ca="1">_xlfn.IFS(O442&lt;5,"0-4years", O442&lt;10,"5-9years",O442&gt;=10,"10+ years")</f>
        <v>0-4years</v>
      </c>
      <c r="S442">
        <v>4</v>
      </c>
      <c r="T442" t="str" cm="1">
        <f t="array" ref="T442">_xlfn.IFS(S442&lt;3,"Low(1-2)",S442=3,"Medium(3)",S442&gt;=4,"High(4-5)")</f>
        <v>High(4-5)</v>
      </c>
      <c r="U442">
        <v>4</v>
      </c>
      <c r="V442" t="s">
        <v>2056</v>
      </c>
      <c r="W442">
        <v>3</v>
      </c>
      <c r="X442">
        <v>92</v>
      </c>
      <c r="Y442">
        <v>85</v>
      </c>
      <c r="Z442">
        <v>98</v>
      </c>
      <c r="AA442">
        <v>6</v>
      </c>
      <c r="AB442" t="str" cm="1">
        <f t="array" ref="AB442">_xlfn.IFS(AA442=0,"Below Expectation",AA442&lt;5,"Needs Improvement",AA442&lt;=7,"Meets Expectation",AA442&gt;=8,"Exceeds Expectation")</f>
        <v>Meets Expectation</v>
      </c>
      <c r="AC442" s="4">
        <v>6301</v>
      </c>
      <c r="AD442">
        <v>4</v>
      </c>
    </row>
    <row r="443" spans="1:30" x14ac:dyDescent="0.3">
      <c r="A443" t="s">
        <v>465</v>
      </c>
      <c r="B443" t="s">
        <v>1463</v>
      </c>
      <c r="C443">
        <v>30</v>
      </c>
      <c r="D443" t="str">
        <f t="shared" si="18"/>
        <v>30-39</v>
      </c>
      <c r="E443" t="s">
        <v>2023</v>
      </c>
      <c r="F443" t="s">
        <v>2028</v>
      </c>
      <c r="G443" t="s">
        <v>2031</v>
      </c>
      <c r="H443" s="2">
        <v>43145</v>
      </c>
      <c r="I443" t="s">
        <v>560</v>
      </c>
      <c r="J443" t="s">
        <v>2040</v>
      </c>
      <c r="K443" s="4">
        <v>111807</v>
      </c>
      <c r="L443">
        <v>1</v>
      </c>
      <c r="M443" s="2">
        <v>43999</v>
      </c>
      <c r="N443" s="6">
        <f t="shared" ca="1" si="19"/>
        <v>28</v>
      </c>
      <c r="O443" s="6">
        <f t="shared" ca="1" si="20"/>
        <v>2</v>
      </c>
      <c r="P443" s="6" t="str" cm="1">
        <f t="array" aca="1" ref="P443" ca="1">_xlfn.IFS(O443&lt;5,"0-4years", O443&lt;10,"5-9years",O443&gt;=10,"10+ years")</f>
        <v>0-4years</v>
      </c>
      <c r="Q443" t="s">
        <v>2042</v>
      </c>
      <c r="R443">
        <v>90</v>
      </c>
      <c r="S443">
        <v>1</v>
      </c>
      <c r="T443" t="str" cm="1">
        <f t="array" ref="T443">_xlfn.IFS(S443&lt;3,"Low(1-2)",S443=3,"Medium(3)",S443&gt;=4,"High(4-5)")</f>
        <v>Low(1-2)</v>
      </c>
      <c r="U443">
        <v>2</v>
      </c>
      <c r="V443" t="s">
        <v>2048</v>
      </c>
      <c r="W443">
        <v>2</v>
      </c>
      <c r="X443">
        <v>88</v>
      </c>
      <c r="Y443">
        <v>55</v>
      </c>
      <c r="Z443">
        <v>68</v>
      </c>
      <c r="AA443">
        <v>6</v>
      </c>
      <c r="AB443" t="str" cm="1">
        <f t="array" ref="AB443">_xlfn.IFS(AA443=0,"Below Expectation",AA443&lt;5,"Needs Improvement",AA443&lt;=7,"Meets Expectation",AA443&gt;=8,"Exceeds Expectation")</f>
        <v>Meets Expectation</v>
      </c>
      <c r="AC443" s="4">
        <v>11885</v>
      </c>
      <c r="AD443">
        <v>1</v>
      </c>
    </row>
    <row r="444" spans="1:30" x14ac:dyDescent="0.3">
      <c r="A444" t="s">
        <v>466</v>
      </c>
      <c r="B444" t="s">
        <v>1464</v>
      </c>
      <c r="C444">
        <v>45</v>
      </c>
      <c r="D444" t="str">
        <f t="shared" si="18"/>
        <v>40-49</v>
      </c>
      <c r="E444" t="s">
        <v>2022</v>
      </c>
      <c r="F444" t="s">
        <v>2030</v>
      </c>
      <c r="G444" t="s">
        <v>2033</v>
      </c>
      <c r="H444" s="2">
        <v>43386</v>
      </c>
      <c r="I444" t="s">
        <v>534</v>
      </c>
      <c r="J444" t="s">
        <v>2041</v>
      </c>
      <c r="K444" s="4">
        <v>58313</v>
      </c>
      <c r="L444">
        <v>0</v>
      </c>
      <c r="N444" s="6">
        <f t="shared" ca="1" si="19"/>
        <v>83</v>
      </c>
      <c r="O444" s="6">
        <f t="shared" ca="1" si="20"/>
        <v>6</v>
      </c>
      <c r="P444" s="6" t="str" cm="1">
        <f t="array" aca="1" ref="P444" ca="1">_xlfn.IFS(O444&lt;5,"0-4years", O444&lt;10,"5-9years",O444&gt;=10,"10+ years")</f>
        <v>5-9years</v>
      </c>
      <c r="S444">
        <v>5</v>
      </c>
      <c r="T444" t="str" cm="1">
        <f t="array" ref="T444">_xlfn.IFS(S444&lt;3,"Low(1-2)",S444=3,"Medium(3)",S444&gt;=4,"High(4-5)")</f>
        <v>High(4-5)</v>
      </c>
      <c r="U444">
        <v>5</v>
      </c>
      <c r="V444" t="s">
        <v>2056</v>
      </c>
      <c r="W444">
        <v>3</v>
      </c>
      <c r="X444">
        <v>70</v>
      </c>
      <c r="Y444">
        <v>12</v>
      </c>
      <c r="Z444">
        <v>56</v>
      </c>
      <c r="AA444">
        <v>9</v>
      </c>
      <c r="AB444" t="str" cm="1">
        <f t="array" ref="AB444">_xlfn.IFS(AA444=0,"Below Expectation",AA444&lt;5,"Needs Improvement",AA444&lt;=7,"Meets Expectation",AA444&gt;=8,"Exceeds Expectation")</f>
        <v>Exceeds Expectation</v>
      </c>
      <c r="AC444" s="4">
        <v>16482</v>
      </c>
      <c r="AD444">
        <v>0</v>
      </c>
    </row>
    <row r="445" spans="1:30" x14ac:dyDescent="0.3">
      <c r="A445" t="s">
        <v>467</v>
      </c>
      <c r="B445" t="s">
        <v>1465</v>
      </c>
      <c r="C445">
        <v>56</v>
      </c>
      <c r="D445" t="str">
        <f t="shared" si="18"/>
        <v>50-59</v>
      </c>
      <c r="E445" t="s">
        <v>2024</v>
      </c>
      <c r="F445" t="s">
        <v>2026</v>
      </c>
      <c r="G445" t="s">
        <v>2032</v>
      </c>
      <c r="H445" s="2">
        <v>42943</v>
      </c>
      <c r="I445" t="s">
        <v>825</v>
      </c>
      <c r="J445" t="s">
        <v>2041</v>
      </c>
      <c r="K445" s="4">
        <v>71900</v>
      </c>
      <c r="L445">
        <v>0</v>
      </c>
      <c r="N445" s="6">
        <f t="shared" ca="1" si="19"/>
        <v>97</v>
      </c>
      <c r="O445" s="6">
        <f t="shared" ca="1" si="20"/>
        <v>8</v>
      </c>
      <c r="P445" s="6" t="str" cm="1">
        <f t="array" aca="1" ref="P445" ca="1">_xlfn.IFS(O445&lt;5,"0-4years", O445&lt;10,"5-9years",O445&gt;=10,"10+ years")</f>
        <v>5-9years</v>
      </c>
      <c r="S445">
        <v>3</v>
      </c>
      <c r="T445" t="str" cm="1">
        <f t="array" ref="T445">_xlfn.IFS(S445&lt;3,"Low(1-2)",S445=3,"Medium(3)",S445&gt;=4,"High(4-5)")</f>
        <v>Medium(3)</v>
      </c>
      <c r="U445">
        <v>5</v>
      </c>
      <c r="V445" t="s">
        <v>2054</v>
      </c>
      <c r="W445">
        <v>4</v>
      </c>
      <c r="X445">
        <v>89</v>
      </c>
      <c r="Y445">
        <v>55</v>
      </c>
      <c r="Z445">
        <v>66</v>
      </c>
      <c r="AA445">
        <v>5</v>
      </c>
      <c r="AB445" t="str" cm="1">
        <f t="array" ref="AB445">_xlfn.IFS(AA445=0,"Below Expectation",AA445&lt;5,"Needs Improvement",AA445&lt;=7,"Meets Expectation",AA445&gt;=8,"Exceeds Expectation")</f>
        <v>Meets Expectation</v>
      </c>
      <c r="AC445" s="4">
        <v>2288</v>
      </c>
      <c r="AD445">
        <v>2</v>
      </c>
    </row>
    <row r="446" spans="1:30" x14ac:dyDescent="0.3">
      <c r="A446" t="s">
        <v>468</v>
      </c>
      <c r="B446" t="s">
        <v>1466</v>
      </c>
      <c r="C446">
        <v>56</v>
      </c>
      <c r="D446" t="str">
        <f t="shared" si="18"/>
        <v>50-59</v>
      </c>
      <c r="E446" t="s">
        <v>2023</v>
      </c>
      <c r="F446" t="s">
        <v>2025</v>
      </c>
      <c r="G446" t="s">
        <v>2035</v>
      </c>
      <c r="H446" s="2">
        <v>40537</v>
      </c>
      <c r="I446" t="s">
        <v>602</v>
      </c>
      <c r="J446" t="s">
        <v>2041</v>
      </c>
      <c r="K446" s="4">
        <v>103840</v>
      </c>
      <c r="L446">
        <v>0</v>
      </c>
      <c r="N446" s="6">
        <f t="shared" ca="1" si="19"/>
        <v>176</v>
      </c>
      <c r="O446" s="6">
        <f t="shared" ca="1" si="20"/>
        <v>14</v>
      </c>
      <c r="P446" s="6" t="str" cm="1">
        <f t="array" aca="1" ref="P446" ca="1">_xlfn.IFS(O446&lt;5,"0-4years", O446&lt;10,"5-9years",O446&gt;=10,"10+ years")</f>
        <v>10+ years</v>
      </c>
      <c r="S446">
        <v>2</v>
      </c>
      <c r="T446" t="str" cm="1">
        <f t="array" ref="T446">_xlfn.IFS(S446&lt;3,"Low(1-2)",S446=3,"Medium(3)",S446&gt;=4,"High(4-5)")</f>
        <v>Low(1-2)</v>
      </c>
      <c r="U446">
        <v>3</v>
      </c>
      <c r="V446" t="s">
        <v>2050</v>
      </c>
      <c r="W446">
        <v>1</v>
      </c>
      <c r="X446">
        <v>86</v>
      </c>
      <c r="Y446">
        <v>65</v>
      </c>
      <c r="Z446">
        <v>50</v>
      </c>
      <c r="AA446">
        <v>9</v>
      </c>
      <c r="AB446" t="str" cm="1">
        <f t="array" ref="AB446">_xlfn.IFS(AA446=0,"Below Expectation",AA446&lt;5,"Needs Improvement",AA446&lt;=7,"Meets Expectation",AA446&gt;=8,"Exceeds Expectation")</f>
        <v>Exceeds Expectation</v>
      </c>
      <c r="AC446" s="4">
        <v>7796</v>
      </c>
      <c r="AD446">
        <v>2</v>
      </c>
    </row>
    <row r="447" spans="1:30" x14ac:dyDescent="0.3">
      <c r="A447" t="s">
        <v>469</v>
      </c>
      <c r="B447" t="s">
        <v>1467</v>
      </c>
      <c r="C447">
        <v>57</v>
      </c>
      <c r="D447" t="str">
        <f t="shared" si="18"/>
        <v>50-59</v>
      </c>
      <c r="E447" t="s">
        <v>2022</v>
      </c>
      <c r="F447" t="s">
        <v>2027</v>
      </c>
      <c r="G447" t="s">
        <v>2032</v>
      </c>
      <c r="H447" s="2">
        <v>42063</v>
      </c>
      <c r="I447" t="s">
        <v>273</v>
      </c>
      <c r="J447" t="s">
        <v>2039</v>
      </c>
      <c r="K447" s="4">
        <v>59695</v>
      </c>
      <c r="L447">
        <v>0</v>
      </c>
      <c r="N447" s="6">
        <f t="shared" ca="1" si="19"/>
        <v>126</v>
      </c>
      <c r="O447" s="6">
        <f t="shared" ca="1" si="20"/>
        <v>10</v>
      </c>
      <c r="P447" s="6" t="str" cm="1">
        <f t="array" aca="1" ref="P447" ca="1">_xlfn.IFS(O447&lt;5,"0-4years", O447&lt;10,"5-9years",O447&gt;=10,"10+ years")</f>
        <v>10+ years</v>
      </c>
      <c r="S447">
        <v>3</v>
      </c>
      <c r="T447" t="str" cm="1">
        <f t="array" ref="T447">_xlfn.IFS(S447&lt;3,"Low(1-2)",S447=3,"Medium(3)",S447&gt;=4,"High(4-5)")</f>
        <v>Medium(3)</v>
      </c>
      <c r="U447">
        <v>5</v>
      </c>
      <c r="V447" t="s">
        <v>2054</v>
      </c>
      <c r="W447">
        <v>5</v>
      </c>
      <c r="X447">
        <v>67</v>
      </c>
      <c r="Y447">
        <v>77</v>
      </c>
      <c r="Z447">
        <v>86</v>
      </c>
      <c r="AA447">
        <v>3</v>
      </c>
      <c r="AB447" t="str" cm="1">
        <f t="array" ref="AB447">_xlfn.IFS(AA447=0,"Below Expectation",AA447&lt;5,"Needs Improvement",AA447&lt;=7,"Meets Expectation",AA447&gt;=8,"Exceeds Expectation")</f>
        <v>Needs Improvement</v>
      </c>
      <c r="AC447" s="4">
        <v>7263</v>
      </c>
      <c r="AD447">
        <v>4</v>
      </c>
    </row>
    <row r="448" spans="1:30" x14ac:dyDescent="0.3">
      <c r="A448" t="s">
        <v>470</v>
      </c>
      <c r="B448" t="s">
        <v>1468</v>
      </c>
      <c r="C448">
        <v>39</v>
      </c>
      <c r="D448" t="str">
        <f t="shared" si="18"/>
        <v>30-39</v>
      </c>
      <c r="E448" t="s">
        <v>2022</v>
      </c>
      <c r="F448" t="s">
        <v>2029</v>
      </c>
      <c r="G448" t="s">
        <v>2035</v>
      </c>
      <c r="H448" s="2">
        <v>42596</v>
      </c>
      <c r="I448" t="s">
        <v>943</v>
      </c>
      <c r="J448" t="s">
        <v>2037</v>
      </c>
      <c r="K448" s="4">
        <v>55225</v>
      </c>
      <c r="L448">
        <v>0</v>
      </c>
      <c r="N448" s="6">
        <f t="shared" ca="1" si="19"/>
        <v>109</v>
      </c>
      <c r="O448" s="6">
        <f t="shared" ca="1" si="20"/>
        <v>9</v>
      </c>
      <c r="P448" s="6" t="str" cm="1">
        <f t="array" aca="1" ref="P448" ca="1">_xlfn.IFS(O448&lt;5,"0-4years", O448&lt;10,"5-9years",O448&gt;=10,"10+ years")</f>
        <v>5-9years</v>
      </c>
      <c r="S448">
        <v>2</v>
      </c>
      <c r="T448" t="str" cm="1">
        <f t="array" ref="T448">_xlfn.IFS(S448&lt;3,"Low(1-2)",S448=3,"Medium(3)",S448&gt;=4,"High(4-5)")</f>
        <v>Low(1-2)</v>
      </c>
      <c r="U448">
        <v>5</v>
      </c>
      <c r="V448" t="s">
        <v>2050</v>
      </c>
      <c r="W448">
        <v>4</v>
      </c>
      <c r="X448">
        <v>97</v>
      </c>
      <c r="Y448">
        <v>55</v>
      </c>
      <c r="Z448">
        <v>55</v>
      </c>
      <c r="AA448">
        <v>2</v>
      </c>
      <c r="AB448" t="str" cm="1">
        <f t="array" ref="AB448">_xlfn.IFS(AA448=0,"Below Expectation",AA448&lt;5,"Needs Improvement",AA448&lt;=7,"Meets Expectation",AA448&gt;=8,"Exceeds Expectation")</f>
        <v>Needs Improvement</v>
      </c>
      <c r="AC448" s="4">
        <v>12777</v>
      </c>
      <c r="AD448">
        <v>4</v>
      </c>
    </row>
    <row r="449" spans="1:30" x14ac:dyDescent="0.3">
      <c r="A449" t="s">
        <v>471</v>
      </c>
      <c r="B449" t="s">
        <v>1469</v>
      </c>
      <c r="C449">
        <v>53</v>
      </c>
      <c r="D449" t="str">
        <f t="shared" si="18"/>
        <v>50-59</v>
      </c>
      <c r="E449" t="s">
        <v>2022</v>
      </c>
      <c r="F449" t="s">
        <v>2028</v>
      </c>
      <c r="G449" t="s">
        <v>2033</v>
      </c>
      <c r="H449" s="2">
        <v>45094</v>
      </c>
      <c r="I449" t="s">
        <v>533</v>
      </c>
      <c r="J449" t="s">
        <v>2040</v>
      </c>
      <c r="K449" s="4">
        <v>111072</v>
      </c>
      <c r="L449">
        <v>1</v>
      </c>
      <c r="M449" s="2">
        <v>45846</v>
      </c>
      <c r="N449" s="6">
        <f t="shared" ca="1" si="19"/>
        <v>24</v>
      </c>
      <c r="O449" s="6">
        <f t="shared" ca="1" si="20"/>
        <v>2</v>
      </c>
      <c r="P449" s="6" t="str" cm="1">
        <f t="array" aca="1" ref="P449" ca="1">_xlfn.IFS(O449&lt;5,"0-4years", O449&lt;10,"5-9years",O449&gt;=10,"10+ years")</f>
        <v>0-4years</v>
      </c>
      <c r="Q449" t="s">
        <v>2044</v>
      </c>
      <c r="R449">
        <v>90</v>
      </c>
      <c r="S449">
        <v>2</v>
      </c>
      <c r="T449" t="str" cm="1">
        <f t="array" ref="T449">_xlfn.IFS(S449&lt;3,"Low(1-2)",S449=3,"Medium(3)",S449&gt;=4,"High(4-5)")</f>
        <v>Low(1-2)</v>
      </c>
      <c r="U449">
        <v>1</v>
      </c>
      <c r="V449" t="s">
        <v>2051</v>
      </c>
      <c r="W449">
        <v>1</v>
      </c>
      <c r="X449">
        <v>95</v>
      </c>
      <c r="Y449">
        <v>27</v>
      </c>
      <c r="Z449">
        <v>75</v>
      </c>
      <c r="AA449">
        <v>8</v>
      </c>
      <c r="AB449" t="str" cm="1">
        <f t="array" ref="AB449">_xlfn.IFS(AA449=0,"Below Expectation",AA449&lt;5,"Needs Improvement",AA449&lt;=7,"Meets Expectation",AA449&gt;=8,"Exceeds Expectation")</f>
        <v>Exceeds Expectation</v>
      </c>
      <c r="AC449" s="4">
        <v>8770</v>
      </c>
      <c r="AD449">
        <v>0</v>
      </c>
    </row>
    <row r="450" spans="1:30" x14ac:dyDescent="0.3">
      <c r="A450" t="s">
        <v>472</v>
      </c>
      <c r="B450" t="s">
        <v>1470</v>
      </c>
      <c r="C450">
        <v>45</v>
      </c>
      <c r="D450" t="str">
        <f t="shared" si="18"/>
        <v>40-49</v>
      </c>
      <c r="E450" t="s">
        <v>2022</v>
      </c>
      <c r="F450" t="s">
        <v>2028</v>
      </c>
      <c r="G450" t="s">
        <v>2035</v>
      </c>
      <c r="H450" s="2">
        <v>42390</v>
      </c>
      <c r="I450" t="s">
        <v>653</v>
      </c>
      <c r="J450" t="s">
        <v>2041</v>
      </c>
      <c r="K450" s="4">
        <v>74156</v>
      </c>
      <c r="L450">
        <v>1</v>
      </c>
      <c r="M450" s="2">
        <v>43005</v>
      </c>
      <c r="N450" s="6">
        <f t="shared" ca="1" si="19"/>
        <v>20</v>
      </c>
      <c r="O450" s="6">
        <f t="shared" ca="1" si="20"/>
        <v>1</v>
      </c>
      <c r="P450" s="6" t="str" cm="1">
        <f t="array" aca="1" ref="P450" ca="1">_xlfn.IFS(O450&lt;5,"0-4years", O450&lt;10,"5-9years",O450&gt;=10,"10+ years")</f>
        <v>0-4years</v>
      </c>
      <c r="Q450" t="s">
        <v>2047</v>
      </c>
      <c r="R450">
        <v>30</v>
      </c>
      <c r="S450">
        <v>1</v>
      </c>
      <c r="T450" t="str" cm="1">
        <f t="array" ref="T450">_xlfn.IFS(S450&lt;3,"Low(1-2)",S450=3,"Medium(3)",S450&gt;=4,"High(4-5)")</f>
        <v>Low(1-2)</v>
      </c>
      <c r="U450">
        <v>5</v>
      </c>
      <c r="V450" t="s">
        <v>2055</v>
      </c>
      <c r="W450">
        <v>4</v>
      </c>
      <c r="X450">
        <v>61</v>
      </c>
      <c r="Y450">
        <v>63</v>
      </c>
      <c r="Z450">
        <v>51</v>
      </c>
      <c r="AA450">
        <v>9</v>
      </c>
      <c r="AB450" t="str" cm="1">
        <f t="array" ref="AB450">_xlfn.IFS(AA450=0,"Below Expectation",AA450&lt;5,"Needs Improvement",AA450&lt;=7,"Meets Expectation",AA450&gt;=8,"Exceeds Expectation")</f>
        <v>Exceeds Expectation</v>
      </c>
      <c r="AC450" s="4">
        <v>7385</v>
      </c>
      <c r="AD450">
        <v>0</v>
      </c>
    </row>
    <row r="451" spans="1:30" x14ac:dyDescent="0.3">
      <c r="A451" t="s">
        <v>473</v>
      </c>
      <c r="B451" t="s">
        <v>1471</v>
      </c>
      <c r="C451">
        <v>44</v>
      </c>
      <c r="D451" t="str">
        <f t="shared" ref="D451:D514" si="21">IF(AND(C451&gt;=22,C451&lt;=29), "22-29", IF(AND(C451&gt;=30,C451&lt;=39),"30-39",IF(AND(C451&gt;=40,C451&lt;=49),"40-49", IF(AND(C451&gt;=50,C451&lt;=59),"50-59"))))</f>
        <v>40-49</v>
      </c>
      <c r="E451" t="s">
        <v>2023</v>
      </c>
      <c r="F451" t="s">
        <v>2027</v>
      </c>
      <c r="G451" t="s">
        <v>2032</v>
      </c>
      <c r="H451" s="2">
        <v>44447</v>
      </c>
      <c r="I451" t="s">
        <v>96</v>
      </c>
      <c r="J451" t="s">
        <v>2037</v>
      </c>
      <c r="K451" s="4">
        <v>102209</v>
      </c>
      <c r="L451">
        <v>0</v>
      </c>
      <c r="N451" s="6">
        <f t="shared" ref="N451:N514" ca="1" si="22">IFERROR((DATEDIF(H451,M451,"M")), DATEDIF(H451,TODAY(),"M"))</f>
        <v>48</v>
      </c>
      <c r="O451" s="6">
        <f t="shared" ref="O451:O514" ca="1" si="23">IFERROR((DATEDIF(H451,M451,"Y")), DATEDIF(H451,TODAY(),"Y"))</f>
        <v>4</v>
      </c>
      <c r="P451" s="6" t="str" cm="1">
        <f t="array" aca="1" ref="P451" ca="1">_xlfn.IFS(O451&lt;5,"0-4years", O451&lt;10,"5-9years",O451&gt;=10,"10+ years")</f>
        <v>0-4years</v>
      </c>
      <c r="S451">
        <v>1</v>
      </c>
      <c r="T451" t="str" cm="1">
        <f t="array" ref="T451">_xlfn.IFS(S451&lt;3,"Low(1-2)",S451=3,"Medium(3)",S451&gt;=4,"High(4-5)")</f>
        <v>Low(1-2)</v>
      </c>
      <c r="U451">
        <v>4</v>
      </c>
      <c r="V451" t="s">
        <v>2050</v>
      </c>
      <c r="W451">
        <v>2</v>
      </c>
      <c r="X451">
        <v>66</v>
      </c>
      <c r="Y451">
        <v>70</v>
      </c>
      <c r="Z451">
        <v>81</v>
      </c>
      <c r="AA451">
        <v>3</v>
      </c>
      <c r="AB451" t="str" cm="1">
        <f t="array" ref="AB451">_xlfn.IFS(AA451=0,"Below Expectation",AA451&lt;5,"Needs Improvement",AA451&lt;=7,"Meets Expectation",AA451&gt;=8,"Exceeds Expectation")</f>
        <v>Needs Improvement</v>
      </c>
      <c r="AC451" s="4">
        <v>14862</v>
      </c>
      <c r="AD451">
        <v>4</v>
      </c>
    </row>
    <row r="452" spans="1:30" x14ac:dyDescent="0.3">
      <c r="A452" t="s">
        <v>474</v>
      </c>
      <c r="B452" t="s">
        <v>1472</v>
      </c>
      <c r="C452">
        <v>53</v>
      </c>
      <c r="D452" t="str">
        <f t="shared" si="21"/>
        <v>50-59</v>
      </c>
      <c r="E452" t="s">
        <v>2024</v>
      </c>
      <c r="F452" t="s">
        <v>2025</v>
      </c>
      <c r="G452" t="s">
        <v>2033</v>
      </c>
      <c r="H452" s="2">
        <v>42702</v>
      </c>
      <c r="I452" t="s">
        <v>305</v>
      </c>
      <c r="J452" t="s">
        <v>2040</v>
      </c>
      <c r="K452" s="4">
        <v>112453</v>
      </c>
      <c r="L452">
        <v>1</v>
      </c>
      <c r="M452" s="2">
        <v>43806</v>
      </c>
      <c r="N452" s="6">
        <f t="shared" ca="1" si="22"/>
        <v>36</v>
      </c>
      <c r="O452" s="6">
        <f t="shared" ca="1" si="23"/>
        <v>3</v>
      </c>
      <c r="P452" s="6" t="str" cm="1">
        <f t="array" aca="1" ref="P452" ca="1">_xlfn.IFS(O452&lt;5,"0-4years", O452&lt;10,"5-9years",O452&gt;=10,"10+ years")</f>
        <v>0-4years</v>
      </c>
      <c r="Q452" t="s">
        <v>2043</v>
      </c>
      <c r="R452">
        <v>30</v>
      </c>
      <c r="S452">
        <v>3</v>
      </c>
      <c r="T452" t="str" cm="1">
        <f t="array" ref="T452">_xlfn.IFS(S452&lt;3,"Low(1-2)",S452=3,"Medium(3)",S452&gt;=4,"High(4-5)")</f>
        <v>Medium(3)</v>
      </c>
      <c r="U452">
        <v>3</v>
      </c>
      <c r="V452" t="s">
        <v>2049</v>
      </c>
      <c r="W452">
        <v>3</v>
      </c>
      <c r="X452">
        <v>86</v>
      </c>
      <c r="Y452">
        <v>81</v>
      </c>
      <c r="Z452">
        <v>97</v>
      </c>
      <c r="AA452">
        <v>7</v>
      </c>
      <c r="AB452" t="str" cm="1">
        <f t="array" ref="AB452">_xlfn.IFS(AA452=0,"Below Expectation",AA452&lt;5,"Needs Improvement",AA452&lt;=7,"Meets Expectation",AA452&gt;=8,"Exceeds Expectation")</f>
        <v>Meets Expectation</v>
      </c>
      <c r="AC452" s="4">
        <v>8464</v>
      </c>
      <c r="AD452">
        <v>1</v>
      </c>
    </row>
    <row r="453" spans="1:30" x14ac:dyDescent="0.3">
      <c r="A453" t="s">
        <v>475</v>
      </c>
      <c r="B453" t="s">
        <v>1473</v>
      </c>
      <c r="C453">
        <v>58</v>
      </c>
      <c r="D453" t="str">
        <f t="shared" si="21"/>
        <v>50-59</v>
      </c>
      <c r="E453" t="s">
        <v>2024</v>
      </c>
      <c r="F453" t="s">
        <v>2026</v>
      </c>
      <c r="G453" t="s">
        <v>2031</v>
      </c>
      <c r="H453" s="2">
        <v>40828</v>
      </c>
      <c r="I453" t="s">
        <v>939</v>
      </c>
      <c r="J453" t="s">
        <v>2040</v>
      </c>
      <c r="K453" s="4">
        <v>52829</v>
      </c>
      <c r="L453">
        <v>0</v>
      </c>
      <c r="N453" s="6">
        <f t="shared" ca="1" si="22"/>
        <v>167</v>
      </c>
      <c r="O453" s="6">
        <f t="shared" ca="1" si="23"/>
        <v>13</v>
      </c>
      <c r="P453" s="6" t="str" cm="1">
        <f t="array" aca="1" ref="P453" ca="1">_xlfn.IFS(O453&lt;5,"0-4years", O453&lt;10,"5-9years",O453&gt;=10,"10+ years")</f>
        <v>10+ years</v>
      </c>
      <c r="S453">
        <v>5</v>
      </c>
      <c r="T453" t="str" cm="1">
        <f t="array" ref="T453">_xlfn.IFS(S453&lt;3,"Low(1-2)",S453=3,"Medium(3)",S453&gt;=4,"High(4-5)")</f>
        <v>High(4-5)</v>
      </c>
      <c r="U453">
        <v>2</v>
      </c>
      <c r="V453" t="s">
        <v>2050</v>
      </c>
      <c r="W453">
        <v>5</v>
      </c>
      <c r="X453">
        <v>95</v>
      </c>
      <c r="Y453">
        <v>63</v>
      </c>
      <c r="Z453">
        <v>54</v>
      </c>
      <c r="AA453">
        <v>0</v>
      </c>
      <c r="AB453" t="str" cm="1">
        <f t="array" ref="AB453">_xlfn.IFS(AA453=0,"Below Expectation",AA453&lt;5,"Needs Improvement",AA453&lt;=7,"Meets Expectation",AA453&gt;=8,"Exceeds Expectation")</f>
        <v>Below Expectation</v>
      </c>
      <c r="AC453" s="4">
        <v>4881</v>
      </c>
      <c r="AD453">
        <v>2</v>
      </c>
    </row>
    <row r="454" spans="1:30" x14ac:dyDescent="0.3">
      <c r="A454" t="s">
        <v>476</v>
      </c>
      <c r="B454" t="s">
        <v>1474</v>
      </c>
      <c r="C454">
        <v>33</v>
      </c>
      <c r="D454" t="str">
        <f t="shared" si="21"/>
        <v>30-39</v>
      </c>
      <c r="E454" t="s">
        <v>2022</v>
      </c>
      <c r="F454" t="s">
        <v>2028</v>
      </c>
      <c r="G454" t="s">
        <v>2032</v>
      </c>
      <c r="H454" s="2">
        <v>43992</v>
      </c>
      <c r="I454" t="s">
        <v>983</v>
      </c>
      <c r="J454" t="s">
        <v>2041</v>
      </c>
      <c r="K454" s="4">
        <v>105908</v>
      </c>
      <c r="L454">
        <v>1</v>
      </c>
      <c r="M454" s="2">
        <v>44923</v>
      </c>
      <c r="N454" s="6">
        <f t="shared" ca="1" si="22"/>
        <v>30</v>
      </c>
      <c r="O454" s="6">
        <f t="shared" ca="1" si="23"/>
        <v>2</v>
      </c>
      <c r="P454" s="6" t="str" cm="1">
        <f t="array" aca="1" ref="P454" ca="1">_xlfn.IFS(O454&lt;5,"0-4years", O454&lt;10,"5-9years",O454&gt;=10,"10+ years")</f>
        <v>0-4years</v>
      </c>
      <c r="Q454" t="s">
        <v>2044</v>
      </c>
      <c r="R454">
        <v>30</v>
      </c>
      <c r="S454">
        <v>3</v>
      </c>
      <c r="T454" t="str" cm="1">
        <f t="array" ref="T454">_xlfn.IFS(S454&lt;3,"Low(1-2)",S454=3,"Medium(3)",S454&gt;=4,"High(4-5)")</f>
        <v>Medium(3)</v>
      </c>
      <c r="U454">
        <v>2</v>
      </c>
      <c r="V454" t="s">
        <v>2051</v>
      </c>
      <c r="W454">
        <v>1</v>
      </c>
      <c r="X454">
        <v>87</v>
      </c>
      <c r="Y454">
        <v>55</v>
      </c>
      <c r="Z454">
        <v>86</v>
      </c>
      <c r="AA454">
        <v>6</v>
      </c>
      <c r="AB454" t="str" cm="1">
        <f t="array" ref="AB454">_xlfn.IFS(AA454=0,"Below Expectation",AA454&lt;5,"Needs Improvement",AA454&lt;=7,"Meets Expectation",AA454&gt;=8,"Exceeds Expectation")</f>
        <v>Meets Expectation</v>
      </c>
      <c r="AC454" s="4">
        <v>16018</v>
      </c>
      <c r="AD454">
        <v>0</v>
      </c>
    </row>
    <row r="455" spans="1:30" x14ac:dyDescent="0.3">
      <c r="A455" t="s">
        <v>477</v>
      </c>
      <c r="B455" t="s">
        <v>1475</v>
      </c>
      <c r="C455">
        <v>34</v>
      </c>
      <c r="D455" t="str">
        <f t="shared" si="21"/>
        <v>30-39</v>
      </c>
      <c r="E455" t="s">
        <v>2022</v>
      </c>
      <c r="F455" t="s">
        <v>2025</v>
      </c>
      <c r="G455" t="s">
        <v>2034</v>
      </c>
      <c r="H455" s="2">
        <v>44040</v>
      </c>
      <c r="I455" t="s">
        <v>383</v>
      </c>
      <c r="J455" t="s">
        <v>2041</v>
      </c>
      <c r="K455" s="4">
        <v>50938</v>
      </c>
      <c r="L455">
        <v>0</v>
      </c>
      <c r="N455" s="6">
        <f t="shared" ca="1" si="22"/>
        <v>61</v>
      </c>
      <c r="O455" s="6">
        <f t="shared" ca="1" si="23"/>
        <v>5</v>
      </c>
      <c r="P455" s="6" t="str" cm="1">
        <f t="array" aca="1" ref="P455" ca="1">_xlfn.IFS(O455&lt;5,"0-4years", O455&lt;10,"5-9years",O455&gt;=10,"10+ years")</f>
        <v>5-9years</v>
      </c>
      <c r="S455">
        <v>4</v>
      </c>
      <c r="T455" t="str" cm="1">
        <f t="array" ref="T455">_xlfn.IFS(S455&lt;3,"Low(1-2)",S455=3,"Medium(3)",S455&gt;=4,"High(4-5)")</f>
        <v>High(4-5)</v>
      </c>
      <c r="U455">
        <v>1</v>
      </c>
      <c r="V455" t="s">
        <v>2050</v>
      </c>
      <c r="W455">
        <v>5</v>
      </c>
      <c r="X455">
        <v>64</v>
      </c>
      <c r="Y455">
        <v>40</v>
      </c>
      <c r="Z455">
        <v>80</v>
      </c>
      <c r="AA455">
        <v>5</v>
      </c>
      <c r="AB455" t="str" cm="1">
        <f t="array" ref="AB455">_xlfn.IFS(AA455=0,"Below Expectation",AA455&lt;5,"Needs Improvement",AA455&lt;=7,"Meets Expectation",AA455&gt;=8,"Exceeds Expectation")</f>
        <v>Meets Expectation</v>
      </c>
      <c r="AC455" s="4">
        <v>15691</v>
      </c>
      <c r="AD455">
        <v>1</v>
      </c>
    </row>
    <row r="456" spans="1:30" x14ac:dyDescent="0.3">
      <c r="A456" t="s">
        <v>478</v>
      </c>
      <c r="B456" t="s">
        <v>1476</v>
      </c>
      <c r="C456">
        <v>44</v>
      </c>
      <c r="D456" t="str">
        <f t="shared" si="21"/>
        <v>40-49</v>
      </c>
      <c r="E456" t="s">
        <v>2022</v>
      </c>
      <c r="F456" t="s">
        <v>2027</v>
      </c>
      <c r="G456" t="s">
        <v>2031</v>
      </c>
      <c r="H456" s="2">
        <v>42276</v>
      </c>
      <c r="I456" t="s">
        <v>33</v>
      </c>
      <c r="J456" t="s">
        <v>2039</v>
      </c>
      <c r="K456" s="4">
        <v>84164</v>
      </c>
      <c r="L456">
        <v>1</v>
      </c>
      <c r="M456" s="2">
        <v>43425</v>
      </c>
      <c r="N456" s="6">
        <f t="shared" ca="1" si="22"/>
        <v>37</v>
      </c>
      <c r="O456" s="6">
        <f t="shared" ca="1" si="23"/>
        <v>3</v>
      </c>
      <c r="P456" s="6" t="str" cm="1">
        <f t="array" aca="1" ref="P456" ca="1">_xlfn.IFS(O456&lt;5,"0-4years", O456&lt;10,"5-9years",O456&gt;=10,"10+ years")</f>
        <v>0-4years</v>
      </c>
      <c r="Q456" t="s">
        <v>2044</v>
      </c>
      <c r="R456">
        <v>60</v>
      </c>
      <c r="S456">
        <v>2</v>
      </c>
      <c r="T456" t="str" cm="1">
        <f t="array" ref="T456">_xlfn.IFS(S456&lt;3,"Low(1-2)",S456=3,"Medium(3)",S456&gt;=4,"High(4-5)")</f>
        <v>Low(1-2)</v>
      </c>
      <c r="U456">
        <v>2</v>
      </c>
      <c r="V456" t="s">
        <v>2051</v>
      </c>
      <c r="W456">
        <v>5</v>
      </c>
      <c r="X456">
        <v>56</v>
      </c>
      <c r="Y456">
        <v>99</v>
      </c>
      <c r="Z456">
        <v>61</v>
      </c>
      <c r="AA456">
        <v>0</v>
      </c>
      <c r="AB456" t="str" cm="1">
        <f t="array" ref="AB456">_xlfn.IFS(AA456=0,"Below Expectation",AA456&lt;5,"Needs Improvement",AA456&lt;=7,"Meets Expectation",AA456&gt;=8,"Exceeds Expectation")</f>
        <v>Below Expectation</v>
      </c>
      <c r="AC456" s="4">
        <v>9367</v>
      </c>
      <c r="AD456">
        <v>4</v>
      </c>
    </row>
    <row r="457" spans="1:30" x14ac:dyDescent="0.3">
      <c r="A457" t="s">
        <v>479</v>
      </c>
      <c r="B457" t="s">
        <v>1477</v>
      </c>
      <c r="C457">
        <v>46</v>
      </c>
      <c r="D457" t="str">
        <f t="shared" si="21"/>
        <v>40-49</v>
      </c>
      <c r="E457" t="s">
        <v>2022</v>
      </c>
      <c r="F457" t="s">
        <v>2030</v>
      </c>
      <c r="G457" t="s">
        <v>2031</v>
      </c>
      <c r="H457" s="2">
        <v>42081</v>
      </c>
      <c r="I457" t="s">
        <v>234</v>
      </c>
      <c r="J457" t="s">
        <v>2037</v>
      </c>
      <c r="K457" s="4">
        <v>79530</v>
      </c>
      <c r="L457">
        <v>1</v>
      </c>
      <c r="M457" s="2">
        <v>45737</v>
      </c>
      <c r="N457" s="6">
        <f t="shared" ca="1" si="22"/>
        <v>120</v>
      </c>
      <c r="O457" s="6">
        <f t="shared" ca="1" si="23"/>
        <v>10</v>
      </c>
      <c r="P457" s="6" t="str" cm="1">
        <f t="array" aca="1" ref="P457" ca="1">_xlfn.IFS(O457&lt;5,"0-4years", O457&lt;10,"5-9years",O457&gt;=10,"10+ years")</f>
        <v>10+ years</v>
      </c>
      <c r="Q457" t="s">
        <v>2047</v>
      </c>
      <c r="R457">
        <v>60</v>
      </c>
      <c r="S457">
        <v>2</v>
      </c>
      <c r="T457" t="str" cm="1">
        <f t="array" ref="T457">_xlfn.IFS(S457&lt;3,"Low(1-2)",S457=3,"Medium(3)",S457&gt;=4,"High(4-5)")</f>
        <v>Low(1-2)</v>
      </c>
      <c r="U457">
        <v>2</v>
      </c>
      <c r="V457" t="s">
        <v>2055</v>
      </c>
      <c r="W457">
        <v>5</v>
      </c>
      <c r="X457">
        <v>63</v>
      </c>
      <c r="Y457">
        <v>40</v>
      </c>
      <c r="Z457">
        <v>84</v>
      </c>
      <c r="AA457">
        <v>3</v>
      </c>
      <c r="AB457" t="str" cm="1">
        <f t="array" ref="AB457">_xlfn.IFS(AA457=0,"Below Expectation",AA457&lt;5,"Needs Improvement",AA457&lt;=7,"Meets Expectation",AA457&gt;=8,"Exceeds Expectation")</f>
        <v>Needs Improvement</v>
      </c>
      <c r="AC457" s="4">
        <v>413</v>
      </c>
      <c r="AD457">
        <v>3</v>
      </c>
    </row>
    <row r="458" spans="1:30" x14ac:dyDescent="0.3">
      <c r="A458" t="s">
        <v>480</v>
      </c>
      <c r="B458" t="s">
        <v>1478</v>
      </c>
      <c r="C458">
        <v>56</v>
      </c>
      <c r="D458" t="str">
        <f t="shared" si="21"/>
        <v>50-59</v>
      </c>
      <c r="E458" t="s">
        <v>2022</v>
      </c>
      <c r="F458" t="s">
        <v>2026</v>
      </c>
      <c r="G458" t="s">
        <v>2036</v>
      </c>
      <c r="H458" s="2">
        <v>41515</v>
      </c>
      <c r="I458" t="s">
        <v>858</v>
      </c>
      <c r="J458" t="s">
        <v>2037</v>
      </c>
      <c r="K458" s="4">
        <v>93199</v>
      </c>
      <c r="L458">
        <v>0</v>
      </c>
      <c r="N458" s="6">
        <f t="shared" ca="1" si="22"/>
        <v>144</v>
      </c>
      <c r="O458" s="6">
        <f t="shared" ca="1" si="23"/>
        <v>12</v>
      </c>
      <c r="P458" s="6" t="str" cm="1">
        <f t="array" aca="1" ref="P458" ca="1">_xlfn.IFS(O458&lt;5,"0-4years", O458&lt;10,"5-9years",O458&gt;=10,"10+ years")</f>
        <v>10+ years</v>
      </c>
      <c r="S458">
        <v>1</v>
      </c>
      <c r="T458" t="str" cm="1">
        <f t="array" ref="T458">_xlfn.IFS(S458&lt;3,"Low(1-2)",S458=3,"Medium(3)",S458&gt;=4,"High(4-5)")</f>
        <v>Low(1-2)</v>
      </c>
      <c r="U458">
        <v>3</v>
      </c>
      <c r="V458" t="s">
        <v>2050</v>
      </c>
      <c r="W458">
        <v>1</v>
      </c>
      <c r="X458">
        <v>99</v>
      </c>
      <c r="Y458">
        <v>99</v>
      </c>
      <c r="Z458">
        <v>79</v>
      </c>
      <c r="AA458">
        <v>4</v>
      </c>
      <c r="AB458" t="str" cm="1">
        <f t="array" ref="AB458">_xlfn.IFS(AA458=0,"Below Expectation",AA458&lt;5,"Needs Improvement",AA458&lt;=7,"Meets Expectation",AA458&gt;=8,"Exceeds Expectation")</f>
        <v>Needs Improvement</v>
      </c>
      <c r="AC458" s="4">
        <v>17934</v>
      </c>
      <c r="AD458">
        <v>0</v>
      </c>
    </row>
    <row r="459" spans="1:30" x14ac:dyDescent="0.3">
      <c r="A459" t="s">
        <v>481</v>
      </c>
      <c r="B459" t="s">
        <v>1479</v>
      </c>
      <c r="C459">
        <v>51</v>
      </c>
      <c r="D459" t="str">
        <f t="shared" si="21"/>
        <v>50-59</v>
      </c>
      <c r="E459" t="s">
        <v>2022</v>
      </c>
      <c r="F459" t="s">
        <v>2029</v>
      </c>
      <c r="G459" t="s">
        <v>2033</v>
      </c>
      <c r="H459" s="2">
        <v>41687</v>
      </c>
      <c r="I459" t="s">
        <v>175</v>
      </c>
      <c r="J459" t="s">
        <v>2041</v>
      </c>
      <c r="K459" s="4">
        <v>85282</v>
      </c>
      <c r="L459">
        <v>1</v>
      </c>
      <c r="M459" s="2">
        <v>42352</v>
      </c>
      <c r="N459" s="6">
        <f t="shared" ca="1" si="22"/>
        <v>21</v>
      </c>
      <c r="O459" s="6">
        <f t="shared" ca="1" si="23"/>
        <v>1</v>
      </c>
      <c r="P459" s="6" t="str" cm="1">
        <f t="array" aca="1" ref="P459" ca="1">_xlfn.IFS(O459&lt;5,"0-4years", O459&lt;10,"5-9years",O459&gt;=10,"10+ years")</f>
        <v>0-4years</v>
      </c>
      <c r="Q459" t="s">
        <v>2047</v>
      </c>
      <c r="R459">
        <v>30</v>
      </c>
      <c r="S459">
        <v>5</v>
      </c>
      <c r="T459" t="str" cm="1">
        <f t="array" ref="T459">_xlfn.IFS(S459&lt;3,"Low(1-2)",S459=3,"Medium(3)",S459&gt;=4,"High(4-5)")</f>
        <v>High(4-5)</v>
      </c>
      <c r="U459">
        <v>3</v>
      </c>
      <c r="V459" t="s">
        <v>2055</v>
      </c>
      <c r="W459">
        <v>1</v>
      </c>
      <c r="X459">
        <v>50</v>
      </c>
      <c r="Y459">
        <v>3</v>
      </c>
      <c r="Z459">
        <v>97</v>
      </c>
      <c r="AA459">
        <v>7</v>
      </c>
      <c r="AB459" t="str" cm="1">
        <f t="array" ref="AB459">_xlfn.IFS(AA459=0,"Below Expectation",AA459&lt;5,"Needs Improvement",AA459&lt;=7,"Meets Expectation",AA459&gt;=8,"Exceeds Expectation")</f>
        <v>Meets Expectation</v>
      </c>
      <c r="AC459" s="4">
        <v>14714</v>
      </c>
      <c r="AD459">
        <v>3</v>
      </c>
    </row>
    <row r="460" spans="1:30" x14ac:dyDescent="0.3">
      <c r="A460" t="s">
        <v>482</v>
      </c>
      <c r="B460" t="s">
        <v>1480</v>
      </c>
      <c r="C460">
        <v>38</v>
      </c>
      <c r="D460" t="str">
        <f t="shared" si="21"/>
        <v>30-39</v>
      </c>
      <c r="E460" t="s">
        <v>2022</v>
      </c>
      <c r="F460" t="s">
        <v>2028</v>
      </c>
      <c r="G460" t="s">
        <v>2032</v>
      </c>
      <c r="H460" s="2">
        <v>40790</v>
      </c>
      <c r="I460" t="s">
        <v>28</v>
      </c>
      <c r="J460" t="s">
        <v>2040</v>
      </c>
      <c r="K460" s="4">
        <v>72801</v>
      </c>
      <c r="L460">
        <v>1</v>
      </c>
      <c r="M460" s="2">
        <v>42998</v>
      </c>
      <c r="N460" s="6">
        <f t="shared" ca="1" si="22"/>
        <v>72</v>
      </c>
      <c r="O460" s="6">
        <f t="shared" ca="1" si="23"/>
        <v>6</v>
      </c>
      <c r="P460" s="6" t="str" cm="1">
        <f t="array" aca="1" ref="P460" ca="1">_xlfn.IFS(O460&lt;5,"0-4years", O460&lt;10,"5-9years",O460&gt;=10,"10+ years")</f>
        <v>5-9years</v>
      </c>
      <c r="Q460" t="s">
        <v>2042</v>
      </c>
      <c r="R460">
        <v>90</v>
      </c>
      <c r="S460">
        <v>1</v>
      </c>
      <c r="T460" t="str" cm="1">
        <f t="array" ref="T460">_xlfn.IFS(S460&lt;3,"Low(1-2)",S460=3,"Medium(3)",S460&gt;=4,"High(4-5)")</f>
        <v>Low(1-2)</v>
      </c>
      <c r="U460">
        <v>4</v>
      </c>
      <c r="V460" t="s">
        <v>2048</v>
      </c>
      <c r="W460">
        <v>5</v>
      </c>
      <c r="X460">
        <v>87</v>
      </c>
      <c r="Y460">
        <v>56</v>
      </c>
      <c r="Z460">
        <v>55</v>
      </c>
      <c r="AA460">
        <v>3</v>
      </c>
      <c r="AB460" t="str" cm="1">
        <f t="array" ref="AB460">_xlfn.IFS(AA460=0,"Below Expectation",AA460&lt;5,"Needs Improvement",AA460&lt;=7,"Meets Expectation",AA460&gt;=8,"Exceeds Expectation")</f>
        <v>Needs Improvement</v>
      </c>
      <c r="AC460" s="4">
        <v>7141</v>
      </c>
      <c r="AD460">
        <v>1</v>
      </c>
    </row>
    <row r="461" spans="1:30" x14ac:dyDescent="0.3">
      <c r="A461" t="s">
        <v>483</v>
      </c>
      <c r="B461" t="s">
        <v>1481</v>
      </c>
      <c r="C461">
        <v>41</v>
      </c>
      <c r="D461" t="str">
        <f t="shared" si="21"/>
        <v>40-49</v>
      </c>
      <c r="E461" t="s">
        <v>2022</v>
      </c>
      <c r="F461" t="s">
        <v>2025</v>
      </c>
      <c r="G461" t="s">
        <v>2032</v>
      </c>
      <c r="H461" s="2">
        <v>41904</v>
      </c>
      <c r="I461" t="s">
        <v>218</v>
      </c>
      <c r="J461" t="s">
        <v>2041</v>
      </c>
      <c r="K461" s="4">
        <v>34465</v>
      </c>
      <c r="L461">
        <v>1</v>
      </c>
      <c r="M461" s="2">
        <v>42445</v>
      </c>
      <c r="N461" s="6">
        <f t="shared" ca="1" si="22"/>
        <v>17</v>
      </c>
      <c r="O461" s="6">
        <f t="shared" ca="1" si="23"/>
        <v>1</v>
      </c>
      <c r="P461" s="6" t="str" cm="1">
        <f t="array" aca="1" ref="P461" ca="1">_xlfn.IFS(O461&lt;5,"0-4years", O461&lt;10,"5-9years",O461&gt;=10,"10+ years")</f>
        <v>0-4years</v>
      </c>
      <c r="Q461" t="s">
        <v>2045</v>
      </c>
      <c r="R461">
        <v>90</v>
      </c>
      <c r="S461">
        <v>4</v>
      </c>
      <c r="T461" t="str" cm="1">
        <f t="array" ref="T461">_xlfn.IFS(S461&lt;3,"Low(1-2)",S461=3,"Medium(3)",S461&gt;=4,"High(4-5)")</f>
        <v>High(4-5)</v>
      </c>
      <c r="U461">
        <v>1</v>
      </c>
      <c r="V461" t="s">
        <v>2052</v>
      </c>
      <c r="W461">
        <v>3</v>
      </c>
      <c r="X461">
        <v>52</v>
      </c>
      <c r="Y461">
        <v>29</v>
      </c>
      <c r="Z461">
        <v>64</v>
      </c>
      <c r="AA461">
        <v>2</v>
      </c>
      <c r="AB461" t="str" cm="1">
        <f t="array" ref="AB461">_xlfn.IFS(AA461=0,"Below Expectation",AA461&lt;5,"Needs Improvement",AA461&lt;=7,"Meets Expectation",AA461&gt;=8,"Exceeds Expectation")</f>
        <v>Needs Improvement</v>
      </c>
      <c r="AC461" s="4">
        <v>13182</v>
      </c>
      <c r="AD461">
        <v>2</v>
      </c>
    </row>
    <row r="462" spans="1:30" x14ac:dyDescent="0.3">
      <c r="A462" t="s">
        <v>484</v>
      </c>
      <c r="B462" t="s">
        <v>1482</v>
      </c>
      <c r="C462">
        <v>46</v>
      </c>
      <c r="D462" t="str">
        <f t="shared" si="21"/>
        <v>40-49</v>
      </c>
      <c r="E462" t="s">
        <v>2022</v>
      </c>
      <c r="F462" t="s">
        <v>2030</v>
      </c>
      <c r="G462" t="s">
        <v>2035</v>
      </c>
      <c r="H462" s="2">
        <v>44389</v>
      </c>
      <c r="I462" t="s">
        <v>977</v>
      </c>
      <c r="J462" t="s">
        <v>2040</v>
      </c>
      <c r="K462" s="4">
        <v>28326</v>
      </c>
      <c r="L462">
        <v>0</v>
      </c>
      <c r="N462" s="6">
        <f t="shared" ca="1" si="22"/>
        <v>50</v>
      </c>
      <c r="O462" s="6">
        <f t="shared" ca="1" si="23"/>
        <v>4</v>
      </c>
      <c r="P462" s="6" t="str" cm="1">
        <f t="array" aca="1" ref="P462" ca="1">_xlfn.IFS(O462&lt;5,"0-4years", O462&lt;10,"5-9years",O462&gt;=10,"10+ years")</f>
        <v>0-4years</v>
      </c>
      <c r="S462">
        <v>3</v>
      </c>
      <c r="T462" t="str" cm="1">
        <f t="array" ref="T462">_xlfn.IFS(S462&lt;3,"Low(1-2)",S462=3,"Medium(3)",S462&gt;=4,"High(4-5)")</f>
        <v>Medium(3)</v>
      </c>
      <c r="U462">
        <v>2</v>
      </c>
      <c r="V462" t="s">
        <v>2050</v>
      </c>
      <c r="W462">
        <v>4</v>
      </c>
      <c r="X462">
        <v>86</v>
      </c>
      <c r="Y462">
        <v>87</v>
      </c>
      <c r="Z462">
        <v>64</v>
      </c>
      <c r="AA462">
        <v>1</v>
      </c>
      <c r="AB462" t="str" cm="1">
        <f t="array" ref="AB462">_xlfn.IFS(AA462=0,"Below Expectation",AA462&lt;5,"Needs Improvement",AA462&lt;=7,"Meets Expectation",AA462&gt;=8,"Exceeds Expectation")</f>
        <v>Needs Improvement</v>
      </c>
      <c r="AC462" s="4">
        <v>16225</v>
      </c>
      <c r="AD462">
        <v>1</v>
      </c>
    </row>
    <row r="463" spans="1:30" x14ac:dyDescent="0.3">
      <c r="A463" t="s">
        <v>485</v>
      </c>
      <c r="B463" t="s">
        <v>1483</v>
      </c>
      <c r="C463">
        <v>43</v>
      </c>
      <c r="D463" t="str">
        <f t="shared" si="21"/>
        <v>40-49</v>
      </c>
      <c r="E463" t="s">
        <v>2023</v>
      </c>
      <c r="F463" t="s">
        <v>2029</v>
      </c>
      <c r="G463" t="s">
        <v>2033</v>
      </c>
      <c r="H463" s="2">
        <v>44862</v>
      </c>
      <c r="I463" t="s">
        <v>306</v>
      </c>
      <c r="J463" t="s">
        <v>2040</v>
      </c>
      <c r="K463" s="4">
        <v>28659</v>
      </c>
      <c r="L463">
        <v>1</v>
      </c>
      <c r="M463" s="2">
        <v>45392</v>
      </c>
      <c r="N463" s="6">
        <f t="shared" ca="1" si="22"/>
        <v>17</v>
      </c>
      <c r="O463" s="6">
        <f t="shared" ca="1" si="23"/>
        <v>1</v>
      </c>
      <c r="P463" s="6" t="str" cm="1">
        <f t="array" aca="1" ref="P463" ca="1">_xlfn.IFS(O463&lt;5,"0-4years", O463&lt;10,"5-9years",O463&gt;=10,"10+ years")</f>
        <v>0-4years</v>
      </c>
      <c r="Q463" t="s">
        <v>2046</v>
      </c>
      <c r="R463">
        <v>90</v>
      </c>
      <c r="S463">
        <v>3</v>
      </c>
      <c r="T463" t="str" cm="1">
        <f t="array" ref="T463">_xlfn.IFS(S463&lt;3,"Low(1-2)",S463=3,"Medium(3)",S463&gt;=4,"High(4-5)")</f>
        <v>Medium(3)</v>
      </c>
      <c r="U463">
        <v>4</v>
      </c>
      <c r="V463" t="s">
        <v>2053</v>
      </c>
      <c r="W463">
        <v>5</v>
      </c>
      <c r="X463">
        <v>93</v>
      </c>
      <c r="Y463">
        <v>83</v>
      </c>
      <c r="Z463">
        <v>65</v>
      </c>
      <c r="AA463">
        <v>3</v>
      </c>
      <c r="AB463" t="str" cm="1">
        <f t="array" ref="AB463">_xlfn.IFS(AA463=0,"Below Expectation",AA463&lt;5,"Needs Improvement",AA463&lt;=7,"Meets Expectation",AA463&gt;=8,"Exceeds Expectation")</f>
        <v>Needs Improvement</v>
      </c>
      <c r="AC463" s="4">
        <v>1946</v>
      </c>
      <c r="AD463">
        <v>2</v>
      </c>
    </row>
    <row r="464" spans="1:30" x14ac:dyDescent="0.3">
      <c r="A464" t="s">
        <v>486</v>
      </c>
      <c r="B464" t="s">
        <v>1484</v>
      </c>
      <c r="C464">
        <v>34</v>
      </c>
      <c r="D464" t="str">
        <f t="shared" si="21"/>
        <v>30-39</v>
      </c>
      <c r="E464" t="s">
        <v>2023</v>
      </c>
      <c r="F464" t="s">
        <v>2025</v>
      </c>
      <c r="G464" t="s">
        <v>2035</v>
      </c>
      <c r="H464" s="2">
        <v>43923</v>
      </c>
      <c r="I464" t="s">
        <v>487</v>
      </c>
      <c r="J464" t="s">
        <v>2041</v>
      </c>
      <c r="K464" s="4">
        <v>85289</v>
      </c>
      <c r="L464">
        <v>1</v>
      </c>
      <c r="M464" s="2">
        <v>44929</v>
      </c>
      <c r="N464" s="6">
        <f t="shared" ca="1" si="22"/>
        <v>33</v>
      </c>
      <c r="O464" s="6">
        <f t="shared" ca="1" si="23"/>
        <v>2</v>
      </c>
      <c r="P464" s="6" t="str" cm="1">
        <f t="array" aca="1" ref="P464" ca="1">_xlfn.IFS(O464&lt;5,"0-4years", O464&lt;10,"5-9years",O464&gt;=10,"10+ years")</f>
        <v>0-4years</v>
      </c>
      <c r="Q464" t="s">
        <v>2042</v>
      </c>
      <c r="R464">
        <v>30</v>
      </c>
      <c r="S464">
        <v>5</v>
      </c>
      <c r="T464" t="str" cm="1">
        <f t="array" ref="T464">_xlfn.IFS(S464&lt;3,"Low(1-2)",S464=3,"Medium(3)",S464&gt;=4,"High(4-5)")</f>
        <v>High(4-5)</v>
      </c>
      <c r="U464">
        <v>1</v>
      </c>
      <c r="V464" t="s">
        <v>2048</v>
      </c>
      <c r="W464">
        <v>2</v>
      </c>
      <c r="X464">
        <v>80</v>
      </c>
      <c r="Y464">
        <v>45</v>
      </c>
      <c r="Z464">
        <v>69</v>
      </c>
      <c r="AA464">
        <v>9</v>
      </c>
      <c r="AB464" t="str" cm="1">
        <f t="array" ref="AB464">_xlfn.IFS(AA464=0,"Below Expectation",AA464&lt;5,"Needs Improvement",AA464&lt;=7,"Meets Expectation",AA464&gt;=8,"Exceeds Expectation")</f>
        <v>Exceeds Expectation</v>
      </c>
      <c r="AC464" s="4">
        <v>191</v>
      </c>
      <c r="AD464">
        <v>1</v>
      </c>
    </row>
    <row r="465" spans="1:30" x14ac:dyDescent="0.3">
      <c r="A465" t="s">
        <v>487</v>
      </c>
      <c r="B465" t="s">
        <v>1485</v>
      </c>
      <c r="C465">
        <v>40</v>
      </c>
      <c r="D465" t="str">
        <f t="shared" si="21"/>
        <v>40-49</v>
      </c>
      <c r="E465" t="s">
        <v>2023</v>
      </c>
      <c r="F465" t="s">
        <v>2025</v>
      </c>
      <c r="G465" t="s">
        <v>2031</v>
      </c>
      <c r="H465" s="2">
        <v>43337</v>
      </c>
      <c r="I465" t="s">
        <v>136</v>
      </c>
      <c r="J465" t="s">
        <v>2038</v>
      </c>
      <c r="K465" s="4">
        <v>52594</v>
      </c>
      <c r="L465">
        <v>0</v>
      </c>
      <c r="N465" s="6">
        <f t="shared" ca="1" si="22"/>
        <v>84</v>
      </c>
      <c r="O465" s="6">
        <f t="shared" ca="1" si="23"/>
        <v>7</v>
      </c>
      <c r="P465" s="6" t="str" cm="1">
        <f t="array" aca="1" ref="P465" ca="1">_xlfn.IFS(O465&lt;5,"0-4years", O465&lt;10,"5-9years",O465&gt;=10,"10+ years")</f>
        <v>5-9years</v>
      </c>
      <c r="S465">
        <v>1</v>
      </c>
      <c r="T465" t="str" cm="1">
        <f t="array" ref="T465">_xlfn.IFS(S465&lt;3,"Low(1-2)",S465=3,"Medium(3)",S465&gt;=4,"High(4-5)")</f>
        <v>Low(1-2)</v>
      </c>
      <c r="U465">
        <v>2</v>
      </c>
      <c r="V465" t="s">
        <v>2050</v>
      </c>
      <c r="W465">
        <v>5</v>
      </c>
      <c r="X465">
        <v>92</v>
      </c>
      <c r="Y465">
        <v>55</v>
      </c>
      <c r="Z465">
        <v>62</v>
      </c>
      <c r="AA465">
        <v>3</v>
      </c>
      <c r="AB465" t="str" cm="1">
        <f t="array" ref="AB465">_xlfn.IFS(AA465=0,"Below Expectation",AA465&lt;5,"Needs Improvement",AA465&lt;=7,"Meets Expectation",AA465&gt;=8,"Exceeds Expectation")</f>
        <v>Needs Improvement</v>
      </c>
      <c r="AC465" s="4">
        <v>16424</v>
      </c>
      <c r="AD465">
        <v>0</v>
      </c>
    </row>
    <row r="466" spans="1:30" x14ac:dyDescent="0.3">
      <c r="A466" t="s">
        <v>488</v>
      </c>
      <c r="B466" t="s">
        <v>1486</v>
      </c>
      <c r="C466">
        <v>57</v>
      </c>
      <c r="D466" t="str">
        <f t="shared" si="21"/>
        <v>50-59</v>
      </c>
      <c r="E466" t="s">
        <v>2022</v>
      </c>
      <c r="F466" t="s">
        <v>2029</v>
      </c>
      <c r="G466" t="s">
        <v>2034</v>
      </c>
      <c r="H466" s="2">
        <v>41853</v>
      </c>
      <c r="I466" t="s">
        <v>294</v>
      </c>
      <c r="J466" t="s">
        <v>2037</v>
      </c>
      <c r="K466" s="4">
        <v>29763</v>
      </c>
      <c r="L466">
        <v>1</v>
      </c>
      <c r="M466" s="2">
        <v>43259</v>
      </c>
      <c r="N466" s="6">
        <f t="shared" ca="1" si="22"/>
        <v>46</v>
      </c>
      <c r="O466" s="6">
        <f t="shared" ca="1" si="23"/>
        <v>3</v>
      </c>
      <c r="P466" s="6" t="str" cm="1">
        <f t="array" aca="1" ref="P466" ca="1">_xlfn.IFS(O466&lt;5,"0-4years", O466&lt;10,"5-9years",O466&gt;=10,"10+ years")</f>
        <v>0-4years</v>
      </c>
      <c r="Q466" t="s">
        <v>2046</v>
      </c>
      <c r="R466">
        <v>90</v>
      </c>
      <c r="S466">
        <v>1</v>
      </c>
      <c r="T466" t="str" cm="1">
        <f t="array" ref="T466">_xlfn.IFS(S466&lt;3,"Low(1-2)",S466=3,"Medium(3)",S466&gt;=4,"High(4-5)")</f>
        <v>Low(1-2)</v>
      </c>
      <c r="U466">
        <v>2</v>
      </c>
      <c r="V466" t="s">
        <v>2053</v>
      </c>
      <c r="W466">
        <v>1</v>
      </c>
      <c r="X466">
        <v>62</v>
      </c>
      <c r="Y466">
        <v>30</v>
      </c>
      <c r="Z466">
        <v>93</v>
      </c>
      <c r="AA466">
        <v>9</v>
      </c>
      <c r="AB466" t="str" cm="1">
        <f t="array" ref="AB466">_xlfn.IFS(AA466=0,"Below Expectation",AA466&lt;5,"Needs Improvement",AA466&lt;=7,"Meets Expectation",AA466&gt;=8,"Exceeds Expectation")</f>
        <v>Exceeds Expectation</v>
      </c>
      <c r="AC466" s="4">
        <v>14175</v>
      </c>
      <c r="AD466">
        <v>0</v>
      </c>
    </row>
    <row r="467" spans="1:30" x14ac:dyDescent="0.3">
      <c r="A467" t="s">
        <v>489</v>
      </c>
      <c r="B467" t="s">
        <v>1487</v>
      </c>
      <c r="C467">
        <v>33</v>
      </c>
      <c r="D467" t="str">
        <f t="shared" si="21"/>
        <v>30-39</v>
      </c>
      <c r="E467" t="s">
        <v>2022</v>
      </c>
      <c r="F467" t="s">
        <v>2030</v>
      </c>
      <c r="G467" t="s">
        <v>2032</v>
      </c>
      <c r="H467" s="2">
        <v>44119</v>
      </c>
      <c r="I467" t="s">
        <v>186</v>
      </c>
      <c r="J467" t="s">
        <v>2040</v>
      </c>
      <c r="K467" s="4">
        <v>113657</v>
      </c>
      <c r="L467">
        <v>0</v>
      </c>
      <c r="N467" s="6">
        <f t="shared" ca="1" si="22"/>
        <v>59</v>
      </c>
      <c r="O467" s="6">
        <f t="shared" ca="1" si="23"/>
        <v>4</v>
      </c>
      <c r="P467" s="6" t="str" cm="1">
        <f t="array" aca="1" ref="P467" ca="1">_xlfn.IFS(O467&lt;5,"0-4years", O467&lt;10,"5-9years",O467&gt;=10,"10+ years")</f>
        <v>0-4years</v>
      </c>
      <c r="S467">
        <v>4</v>
      </c>
      <c r="T467" t="str" cm="1">
        <f t="array" ref="T467">_xlfn.IFS(S467&lt;3,"Low(1-2)",S467=3,"Medium(3)",S467&gt;=4,"High(4-5)")</f>
        <v>High(4-5)</v>
      </c>
      <c r="U467">
        <v>3</v>
      </c>
      <c r="V467" t="s">
        <v>2054</v>
      </c>
      <c r="W467">
        <v>4</v>
      </c>
      <c r="X467">
        <v>97</v>
      </c>
      <c r="Y467">
        <v>87</v>
      </c>
      <c r="Z467">
        <v>91</v>
      </c>
      <c r="AA467">
        <v>4</v>
      </c>
      <c r="AB467" t="str" cm="1">
        <f t="array" ref="AB467">_xlfn.IFS(AA467=0,"Below Expectation",AA467&lt;5,"Needs Improvement",AA467&lt;=7,"Meets Expectation",AA467&gt;=8,"Exceeds Expectation")</f>
        <v>Needs Improvement</v>
      </c>
      <c r="AC467" s="4">
        <v>10051</v>
      </c>
      <c r="AD467">
        <v>3</v>
      </c>
    </row>
    <row r="468" spans="1:30" x14ac:dyDescent="0.3">
      <c r="A468" t="s">
        <v>490</v>
      </c>
      <c r="B468" t="s">
        <v>1488</v>
      </c>
      <c r="C468">
        <v>40</v>
      </c>
      <c r="D468" t="str">
        <f t="shared" si="21"/>
        <v>40-49</v>
      </c>
      <c r="E468" t="s">
        <v>2022</v>
      </c>
      <c r="F468" t="s">
        <v>2027</v>
      </c>
      <c r="G468" t="s">
        <v>2032</v>
      </c>
      <c r="H468" s="2">
        <v>43200</v>
      </c>
      <c r="I468" t="s">
        <v>483</v>
      </c>
      <c r="J468" t="s">
        <v>2040</v>
      </c>
      <c r="K468" s="4">
        <v>35828</v>
      </c>
      <c r="L468">
        <v>0</v>
      </c>
      <c r="N468" s="6">
        <f t="shared" ca="1" si="22"/>
        <v>89</v>
      </c>
      <c r="O468" s="6">
        <f t="shared" ca="1" si="23"/>
        <v>7</v>
      </c>
      <c r="P468" s="6" t="str" cm="1">
        <f t="array" aca="1" ref="P468" ca="1">_xlfn.IFS(O468&lt;5,"0-4years", O468&lt;10,"5-9years",O468&gt;=10,"10+ years")</f>
        <v>5-9years</v>
      </c>
      <c r="S468">
        <v>3</v>
      </c>
      <c r="T468" t="str" cm="1">
        <f t="array" ref="T468">_xlfn.IFS(S468&lt;3,"Low(1-2)",S468=3,"Medium(3)",S468&gt;=4,"High(4-5)")</f>
        <v>Medium(3)</v>
      </c>
      <c r="U468">
        <v>5</v>
      </c>
      <c r="V468" t="s">
        <v>2054</v>
      </c>
      <c r="W468">
        <v>2</v>
      </c>
      <c r="X468">
        <v>67</v>
      </c>
      <c r="Y468">
        <v>6</v>
      </c>
      <c r="Z468">
        <v>95</v>
      </c>
      <c r="AA468">
        <v>6</v>
      </c>
      <c r="AB468" t="str" cm="1">
        <f t="array" ref="AB468">_xlfn.IFS(AA468=0,"Below Expectation",AA468&lt;5,"Needs Improvement",AA468&lt;=7,"Meets Expectation",AA468&gt;=8,"Exceeds Expectation")</f>
        <v>Meets Expectation</v>
      </c>
      <c r="AC468" s="4">
        <v>5892</v>
      </c>
      <c r="AD468">
        <v>1</v>
      </c>
    </row>
    <row r="469" spans="1:30" x14ac:dyDescent="0.3">
      <c r="A469" t="s">
        <v>491</v>
      </c>
      <c r="B469" t="s">
        <v>1489</v>
      </c>
      <c r="C469">
        <v>33</v>
      </c>
      <c r="D469" t="str">
        <f t="shared" si="21"/>
        <v>30-39</v>
      </c>
      <c r="E469" t="s">
        <v>2022</v>
      </c>
      <c r="F469" t="s">
        <v>2030</v>
      </c>
      <c r="G469" t="s">
        <v>2031</v>
      </c>
      <c r="H469" s="2">
        <v>42187</v>
      </c>
      <c r="I469" t="s">
        <v>128</v>
      </c>
      <c r="J469" t="s">
        <v>2038</v>
      </c>
      <c r="K469" s="4">
        <v>72588</v>
      </c>
      <c r="L469">
        <v>0</v>
      </c>
      <c r="N469" s="6">
        <f t="shared" ca="1" si="22"/>
        <v>122</v>
      </c>
      <c r="O469" s="6">
        <f t="shared" ca="1" si="23"/>
        <v>10</v>
      </c>
      <c r="P469" s="6" t="str" cm="1">
        <f t="array" aca="1" ref="P469" ca="1">_xlfn.IFS(O469&lt;5,"0-4years", O469&lt;10,"5-9years",O469&gt;=10,"10+ years")</f>
        <v>10+ years</v>
      </c>
      <c r="S469">
        <v>1</v>
      </c>
      <c r="T469" t="str" cm="1">
        <f t="array" ref="T469">_xlfn.IFS(S469&lt;3,"Low(1-2)",S469=3,"Medium(3)",S469&gt;=4,"High(4-5)")</f>
        <v>Low(1-2)</v>
      </c>
      <c r="U469">
        <v>1</v>
      </c>
      <c r="V469" t="s">
        <v>2050</v>
      </c>
      <c r="W469">
        <v>4</v>
      </c>
      <c r="X469">
        <v>66</v>
      </c>
      <c r="Y469">
        <v>89</v>
      </c>
      <c r="Z469">
        <v>80</v>
      </c>
      <c r="AA469">
        <v>8</v>
      </c>
      <c r="AB469" t="str" cm="1">
        <f t="array" ref="AB469">_xlfn.IFS(AA469=0,"Below Expectation",AA469&lt;5,"Needs Improvement",AA469&lt;=7,"Meets Expectation",AA469&gt;=8,"Exceeds Expectation")</f>
        <v>Exceeds Expectation</v>
      </c>
      <c r="AC469" s="4">
        <v>3449</v>
      </c>
      <c r="AD469">
        <v>1</v>
      </c>
    </row>
    <row r="470" spans="1:30" x14ac:dyDescent="0.3">
      <c r="A470" t="s">
        <v>492</v>
      </c>
      <c r="B470" t="s">
        <v>1490</v>
      </c>
      <c r="C470">
        <v>30</v>
      </c>
      <c r="D470" t="str">
        <f t="shared" si="21"/>
        <v>30-39</v>
      </c>
      <c r="E470" t="s">
        <v>2022</v>
      </c>
      <c r="F470" t="s">
        <v>2026</v>
      </c>
      <c r="G470" t="s">
        <v>2034</v>
      </c>
      <c r="H470" s="2">
        <v>45344</v>
      </c>
      <c r="I470" t="s">
        <v>716</v>
      </c>
      <c r="J470" t="s">
        <v>2039</v>
      </c>
      <c r="K470" s="4">
        <v>36221</v>
      </c>
      <c r="L470">
        <v>0</v>
      </c>
      <c r="N470" s="6">
        <f t="shared" ca="1" si="22"/>
        <v>18</v>
      </c>
      <c r="O470" s="6">
        <f t="shared" ca="1" si="23"/>
        <v>1</v>
      </c>
      <c r="P470" s="6" t="str" cm="1">
        <f t="array" aca="1" ref="P470" ca="1">_xlfn.IFS(O470&lt;5,"0-4years", O470&lt;10,"5-9years",O470&gt;=10,"10+ years")</f>
        <v>0-4years</v>
      </c>
      <c r="S470">
        <v>5</v>
      </c>
      <c r="T470" t="str" cm="1">
        <f t="array" ref="T470">_xlfn.IFS(S470&lt;3,"Low(1-2)",S470=3,"Medium(3)",S470&gt;=4,"High(4-5)")</f>
        <v>High(4-5)</v>
      </c>
      <c r="U470">
        <v>2</v>
      </c>
      <c r="V470" t="s">
        <v>2050</v>
      </c>
      <c r="W470">
        <v>4</v>
      </c>
      <c r="X470">
        <v>66</v>
      </c>
      <c r="Y470">
        <v>76</v>
      </c>
      <c r="Z470">
        <v>83</v>
      </c>
      <c r="AA470">
        <v>1</v>
      </c>
      <c r="AB470" t="str" cm="1">
        <f t="array" ref="AB470">_xlfn.IFS(AA470=0,"Below Expectation",AA470&lt;5,"Needs Improvement",AA470&lt;=7,"Meets Expectation",AA470&gt;=8,"Exceeds Expectation")</f>
        <v>Needs Improvement</v>
      </c>
      <c r="AC470" s="4">
        <v>8327</v>
      </c>
      <c r="AD470">
        <v>3</v>
      </c>
    </row>
    <row r="471" spans="1:30" x14ac:dyDescent="0.3">
      <c r="A471" t="s">
        <v>493</v>
      </c>
      <c r="B471" t="s">
        <v>1491</v>
      </c>
      <c r="C471">
        <v>28</v>
      </c>
      <c r="D471" t="str">
        <f t="shared" si="21"/>
        <v>22-29</v>
      </c>
      <c r="E471" t="s">
        <v>2023</v>
      </c>
      <c r="F471" t="s">
        <v>2028</v>
      </c>
      <c r="G471" t="s">
        <v>2032</v>
      </c>
      <c r="H471" s="2">
        <v>41347</v>
      </c>
      <c r="I471" t="s">
        <v>579</v>
      </c>
      <c r="J471" t="s">
        <v>2038</v>
      </c>
      <c r="K471" s="4">
        <v>36211</v>
      </c>
      <c r="L471">
        <v>0</v>
      </c>
      <c r="N471" s="6">
        <f t="shared" ca="1" si="22"/>
        <v>150</v>
      </c>
      <c r="O471" s="6">
        <f t="shared" ca="1" si="23"/>
        <v>12</v>
      </c>
      <c r="P471" s="6" t="str" cm="1">
        <f t="array" aca="1" ref="P471" ca="1">_xlfn.IFS(O471&lt;5,"0-4years", O471&lt;10,"5-9years",O471&gt;=10,"10+ years")</f>
        <v>10+ years</v>
      </c>
      <c r="S471">
        <v>3</v>
      </c>
      <c r="T471" t="str" cm="1">
        <f t="array" ref="T471">_xlfn.IFS(S471&lt;3,"Low(1-2)",S471=3,"Medium(3)",S471&gt;=4,"High(4-5)")</f>
        <v>Medium(3)</v>
      </c>
      <c r="U471">
        <v>1</v>
      </c>
      <c r="V471" t="s">
        <v>2050</v>
      </c>
      <c r="W471">
        <v>2</v>
      </c>
      <c r="X471">
        <v>60</v>
      </c>
      <c r="Y471">
        <v>53</v>
      </c>
      <c r="Z471">
        <v>78</v>
      </c>
      <c r="AA471">
        <v>4</v>
      </c>
      <c r="AB471" t="str" cm="1">
        <f t="array" ref="AB471">_xlfn.IFS(AA471=0,"Below Expectation",AA471&lt;5,"Needs Improvement",AA471&lt;=7,"Meets Expectation",AA471&gt;=8,"Exceeds Expectation")</f>
        <v>Needs Improvement</v>
      </c>
      <c r="AC471" s="4">
        <v>5909</v>
      </c>
      <c r="AD471">
        <v>4</v>
      </c>
    </row>
    <row r="472" spans="1:30" x14ac:dyDescent="0.3">
      <c r="A472" t="s">
        <v>494</v>
      </c>
      <c r="B472" t="s">
        <v>1492</v>
      </c>
      <c r="C472">
        <v>49</v>
      </c>
      <c r="D472" t="str">
        <f t="shared" si="21"/>
        <v>40-49</v>
      </c>
      <c r="E472" t="s">
        <v>2022</v>
      </c>
      <c r="F472" t="s">
        <v>2029</v>
      </c>
      <c r="G472" t="s">
        <v>2034</v>
      </c>
      <c r="H472" s="2">
        <v>43912</v>
      </c>
      <c r="I472" t="s">
        <v>305</v>
      </c>
      <c r="J472" t="s">
        <v>2038</v>
      </c>
      <c r="K472" s="4">
        <v>38569</v>
      </c>
      <c r="L472">
        <v>0</v>
      </c>
      <c r="N472" s="6">
        <f t="shared" ca="1" si="22"/>
        <v>65</v>
      </c>
      <c r="O472" s="6">
        <f t="shared" ca="1" si="23"/>
        <v>5</v>
      </c>
      <c r="P472" s="6" t="str" cm="1">
        <f t="array" aca="1" ref="P472" ca="1">_xlfn.IFS(O472&lt;5,"0-4years", O472&lt;10,"5-9years",O472&gt;=10,"10+ years")</f>
        <v>5-9years</v>
      </c>
      <c r="S472">
        <v>4</v>
      </c>
      <c r="T472" t="str" cm="1">
        <f t="array" ref="T472">_xlfn.IFS(S472&lt;3,"Low(1-2)",S472=3,"Medium(3)",S472&gt;=4,"High(4-5)")</f>
        <v>High(4-5)</v>
      </c>
      <c r="U472">
        <v>4</v>
      </c>
      <c r="V472" t="s">
        <v>2056</v>
      </c>
      <c r="W472">
        <v>5</v>
      </c>
      <c r="X472">
        <v>69</v>
      </c>
      <c r="Y472">
        <v>7</v>
      </c>
      <c r="Z472">
        <v>52</v>
      </c>
      <c r="AA472">
        <v>9</v>
      </c>
      <c r="AB472" t="str" cm="1">
        <f t="array" ref="AB472">_xlfn.IFS(AA472=0,"Below Expectation",AA472&lt;5,"Needs Improvement",AA472&lt;=7,"Meets Expectation",AA472&gt;=8,"Exceeds Expectation")</f>
        <v>Exceeds Expectation</v>
      </c>
      <c r="AC472" s="4">
        <v>12393</v>
      </c>
      <c r="AD472">
        <v>1</v>
      </c>
    </row>
    <row r="473" spans="1:30" x14ac:dyDescent="0.3">
      <c r="A473" t="s">
        <v>495</v>
      </c>
      <c r="B473" t="s">
        <v>1493</v>
      </c>
      <c r="C473">
        <v>35</v>
      </c>
      <c r="D473" t="str">
        <f t="shared" si="21"/>
        <v>30-39</v>
      </c>
      <c r="E473" t="s">
        <v>2022</v>
      </c>
      <c r="F473" t="s">
        <v>2027</v>
      </c>
      <c r="G473" t="s">
        <v>2032</v>
      </c>
      <c r="H473" s="2">
        <v>44693</v>
      </c>
      <c r="I473" t="s">
        <v>710</v>
      </c>
      <c r="J473" t="s">
        <v>2040</v>
      </c>
      <c r="K473" s="4">
        <v>62860</v>
      </c>
      <c r="L473">
        <v>1</v>
      </c>
      <c r="M473" s="2">
        <v>45170</v>
      </c>
      <c r="N473" s="6">
        <f t="shared" ca="1" si="22"/>
        <v>15</v>
      </c>
      <c r="O473" s="6">
        <f t="shared" ca="1" si="23"/>
        <v>1</v>
      </c>
      <c r="P473" s="6" t="str" cm="1">
        <f t="array" aca="1" ref="P473" ca="1">_xlfn.IFS(O473&lt;5,"0-4years", O473&lt;10,"5-9years",O473&gt;=10,"10+ years")</f>
        <v>0-4years</v>
      </c>
      <c r="Q473" t="s">
        <v>2044</v>
      </c>
      <c r="R473">
        <v>30</v>
      </c>
      <c r="S473">
        <v>5</v>
      </c>
      <c r="T473" t="str" cm="1">
        <f t="array" ref="T473">_xlfn.IFS(S473&lt;3,"Low(1-2)",S473=3,"Medium(3)",S473&gt;=4,"High(4-5)")</f>
        <v>High(4-5)</v>
      </c>
      <c r="U473">
        <v>4</v>
      </c>
      <c r="V473" t="s">
        <v>2051</v>
      </c>
      <c r="W473">
        <v>5</v>
      </c>
      <c r="X473">
        <v>59</v>
      </c>
      <c r="Y473">
        <v>54</v>
      </c>
      <c r="Z473">
        <v>58</v>
      </c>
      <c r="AA473">
        <v>8</v>
      </c>
      <c r="AB473" t="str" cm="1">
        <f t="array" ref="AB473">_xlfn.IFS(AA473=0,"Below Expectation",AA473&lt;5,"Needs Improvement",AA473&lt;=7,"Meets Expectation",AA473&gt;=8,"Exceeds Expectation")</f>
        <v>Exceeds Expectation</v>
      </c>
      <c r="AC473" s="4">
        <v>1941</v>
      </c>
      <c r="AD473">
        <v>1</v>
      </c>
    </row>
    <row r="474" spans="1:30" x14ac:dyDescent="0.3">
      <c r="A474" t="s">
        <v>496</v>
      </c>
      <c r="B474" t="s">
        <v>1494</v>
      </c>
      <c r="C474">
        <v>52</v>
      </c>
      <c r="D474" t="str">
        <f t="shared" si="21"/>
        <v>50-59</v>
      </c>
      <c r="E474" t="s">
        <v>2022</v>
      </c>
      <c r="F474" t="s">
        <v>2029</v>
      </c>
      <c r="G474" t="s">
        <v>2036</v>
      </c>
      <c r="H474" s="2">
        <v>42886</v>
      </c>
      <c r="I474" t="s">
        <v>185</v>
      </c>
      <c r="J474" t="s">
        <v>2037</v>
      </c>
      <c r="K474" s="4">
        <v>96558</v>
      </c>
      <c r="L474">
        <v>0</v>
      </c>
      <c r="N474" s="6">
        <f t="shared" ca="1" si="22"/>
        <v>99</v>
      </c>
      <c r="O474" s="6">
        <f t="shared" ca="1" si="23"/>
        <v>8</v>
      </c>
      <c r="P474" s="6" t="str" cm="1">
        <f t="array" aca="1" ref="P474" ca="1">_xlfn.IFS(O474&lt;5,"0-4years", O474&lt;10,"5-9years",O474&gt;=10,"10+ years")</f>
        <v>5-9years</v>
      </c>
      <c r="S474">
        <v>2</v>
      </c>
      <c r="T474" t="str" cm="1">
        <f t="array" ref="T474">_xlfn.IFS(S474&lt;3,"Low(1-2)",S474=3,"Medium(3)",S474&gt;=4,"High(4-5)")</f>
        <v>Low(1-2)</v>
      </c>
      <c r="U474">
        <v>5</v>
      </c>
      <c r="V474" t="s">
        <v>2050</v>
      </c>
      <c r="W474">
        <v>5</v>
      </c>
      <c r="X474">
        <v>78</v>
      </c>
      <c r="Y474">
        <v>68</v>
      </c>
      <c r="Z474">
        <v>60</v>
      </c>
      <c r="AA474">
        <v>2</v>
      </c>
      <c r="AB474" t="str" cm="1">
        <f t="array" ref="AB474">_xlfn.IFS(AA474=0,"Below Expectation",AA474&lt;5,"Needs Improvement",AA474&lt;=7,"Meets Expectation",AA474&gt;=8,"Exceeds Expectation")</f>
        <v>Needs Improvement</v>
      </c>
      <c r="AC474" s="4">
        <v>4221</v>
      </c>
      <c r="AD474">
        <v>1</v>
      </c>
    </row>
    <row r="475" spans="1:30" x14ac:dyDescent="0.3">
      <c r="A475" t="s">
        <v>497</v>
      </c>
      <c r="B475" t="s">
        <v>1495</v>
      </c>
      <c r="C475">
        <v>40</v>
      </c>
      <c r="D475" t="str">
        <f t="shared" si="21"/>
        <v>40-49</v>
      </c>
      <c r="E475" t="s">
        <v>2023</v>
      </c>
      <c r="F475" t="s">
        <v>2029</v>
      </c>
      <c r="G475" t="s">
        <v>2031</v>
      </c>
      <c r="H475" s="2">
        <v>45523</v>
      </c>
      <c r="I475" t="s">
        <v>1006</v>
      </c>
      <c r="J475" t="s">
        <v>2038</v>
      </c>
      <c r="K475" s="4">
        <v>70337</v>
      </c>
      <c r="L475">
        <v>0</v>
      </c>
      <c r="N475" s="6">
        <f t="shared" ca="1" si="22"/>
        <v>12</v>
      </c>
      <c r="O475" s="6">
        <f t="shared" ca="1" si="23"/>
        <v>1</v>
      </c>
      <c r="P475" s="6" t="str" cm="1">
        <f t="array" aca="1" ref="P475" ca="1">_xlfn.IFS(O475&lt;5,"0-4years", O475&lt;10,"5-9years",O475&gt;=10,"10+ years")</f>
        <v>0-4years</v>
      </c>
      <c r="S475">
        <v>4</v>
      </c>
      <c r="T475" t="str" cm="1">
        <f t="array" ref="T475">_xlfn.IFS(S475&lt;3,"Low(1-2)",S475=3,"Medium(3)",S475&gt;=4,"High(4-5)")</f>
        <v>High(4-5)</v>
      </c>
      <c r="U475">
        <v>2</v>
      </c>
      <c r="V475" t="s">
        <v>2050</v>
      </c>
      <c r="W475">
        <v>3</v>
      </c>
      <c r="X475">
        <v>97</v>
      </c>
      <c r="Y475">
        <v>43</v>
      </c>
      <c r="Z475">
        <v>60</v>
      </c>
      <c r="AA475">
        <v>0</v>
      </c>
      <c r="AB475" t="str" cm="1">
        <f t="array" ref="AB475">_xlfn.IFS(AA475=0,"Below Expectation",AA475&lt;5,"Needs Improvement",AA475&lt;=7,"Meets Expectation",AA475&gt;=8,"Exceeds Expectation")</f>
        <v>Below Expectation</v>
      </c>
      <c r="AC475" s="4">
        <v>6543</v>
      </c>
      <c r="AD475">
        <v>4</v>
      </c>
    </row>
    <row r="476" spans="1:30" x14ac:dyDescent="0.3">
      <c r="A476" t="s">
        <v>498</v>
      </c>
      <c r="B476" t="s">
        <v>1496</v>
      </c>
      <c r="C476">
        <v>37</v>
      </c>
      <c r="D476" t="str">
        <f t="shared" si="21"/>
        <v>30-39</v>
      </c>
      <c r="E476" t="s">
        <v>2023</v>
      </c>
      <c r="F476" t="s">
        <v>2030</v>
      </c>
      <c r="G476" t="s">
        <v>2034</v>
      </c>
      <c r="H476" s="2">
        <v>42521</v>
      </c>
      <c r="I476" t="s">
        <v>374</v>
      </c>
      <c r="J476" t="s">
        <v>2039</v>
      </c>
      <c r="K476" s="4">
        <v>77311</v>
      </c>
      <c r="L476">
        <v>0</v>
      </c>
      <c r="N476" s="6">
        <f t="shared" ca="1" si="22"/>
        <v>111</v>
      </c>
      <c r="O476" s="6">
        <f t="shared" ca="1" si="23"/>
        <v>9</v>
      </c>
      <c r="P476" s="6" t="str" cm="1">
        <f t="array" aca="1" ref="P476" ca="1">_xlfn.IFS(O476&lt;5,"0-4years", O476&lt;10,"5-9years",O476&gt;=10,"10+ years")</f>
        <v>5-9years</v>
      </c>
      <c r="S476">
        <v>5</v>
      </c>
      <c r="T476" t="str" cm="1">
        <f t="array" ref="T476">_xlfn.IFS(S476&lt;3,"Low(1-2)",S476=3,"Medium(3)",S476&gt;=4,"High(4-5)")</f>
        <v>High(4-5)</v>
      </c>
      <c r="U476">
        <v>3</v>
      </c>
      <c r="V476" t="s">
        <v>2054</v>
      </c>
      <c r="W476">
        <v>5</v>
      </c>
      <c r="X476">
        <v>83</v>
      </c>
      <c r="Y476">
        <v>12</v>
      </c>
      <c r="Z476">
        <v>74</v>
      </c>
      <c r="AA476">
        <v>1</v>
      </c>
      <c r="AB476" t="str" cm="1">
        <f t="array" ref="AB476">_xlfn.IFS(AA476=0,"Below Expectation",AA476&lt;5,"Needs Improvement",AA476&lt;=7,"Meets Expectation",AA476&gt;=8,"Exceeds Expectation")</f>
        <v>Needs Improvement</v>
      </c>
      <c r="AC476" s="4">
        <v>17942</v>
      </c>
      <c r="AD476">
        <v>0</v>
      </c>
    </row>
    <row r="477" spans="1:30" x14ac:dyDescent="0.3">
      <c r="A477" t="s">
        <v>499</v>
      </c>
      <c r="B477" t="s">
        <v>1497</v>
      </c>
      <c r="C477">
        <v>26</v>
      </c>
      <c r="D477" t="str">
        <f t="shared" si="21"/>
        <v>22-29</v>
      </c>
      <c r="E477" t="s">
        <v>2023</v>
      </c>
      <c r="F477" t="s">
        <v>2028</v>
      </c>
      <c r="G477" t="s">
        <v>2032</v>
      </c>
      <c r="H477" s="2">
        <v>43772</v>
      </c>
      <c r="I477" t="s">
        <v>457</v>
      </c>
      <c r="J477" t="s">
        <v>2041</v>
      </c>
      <c r="K477" s="4">
        <v>38515</v>
      </c>
      <c r="L477">
        <v>0</v>
      </c>
      <c r="N477" s="6">
        <f t="shared" ca="1" si="22"/>
        <v>70</v>
      </c>
      <c r="O477" s="6">
        <f t="shared" ca="1" si="23"/>
        <v>5</v>
      </c>
      <c r="P477" s="6" t="str" cm="1">
        <f t="array" aca="1" ref="P477" ca="1">_xlfn.IFS(O477&lt;5,"0-4years", O477&lt;10,"5-9years",O477&gt;=10,"10+ years")</f>
        <v>5-9years</v>
      </c>
      <c r="S477">
        <v>1</v>
      </c>
      <c r="T477" t="str" cm="1">
        <f t="array" ref="T477">_xlfn.IFS(S477&lt;3,"Low(1-2)",S477=3,"Medium(3)",S477&gt;=4,"High(4-5)")</f>
        <v>Low(1-2)</v>
      </c>
      <c r="U477">
        <v>2</v>
      </c>
      <c r="V477" t="s">
        <v>2050</v>
      </c>
      <c r="W477">
        <v>2</v>
      </c>
      <c r="X477">
        <v>66</v>
      </c>
      <c r="Y477">
        <v>92</v>
      </c>
      <c r="Z477">
        <v>71</v>
      </c>
      <c r="AA477">
        <v>5</v>
      </c>
      <c r="AB477" t="str" cm="1">
        <f t="array" ref="AB477">_xlfn.IFS(AA477=0,"Below Expectation",AA477&lt;5,"Needs Improvement",AA477&lt;=7,"Meets Expectation",AA477&gt;=8,"Exceeds Expectation")</f>
        <v>Meets Expectation</v>
      </c>
      <c r="AC477" s="4">
        <v>14012</v>
      </c>
      <c r="AD477">
        <v>3</v>
      </c>
    </row>
    <row r="478" spans="1:30" x14ac:dyDescent="0.3">
      <c r="A478" t="s">
        <v>500</v>
      </c>
      <c r="B478" t="s">
        <v>1498</v>
      </c>
      <c r="C478">
        <v>56</v>
      </c>
      <c r="D478" t="str">
        <f t="shared" si="21"/>
        <v>50-59</v>
      </c>
      <c r="E478" t="s">
        <v>2023</v>
      </c>
      <c r="F478" t="s">
        <v>2026</v>
      </c>
      <c r="G478" t="s">
        <v>2032</v>
      </c>
      <c r="H478" s="2">
        <v>40791</v>
      </c>
      <c r="I478" t="s">
        <v>875</v>
      </c>
      <c r="J478" t="s">
        <v>2038</v>
      </c>
      <c r="K478" s="4">
        <v>96695</v>
      </c>
      <c r="L478">
        <v>1</v>
      </c>
      <c r="M478" s="2">
        <v>41528</v>
      </c>
      <c r="N478" s="6">
        <f t="shared" ca="1" si="22"/>
        <v>24</v>
      </c>
      <c r="O478" s="6">
        <f t="shared" ca="1" si="23"/>
        <v>2</v>
      </c>
      <c r="P478" s="6" t="str" cm="1">
        <f t="array" aca="1" ref="P478" ca="1">_xlfn.IFS(O478&lt;5,"0-4years", O478&lt;10,"5-9years",O478&gt;=10,"10+ years")</f>
        <v>0-4years</v>
      </c>
      <c r="Q478" t="s">
        <v>2046</v>
      </c>
      <c r="R478">
        <v>60</v>
      </c>
      <c r="S478">
        <v>2</v>
      </c>
      <c r="T478" t="str" cm="1">
        <f t="array" ref="T478">_xlfn.IFS(S478&lt;3,"Low(1-2)",S478=3,"Medium(3)",S478&gt;=4,"High(4-5)")</f>
        <v>Low(1-2)</v>
      </c>
      <c r="U478">
        <v>1</v>
      </c>
      <c r="V478" t="s">
        <v>2053</v>
      </c>
      <c r="W478">
        <v>3</v>
      </c>
      <c r="X478">
        <v>91</v>
      </c>
      <c r="Y478">
        <v>19</v>
      </c>
      <c r="Z478">
        <v>91</v>
      </c>
      <c r="AA478">
        <v>4</v>
      </c>
      <c r="AB478" t="str" cm="1">
        <f t="array" ref="AB478">_xlfn.IFS(AA478=0,"Below Expectation",AA478&lt;5,"Needs Improvement",AA478&lt;=7,"Meets Expectation",AA478&gt;=8,"Exceeds Expectation")</f>
        <v>Needs Improvement</v>
      </c>
      <c r="AC478" s="4">
        <v>2121</v>
      </c>
      <c r="AD478">
        <v>4</v>
      </c>
    </row>
    <row r="479" spans="1:30" x14ac:dyDescent="0.3">
      <c r="A479" t="s">
        <v>501</v>
      </c>
      <c r="B479" t="s">
        <v>1499</v>
      </c>
      <c r="C479">
        <v>33</v>
      </c>
      <c r="D479" t="str">
        <f t="shared" si="21"/>
        <v>30-39</v>
      </c>
      <c r="E479" t="s">
        <v>2022</v>
      </c>
      <c r="F479" t="s">
        <v>2025</v>
      </c>
      <c r="G479" t="s">
        <v>2035</v>
      </c>
      <c r="H479" s="2">
        <v>42329</v>
      </c>
      <c r="I479" t="s">
        <v>163</v>
      </c>
      <c r="J479" t="s">
        <v>2038</v>
      </c>
      <c r="K479" s="4">
        <v>112227</v>
      </c>
      <c r="L479">
        <v>0</v>
      </c>
      <c r="N479" s="6">
        <f t="shared" ca="1" si="22"/>
        <v>117</v>
      </c>
      <c r="O479" s="6">
        <f t="shared" ca="1" si="23"/>
        <v>9</v>
      </c>
      <c r="P479" s="6" t="str" cm="1">
        <f t="array" aca="1" ref="P479" ca="1">_xlfn.IFS(O479&lt;5,"0-4years", O479&lt;10,"5-9years",O479&gt;=10,"10+ years")</f>
        <v>5-9years</v>
      </c>
      <c r="S479">
        <v>4</v>
      </c>
      <c r="T479" t="str" cm="1">
        <f t="array" ref="T479">_xlfn.IFS(S479&lt;3,"Low(1-2)",S479=3,"Medium(3)",S479&gt;=4,"High(4-5)")</f>
        <v>High(4-5)</v>
      </c>
      <c r="U479">
        <v>4</v>
      </c>
      <c r="V479" t="s">
        <v>2056</v>
      </c>
      <c r="W479">
        <v>5</v>
      </c>
      <c r="X479">
        <v>62</v>
      </c>
      <c r="Y479">
        <v>77</v>
      </c>
      <c r="Z479">
        <v>95</v>
      </c>
      <c r="AA479">
        <v>0</v>
      </c>
      <c r="AB479" t="str" cm="1">
        <f t="array" ref="AB479">_xlfn.IFS(AA479=0,"Below Expectation",AA479&lt;5,"Needs Improvement",AA479&lt;=7,"Meets Expectation",AA479&gt;=8,"Exceeds Expectation")</f>
        <v>Below Expectation</v>
      </c>
      <c r="AC479" s="4">
        <v>17412</v>
      </c>
      <c r="AD479">
        <v>2</v>
      </c>
    </row>
    <row r="480" spans="1:30" x14ac:dyDescent="0.3">
      <c r="A480" t="s">
        <v>502</v>
      </c>
      <c r="B480" t="s">
        <v>1500</v>
      </c>
      <c r="C480">
        <v>46</v>
      </c>
      <c r="D480" t="str">
        <f t="shared" si="21"/>
        <v>40-49</v>
      </c>
      <c r="E480" t="s">
        <v>2023</v>
      </c>
      <c r="F480" t="s">
        <v>2025</v>
      </c>
      <c r="G480" t="s">
        <v>2036</v>
      </c>
      <c r="H480" s="2">
        <v>40447</v>
      </c>
      <c r="I480" t="s">
        <v>494</v>
      </c>
      <c r="J480" t="s">
        <v>2039</v>
      </c>
      <c r="K480" s="4">
        <v>49904</v>
      </c>
      <c r="L480">
        <v>1</v>
      </c>
      <c r="M480" s="2">
        <v>43002</v>
      </c>
      <c r="N480" s="6">
        <f t="shared" ca="1" si="22"/>
        <v>83</v>
      </c>
      <c r="O480" s="6">
        <f t="shared" ca="1" si="23"/>
        <v>6</v>
      </c>
      <c r="P480" s="6" t="str" cm="1">
        <f t="array" aca="1" ref="P480" ca="1">_xlfn.IFS(O480&lt;5,"0-4years", O480&lt;10,"5-9years",O480&gt;=10,"10+ years")</f>
        <v>5-9years</v>
      </c>
      <c r="Q480" t="s">
        <v>2045</v>
      </c>
      <c r="R480">
        <v>90</v>
      </c>
      <c r="S480">
        <v>1</v>
      </c>
      <c r="T480" t="str" cm="1">
        <f t="array" ref="T480">_xlfn.IFS(S480&lt;3,"Low(1-2)",S480=3,"Medium(3)",S480&gt;=4,"High(4-5)")</f>
        <v>Low(1-2)</v>
      </c>
      <c r="U480">
        <v>1</v>
      </c>
      <c r="V480" t="s">
        <v>2052</v>
      </c>
      <c r="W480">
        <v>3</v>
      </c>
      <c r="X480">
        <v>93</v>
      </c>
      <c r="Y480">
        <v>31</v>
      </c>
      <c r="Z480">
        <v>58</v>
      </c>
      <c r="AA480">
        <v>0</v>
      </c>
      <c r="AB480" t="str" cm="1">
        <f t="array" ref="AB480">_xlfn.IFS(AA480=0,"Below Expectation",AA480&lt;5,"Needs Improvement",AA480&lt;=7,"Meets Expectation",AA480&gt;=8,"Exceeds Expectation")</f>
        <v>Below Expectation</v>
      </c>
      <c r="AC480" s="4">
        <v>11726</v>
      </c>
      <c r="AD480">
        <v>2</v>
      </c>
    </row>
    <row r="481" spans="1:30" x14ac:dyDescent="0.3">
      <c r="A481" t="s">
        <v>503</v>
      </c>
      <c r="B481" t="s">
        <v>1501</v>
      </c>
      <c r="C481">
        <v>42</v>
      </c>
      <c r="D481" t="str">
        <f t="shared" si="21"/>
        <v>40-49</v>
      </c>
      <c r="E481" t="s">
        <v>2022</v>
      </c>
      <c r="F481" t="s">
        <v>2029</v>
      </c>
      <c r="G481" t="s">
        <v>2034</v>
      </c>
      <c r="H481" s="2">
        <v>44804</v>
      </c>
      <c r="I481" t="s">
        <v>155</v>
      </c>
      <c r="J481" t="s">
        <v>2037</v>
      </c>
      <c r="K481" s="4">
        <v>84935</v>
      </c>
      <c r="L481">
        <v>0</v>
      </c>
      <c r="N481" s="6">
        <f t="shared" ca="1" si="22"/>
        <v>36</v>
      </c>
      <c r="O481" s="6">
        <f t="shared" ca="1" si="23"/>
        <v>3</v>
      </c>
      <c r="P481" s="6" t="str" cm="1">
        <f t="array" aca="1" ref="P481" ca="1">_xlfn.IFS(O481&lt;5,"0-4years", O481&lt;10,"5-9years",O481&gt;=10,"10+ years")</f>
        <v>0-4years</v>
      </c>
      <c r="S481">
        <v>2</v>
      </c>
      <c r="T481" t="str" cm="1">
        <f t="array" ref="T481">_xlfn.IFS(S481&lt;3,"Low(1-2)",S481=3,"Medium(3)",S481&gt;=4,"High(4-5)")</f>
        <v>Low(1-2)</v>
      </c>
      <c r="U481">
        <v>5</v>
      </c>
      <c r="V481" t="s">
        <v>2050</v>
      </c>
      <c r="W481">
        <v>2</v>
      </c>
      <c r="X481">
        <v>96</v>
      </c>
      <c r="Y481">
        <v>59</v>
      </c>
      <c r="Z481">
        <v>69</v>
      </c>
      <c r="AA481">
        <v>3</v>
      </c>
      <c r="AB481" t="str" cm="1">
        <f t="array" ref="AB481">_xlfn.IFS(AA481=0,"Below Expectation",AA481&lt;5,"Needs Improvement",AA481&lt;=7,"Meets Expectation",AA481&gt;=8,"Exceeds Expectation")</f>
        <v>Needs Improvement</v>
      </c>
      <c r="AC481" s="4">
        <v>5656</v>
      </c>
      <c r="AD481">
        <v>4</v>
      </c>
    </row>
    <row r="482" spans="1:30" x14ac:dyDescent="0.3">
      <c r="A482" t="s">
        <v>504</v>
      </c>
      <c r="B482" t="s">
        <v>1502</v>
      </c>
      <c r="C482">
        <v>57</v>
      </c>
      <c r="D482" t="str">
        <f t="shared" si="21"/>
        <v>50-59</v>
      </c>
      <c r="E482" t="s">
        <v>2022</v>
      </c>
      <c r="F482" t="s">
        <v>2028</v>
      </c>
      <c r="G482" t="s">
        <v>2035</v>
      </c>
      <c r="H482" s="2">
        <v>40775</v>
      </c>
      <c r="I482" t="s">
        <v>110</v>
      </c>
      <c r="J482" t="s">
        <v>2038</v>
      </c>
      <c r="K482" s="4">
        <v>68790</v>
      </c>
      <c r="L482">
        <v>0</v>
      </c>
      <c r="N482" s="6">
        <f t="shared" ca="1" si="22"/>
        <v>168</v>
      </c>
      <c r="O482" s="6">
        <f t="shared" ca="1" si="23"/>
        <v>14</v>
      </c>
      <c r="P482" s="6" t="str" cm="1">
        <f t="array" aca="1" ref="P482" ca="1">_xlfn.IFS(O482&lt;5,"0-4years", O482&lt;10,"5-9years",O482&gt;=10,"10+ years")</f>
        <v>10+ years</v>
      </c>
      <c r="S482">
        <v>3</v>
      </c>
      <c r="T482" t="str" cm="1">
        <f t="array" ref="T482">_xlfn.IFS(S482&lt;3,"Low(1-2)",S482=3,"Medium(3)",S482&gt;=4,"High(4-5)")</f>
        <v>Medium(3)</v>
      </c>
      <c r="U482">
        <v>4</v>
      </c>
      <c r="V482" t="s">
        <v>2054</v>
      </c>
      <c r="W482">
        <v>5</v>
      </c>
      <c r="X482">
        <v>88</v>
      </c>
      <c r="Y482">
        <v>49</v>
      </c>
      <c r="Z482">
        <v>70</v>
      </c>
      <c r="AA482">
        <v>3</v>
      </c>
      <c r="AB482" t="str" cm="1">
        <f t="array" ref="AB482">_xlfn.IFS(AA482=0,"Below Expectation",AA482&lt;5,"Needs Improvement",AA482&lt;=7,"Meets Expectation",AA482&gt;=8,"Exceeds Expectation")</f>
        <v>Needs Improvement</v>
      </c>
      <c r="AC482" s="4">
        <v>8967</v>
      </c>
      <c r="AD482">
        <v>4</v>
      </c>
    </row>
    <row r="483" spans="1:30" x14ac:dyDescent="0.3">
      <c r="A483" t="s">
        <v>505</v>
      </c>
      <c r="B483" t="s">
        <v>1503</v>
      </c>
      <c r="C483">
        <v>44</v>
      </c>
      <c r="D483" t="str">
        <f t="shared" si="21"/>
        <v>40-49</v>
      </c>
      <c r="E483" t="s">
        <v>2023</v>
      </c>
      <c r="F483" t="s">
        <v>2027</v>
      </c>
      <c r="G483" t="s">
        <v>2032</v>
      </c>
      <c r="H483" s="2">
        <v>41825</v>
      </c>
      <c r="I483" t="s">
        <v>711</v>
      </c>
      <c r="J483" t="s">
        <v>2038</v>
      </c>
      <c r="K483" s="4">
        <v>93580</v>
      </c>
      <c r="L483">
        <v>0</v>
      </c>
      <c r="N483" s="6">
        <f t="shared" ca="1" si="22"/>
        <v>134</v>
      </c>
      <c r="O483" s="6">
        <f t="shared" ca="1" si="23"/>
        <v>11</v>
      </c>
      <c r="P483" s="6" t="str" cm="1">
        <f t="array" aca="1" ref="P483" ca="1">_xlfn.IFS(O483&lt;5,"0-4years", O483&lt;10,"5-9years",O483&gt;=10,"10+ years")</f>
        <v>10+ years</v>
      </c>
      <c r="S483">
        <v>1</v>
      </c>
      <c r="T483" t="str" cm="1">
        <f t="array" ref="T483">_xlfn.IFS(S483&lt;3,"Low(1-2)",S483=3,"Medium(3)",S483&gt;=4,"High(4-5)")</f>
        <v>Low(1-2)</v>
      </c>
      <c r="U483">
        <v>3</v>
      </c>
      <c r="V483" t="s">
        <v>2050</v>
      </c>
      <c r="W483">
        <v>1</v>
      </c>
      <c r="X483">
        <v>76</v>
      </c>
      <c r="Y483">
        <v>26</v>
      </c>
      <c r="Z483">
        <v>59</v>
      </c>
      <c r="AA483">
        <v>5</v>
      </c>
      <c r="AB483" t="str" cm="1">
        <f t="array" ref="AB483">_xlfn.IFS(AA483=0,"Below Expectation",AA483&lt;5,"Needs Improvement",AA483&lt;=7,"Meets Expectation",AA483&gt;=8,"Exceeds Expectation")</f>
        <v>Meets Expectation</v>
      </c>
      <c r="AC483" s="4">
        <v>19422</v>
      </c>
      <c r="AD483">
        <v>0</v>
      </c>
    </row>
    <row r="484" spans="1:30" x14ac:dyDescent="0.3">
      <c r="A484" t="s">
        <v>506</v>
      </c>
      <c r="B484" t="s">
        <v>1504</v>
      </c>
      <c r="C484">
        <v>37</v>
      </c>
      <c r="D484" t="str">
        <f t="shared" si="21"/>
        <v>30-39</v>
      </c>
      <c r="E484" t="s">
        <v>2023</v>
      </c>
      <c r="F484" t="s">
        <v>2030</v>
      </c>
      <c r="G484" t="s">
        <v>2033</v>
      </c>
      <c r="H484" s="2">
        <v>45073</v>
      </c>
      <c r="I484" t="s">
        <v>206</v>
      </c>
      <c r="J484" t="s">
        <v>2037</v>
      </c>
      <c r="K484" s="4">
        <v>100148</v>
      </c>
      <c r="L484">
        <v>0</v>
      </c>
      <c r="N484" s="6">
        <f t="shared" ca="1" si="22"/>
        <v>27</v>
      </c>
      <c r="O484" s="6">
        <f t="shared" ca="1" si="23"/>
        <v>2</v>
      </c>
      <c r="P484" s="6" t="str" cm="1">
        <f t="array" aca="1" ref="P484" ca="1">_xlfn.IFS(O484&lt;5,"0-4years", O484&lt;10,"5-9years",O484&gt;=10,"10+ years")</f>
        <v>0-4years</v>
      </c>
      <c r="S484">
        <v>5</v>
      </c>
      <c r="T484" t="str" cm="1">
        <f t="array" ref="T484">_xlfn.IFS(S484&lt;3,"Low(1-2)",S484=3,"Medium(3)",S484&gt;=4,"High(4-5)")</f>
        <v>High(4-5)</v>
      </c>
      <c r="U484">
        <v>4</v>
      </c>
      <c r="V484" t="s">
        <v>2056</v>
      </c>
      <c r="W484">
        <v>2</v>
      </c>
      <c r="X484">
        <v>75</v>
      </c>
      <c r="Y484">
        <v>24</v>
      </c>
      <c r="Z484">
        <v>71</v>
      </c>
      <c r="AA484">
        <v>5</v>
      </c>
      <c r="AB484" t="str" cm="1">
        <f t="array" ref="AB484">_xlfn.IFS(AA484=0,"Below Expectation",AA484&lt;5,"Needs Improvement",AA484&lt;=7,"Meets Expectation",AA484&gt;=8,"Exceeds Expectation")</f>
        <v>Meets Expectation</v>
      </c>
      <c r="AC484" s="4">
        <v>15764</v>
      </c>
      <c r="AD484">
        <v>2</v>
      </c>
    </row>
    <row r="485" spans="1:30" x14ac:dyDescent="0.3">
      <c r="A485" t="s">
        <v>507</v>
      </c>
      <c r="B485" t="s">
        <v>1505</v>
      </c>
      <c r="C485">
        <v>35</v>
      </c>
      <c r="D485" t="str">
        <f t="shared" si="21"/>
        <v>30-39</v>
      </c>
      <c r="E485" t="s">
        <v>2023</v>
      </c>
      <c r="F485" t="s">
        <v>2028</v>
      </c>
      <c r="G485" t="s">
        <v>2034</v>
      </c>
      <c r="H485" s="2">
        <v>45487</v>
      </c>
      <c r="I485" t="s">
        <v>391</v>
      </c>
      <c r="J485" t="s">
        <v>2039</v>
      </c>
      <c r="K485" s="4">
        <v>30636</v>
      </c>
      <c r="L485">
        <v>0</v>
      </c>
      <c r="N485" s="6">
        <f t="shared" ca="1" si="22"/>
        <v>14</v>
      </c>
      <c r="O485" s="6">
        <f t="shared" ca="1" si="23"/>
        <v>1</v>
      </c>
      <c r="P485" s="6" t="str" cm="1">
        <f t="array" aca="1" ref="P485" ca="1">_xlfn.IFS(O485&lt;5,"0-4years", O485&lt;10,"5-9years",O485&gt;=10,"10+ years")</f>
        <v>0-4years</v>
      </c>
      <c r="S485">
        <v>4</v>
      </c>
      <c r="T485" t="str" cm="1">
        <f t="array" ref="T485">_xlfn.IFS(S485&lt;3,"Low(1-2)",S485=3,"Medium(3)",S485&gt;=4,"High(4-5)")</f>
        <v>High(4-5)</v>
      </c>
      <c r="U485">
        <v>2</v>
      </c>
      <c r="V485" t="s">
        <v>2050</v>
      </c>
      <c r="W485">
        <v>4</v>
      </c>
      <c r="X485">
        <v>77</v>
      </c>
      <c r="Y485">
        <v>51</v>
      </c>
      <c r="Z485">
        <v>78</v>
      </c>
      <c r="AA485">
        <v>9</v>
      </c>
      <c r="AB485" t="str" cm="1">
        <f t="array" ref="AB485">_xlfn.IFS(AA485=0,"Below Expectation",AA485&lt;5,"Needs Improvement",AA485&lt;=7,"Meets Expectation",AA485&gt;=8,"Exceeds Expectation")</f>
        <v>Exceeds Expectation</v>
      </c>
      <c r="AC485" s="4">
        <v>15873</v>
      </c>
      <c r="AD485">
        <v>3</v>
      </c>
    </row>
    <row r="486" spans="1:30" x14ac:dyDescent="0.3">
      <c r="A486" t="s">
        <v>508</v>
      </c>
      <c r="B486" t="s">
        <v>1506</v>
      </c>
      <c r="C486">
        <v>52</v>
      </c>
      <c r="D486" t="str">
        <f t="shared" si="21"/>
        <v>50-59</v>
      </c>
      <c r="E486" t="s">
        <v>2023</v>
      </c>
      <c r="F486" t="s">
        <v>2028</v>
      </c>
      <c r="G486" t="s">
        <v>2032</v>
      </c>
      <c r="H486" s="2">
        <v>40480</v>
      </c>
      <c r="I486" t="s">
        <v>152</v>
      </c>
      <c r="J486" t="s">
        <v>2038</v>
      </c>
      <c r="K486" s="4">
        <v>102129</v>
      </c>
      <c r="L486">
        <v>0</v>
      </c>
      <c r="N486" s="6">
        <f t="shared" ca="1" si="22"/>
        <v>178</v>
      </c>
      <c r="O486" s="6">
        <f t="shared" ca="1" si="23"/>
        <v>14</v>
      </c>
      <c r="P486" s="6" t="str" cm="1">
        <f t="array" aca="1" ref="P486" ca="1">_xlfn.IFS(O486&lt;5,"0-4years", O486&lt;10,"5-9years",O486&gt;=10,"10+ years")</f>
        <v>10+ years</v>
      </c>
      <c r="S486">
        <v>2</v>
      </c>
      <c r="T486" t="str" cm="1">
        <f t="array" ref="T486">_xlfn.IFS(S486&lt;3,"Low(1-2)",S486=3,"Medium(3)",S486&gt;=4,"High(4-5)")</f>
        <v>Low(1-2)</v>
      </c>
      <c r="U486">
        <v>2</v>
      </c>
      <c r="V486" t="s">
        <v>2050</v>
      </c>
      <c r="W486">
        <v>4</v>
      </c>
      <c r="X486">
        <v>62</v>
      </c>
      <c r="Y486">
        <v>67</v>
      </c>
      <c r="Z486">
        <v>58</v>
      </c>
      <c r="AA486">
        <v>5</v>
      </c>
      <c r="AB486" t="str" cm="1">
        <f t="array" ref="AB486">_xlfn.IFS(AA486=0,"Below Expectation",AA486&lt;5,"Needs Improvement",AA486&lt;=7,"Meets Expectation",AA486&gt;=8,"Exceeds Expectation")</f>
        <v>Meets Expectation</v>
      </c>
      <c r="AC486" s="4">
        <v>11079</v>
      </c>
      <c r="AD486">
        <v>1</v>
      </c>
    </row>
    <row r="487" spans="1:30" x14ac:dyDescent="0.3">
      <c r="A487" t="s">
        <v>509</v>
      </c>
      <c r="B487" t="s">
        <v>1507</v>
      </c>
      <c r="C487">
        <v>26</v>
      </c>
      <c r="D487" t="str">
        <f t="shared" si="21"/>
        <v>22-29</v>
      </c>
      <c r="E487" t="s">
        <v>2023</v>
      </c>
      <c r="F487" t="s">
        <v>2030</v>
      </c>
      <c r="G487" t="s">
        <v>2035</v>
      </c>
      <c r="H487" s="2">
        <v>40487</v>
      </c>
      <c r="I487" t="s">
        <v>269</v>
      </c>
      <c r="J487" t="s">
        <v>2037</v>
      </c>
      <c r="K487" s="4">
        <v>27892</v>
      </c>
      <c r="L487">
        <v>0</v>
      </c>
      <c r="N487" s="6">
        <f t="shared" ca="1" si="22"/>
        <v>178</v>
      </c>
      <c r="O487" s="6">
        <f t="shared" ca="1" si="23"/>
        <v>14</v>
      </c>
      <c r="P487" s="6" t="str" cm="1">
        <f t="array" aca="1" ref="P487" ca="1">_xlfn.IFS(O487&lt;5,"0-4years", O487&lt;10,"5-9years",O487&gt;=10,"10+ years")</f>
        <v>10+ years</v>
      </c>
      <c r="S487">
        <v>1</v>
      </c>
      <c r="T487" t="str" cm="1">
        <f t="array" ref="T487">_xlfn.IFS(S487&lt;3,"Low(1-2)",S487=3,"Medium(3)",S487&gt;=4,"High(4-5)")</f>
        <v>Low(1-2)</v>
      </c>
      <c r="U487">
        <v>4</v>
      </c>
      <c r="V487" t="s">
        <v>2050</v>
      </c>
      <c r="W487">
        <v>2</v>
      </c>
      <c r="X487">
        <v>61</v>
      </c>
      <c r="Y487">
        <v>20</v>
      </c>
      <c r="Z487">
        <v>54</v>
      </c>
      <c r="AA487">
        <v>0</v>
      </c>
      <c r="AB487" t="str" cm="1">
        <f t="array" ref="AB487">_xlfn.IFS(AA487=0,"Below Expectation",AA487&lt;5,"Needs Improvement",AA487&lt;=7,"Meets Expectation",AA487&gt;=8,"Exceeds Expectation")</f>
        <v>Below Expectation</v>
      </c>
      <c r="AC487" s="4">
        <v>18262</v>
      </c>
      <c r="AD487">
        <v>1</v>
      </c>
    </row>
    <row r="488" spans="1:30" x14ac:dyDescent="0.3">
      <c r="A488" t="s">
        <v>510</v>
      </c>
      <c r="B488" t="s">
        <v>1508</v>
      </c>
      <c r="C488">
        <v>56</v>
      </c>
      <c r="D488" t="str">
        <f t="shared" si="21"/>
        <v>50-59</v>
      </c>
      <c r="E488" t="s">
        <v>2022</v>
      </c>
      <c r="F488" t="s">
        <v>2029</v>
      </c>
      <c r="G488" t="s">
        <v>2031</v>
      </c>
      <c r="H488" s="2">
        <v>45414</v>
      </c>
      <c r="I488" t="s">
        <v>624</v>
      </c>
      <c r="J488" t="s">
        <v>2038</v>
      </c>
      <c r="K488" s="4">
        <v>46672</v>
      </c>
      <c r="L488">
        <v>1</v>
      </c>
      <c r="M488" s="2">
        <v>45620</v>
      </c>
      <c r="N488" s="6">
        <f t="shared" ca="1" si="22"/>
        <v>6</v>
      </c>
      <c r="O488" s="6">
        <f t="shared" ca="1" si="23"/>
        <v>0</v>
      </c>
      <c r="P488" s="6" t="str" cm="1">
        <f t="array" aca="1" ref="P488" ca="1">_xlfn.IFS(O488&lt;5,"0-4years", O488&lt;10,"5-9years",O488&gt;=10,"10+ years")</f>
        <v>0-4years</v>
      </c>
      <c r="Q488" t="s">
        <v>2042</v>
      </c>
      <c r="R488">
        <v>60</v>
      </c>
      <c r="S488">
        <v>3</v>
      </c>
      <c r="T488" t="str" cm="1">
        <f t="array" ref="T488">_xlfn.IFS(S488&lt;3,"Low(1-2)",S488=3,"Medium(3)",S488&gt;=4,"High(4-5)")</f>
        <v>Medium(3)</v>
      </c>
      <c r="U488">
        <v>5</v>
      </c>
      <c r="V488" t="s">
        <v>2048</v>
      </c>
      <c r="W488">
        <v>4</v>
      </c>
      <c r="X488">
        <v>93</v>
      </c>
      <c r="Y488">
        <v>17</v>
      </c>
      <c r="Z488">
        <v>89</v>
      </c>
      <c r="AA488">
        <v>9</v>
      </c>
      <c r="AB488" t="str" cm="1">
        <f t="array" ref="AB488">_xlfn.IFS(AA488=0,"Below Expectation",AA488&lt;5,"Needs Improvement",AA488&lt;=7,"Meets Expectation",AA488&gt;=8,"Exceeds Expectation")</f>
        <v>Exceeds Expectation</v>
      </c>
      <c r="AC488" s="4">
        <v>2271</v>
      </c>
      <c r="AD488">
        <v>0</v>
      </c>
    </row>
    <row r="489" spans="1:30" x14ac:dyDescent="0.3">
      <c r="A489" t="s">
        <v>511</v>
      </c>
      <c r="B489" t="s">
        <v>1509</v>
      </c>
      <c r="C489">
        <v>44</v>
      </c>
      <c r="D489" t="str">
        <f t="shared" si="21"/>
        <v>40-49</v>
      </c>
      <c r="E489" t="s">
        <v>2023</v>
      </c>
      <c r="F489" t="s">
        <v>2028</v>
      </c>
      <c r="G489" t="s">
        <v>2034</v>
      </c>
      <c r="H489" s="2">
        <v>41588</v>
      </c>
      <c r="I489" t="s">
        <v>601</v>
      </c>
      <c r="J489" t="s">
        <v>2041</v>
      </c>
      <c r="K489" s="4">
        <v>30812</v>
      </c>
      <c r="L489">
        <v>0</v>
      </c>
      <c r="N489" s="6">
        <f t="shared" ca="1" si="22"/>
        <v>142</v>
      </c>
      <c r="O489" s="6">
        <f t="shared" ca="1" si="23"/>
        <v>11</v>
      </c>
      <c r="P489" s="6" t="str" cm="1">
        <f t="array" aca="1" ref="P489" ca="1">_xlfn.IFS(O489&lt;5,"0-4years", O489&lt;10,"5-9years",O489&gt;=10,"10+ years")</f>
        <v>10+ years</v>
      </c>
      <c r="S489">
        <v>4</v>
      </c>
      <c r="T489" t="str" cm="1">
        <f t="array" ref="T489">_xlfn.IFS(S489&lt;3,"Low(1-2)",S489=3,"Medium(3)",S489&gt;=4,"High(4-5)")</f>
        <v>High(4-5)</v>
      </c>
      <c r="U489">
        <v>2</v>
      </c>
      <c r="V489" t="s">
        <v>2050</v>
      </c>
      <c r="W489">
        <v>2</v>
      </c>
      <c r="X489">
        <v>77</v>
      </c>
      <c r="Y489">
        <v>38</v>
      </c>
      <c r="Z489">
        <v>60</v>
      </c>
      <c r="AA489">
        <v>8</v>
      </c>
      <c r="AB489" t="str" cm="1">
        <f t="array" ref="AB489">_xlfn.IFS(AA489=0,"Below Expectation",AA489&lt;5,"Needs Improvement",AA489&lt;=7,"Meets Expectation",AA489&gt;=8,"Exceeds Expectation")</f>
        <v>Exceeds Expectation</v>
      </c>
      <c r="AC489" s="4">
        <v>1607</v>
      </c>
      <c r="AD489">
        <v>0</v>
      </c>
    </row>
    <row r="490" spans="1:30" x14ac:dyDescent="0.3">
      <c r="A490" t="s">
        <v>512</v>
      </c>
      <c r="B490" t="s">
        <v>1510</v>
      </c>
      <c r="C490">
        <v>50</v>
      </c>
      <c r="D490" t="str">
        <f t="shared" si="21"/>
        <v>50-59</v>
      </c>
      <c r="E490" t="s">
        <v>2024</v>
      </c>
      <c r="F490" t="s">
        <v>2025</v>
      </c>
      <c r="G490" t="s">
        <v>2033</v>
      </c>
      <c r="H490" s="2">
        <v>43329</v>
      </c>
      <c r="I490" t="s">
        <v>693</v>
      </c>
      <c r="J490" t="s">
        <v>2040</v>
      </c>
      <c r="K490" s="4">
        <v>25654</v>
      </c>
      <c r="L490">
        <v>0</v>
      </c>
      <c r="N490" s="6">
        <f t="shared" ca="1" si="22"/>
        <v>84</v>
      </c>
      <c r="O490" s="6">
        <f t="shared" ca="1" si="23"/>
        <v>7</v>
      </c>
      <c r="P490" s="6" t="str" cm="1">
        <f t="array" aca="1" ref="P490" ca="1">_xlfn.IFS(O490&lt;5,"0-4years", O490&lt;10,"5-9years",O490&gt;=10,"10+ years")</f>
        <v>5-9years</v>
      </c>
      <c r="S490">
        <v>4</v>
      </c>
      <c r="T490" t="str" cm="1">
        <f t="array" ref="T490">_xlfn.IFS(S490&lt;3,"Low(1-2)",S490=3,"Medium(3)",S490&gt;=4,"High(4-5)")</f>
        <v>High(4-5)</v>
      </c>
      <c r="U490">
        <v>2</v>
      </c>
      <c r="V490" t="s">
        <v>2050</v>
      </c>
      <c r="W490">
        <v>1</v>
      </c>
      <c r="X490">
        <v>51</v>
      </c>
      <c r="Y490">
        <v>14</v>
      </c>
      <c r="Z490">
        <v>50</v>
      </c>
      <c r="AA490">
        <v>6</v>
      </c>
      <c r="AB490" t="str" cm="1">
        <f t="array" ref="AB490">_xlfn.IFS(AA490=0,"Below Expectation",AA490&lt;5,"Needs Improvement",AA490&lt;=7,"Meets Expectation",AA490&gt;=8,"Exceeds Expectation")</f>
        <v>Meets Expectation</v>
      </c>
      <c r="AC490" s="4">
        <v>19523</v>
      </c>
      <c r="AD490">
        <v>2</v>
      </c>
    </row>
    <row r="491" spans="1:30" x14ac:dyDescent="0.3">
      <c r="A491" t="s">
        <v>513</v>
      </c>
      <c r="B491" t="s">
        <v>1511</v>
      </c>
      <c r="C491">
        <v>32</v>
      </c>
      <c r="D491" t="str">
        <f t="shared" si="21"/>
        <v>30-39</v>
      </c>
      <c r="E491" t="s">
        <v>2023</v>
      </c>
      <c r="F491" t="s">
        <v>2030</v>
      </c>
      <c r="G491" t="s">
        <v>2034</v>
      </c>
      <c r="H491" s="2">
        <v>42412</v>
      </c>
      <c r="I491" t="s">
        <v>922</v>
      </c>
      <c r="J491" t="s">
        <v>2041</v>
      </c>
      <c r="K491" s="4">
        <v>79633</v>
      </c>
      <c r="L491">
        <v>0</v>
      </c>
      <c r="N491" s="6">
        <f t="shared" ca="1" si="22"/>
        <v>115</v>
      </c>
      <c r="O491" s="6">
        <f t="shared" ca="1" si="23"/>
        <v>9</v>
      </c>
      <c r="P491" s="6" t="str" cm="1">
        <f t="array" aca="1" ref="P491" ca="1">_xlfn.IFS(O491&lt;5,"0-4years", O491&lt;10,"5-9years",O491&gt;=10,"10+ years")</f>
        <v>5-9years</v>
      </c>
      <c r="S491">
        <v>1</v>
      </c>
      <c r="T491" t="str" cm="1">
        <f t="array" ref="T491">_xlfn.IFS(S491&lt;3,"Low(1-2)",S491=3,"Medium(3)",S491&gt;=4,"High(4-5)")</f>
        <v>Low(1-2)</v>
      </c>
      <c r="U491">
        <v>3</v>
      </c>
      <c r="V491" t="s">
        <v>2050</v>
      </c>
      <c r="W491">
        <v>2</v>
      </c>
      <c r="X491">
        <v>86</v>
      </c>
      <c r="Y491">
        <v>52</v>
      </c>
      <c r="Z491">
        <v>91</v>
      </c>
      <c r="AA491">
        <v>6</v>
      </c>
      <c r="AB491" t="str" cm="1">
        <f t="array" ref="AB491">_xlfn.IFS(AA491=0,"Below Expectation",AA491&lt;5,"Needs Improvement",AA491&lt;=7,"Meets Expectation",AA491&gt;=8,"Exceeds Expectation")</f>
        <v>Meets Expectation</v>
      </c>
      <c r="AC491" s="4">
        <v>15679</v>
      </c>
      <c r="AD491">
        <v>3</v>
      </c>
    </row>
    <row r="492" spans="1:30" x14ac:dyDescent="0.3">
      <c r="A492" t="s">
        <v>514</v>
      </c>
      <c r="B492" t="s">
        <v>1512</v>
      </c>
      <c r="C492">
        <v>39</v>
      </c>
      <c r="D492" t="str">
        <f t="shared" si="21"/>
        <v>30-39</v>
      </c>
      <c r="E492" t="s">
        <v>2022</v>
      </c>
      <c r="F492" t="s">
        <v>2027</v>
      </c>
      <c r="G492" t="s">
        <v>2031</v>
      </c>
      <c r="H492" s="2">
        <v>42160</v>
      </c>
      <c r="I492" t="s">
        <v>401</v>
      </c>
      <c r="J492" t="s">
        <v>2038</v>
      </c>
      <c r="K492" s="4">
        <v>42143</v>
      </c>
      <c r="L492">
        <v>0</v>
      </c>
      <c r="N492" s="6">
        <f t="shared" ca="1" si="22"/>
        <v>123</v>
      </c>
      <c r="O492" s="6">
        <f t="shared" ca="1" si="23"/>
        <v>10</v>
      </c>
      <c r="P492" s="6" t="str" cm="1">
        <f t="array" aca="1" ref="P492" ca="1">_xlfn.IFS(O492&lt;5,"0-4years", O492&lt;10,"5-9years",O492&gt;=10,"10+ years")</f>
        <v>10+ years</v>
      </c>
      <c r="S492">
        <v>3</v>
      </c>
      <c r="T492" t="str" cm="1">
        <f t="array" ref="T492">_xlfn.IFS(S492&lt;3,"Low(1-2)",S492=3,"Medium(3)",S492&gt;=4,"High(4-5)")</f>
        <v>Medium(3)</v>
      </c>
      <c r="U492">
        <v>4</v>
      </c>
      <c r="V492" t="s">
        <v>2054</v>
      </c>
      <c r="W492">
        <v>5</v>
      </c>
      <c r="X492">
        <v>83</v>
      </c>
      <c r="Y492">
        <v>37</v>
      </c>
      <c r="Z492">
        <v>50</v>
      </c>
      <c r="AA492">
        <v>6</v>
      </c>
      <c r="AB492" t="str" cm="1">
        <f t="array" ref="AB492">_xlfn.IFS(AA492=0,"Below Expectation",AA492&lt;5,"Needs Improvement",AA492&lt;=7,"Meets Expectation",AA492&gt;=8,"Exceeds Expectation")</f>
        <v>Meets Expectation</v>
      </c>
      <c r="AC492" s="4">
        <v>16989</v>
      </c>
      <c r="AD492">
        <v>3</v>
      </c>
    </row>
    <row r="493" spans="1:30" x14ac:dyDescent="0.3">
      <c r="A493" t="s">
        <v>515</v>
      </c>
      <c r="B493" t="s">
        <v>1513</v>
      </c>
      <c r="C493">
        <v>33</v>
      </c>
      <c r="D493" t="str">
        <f t="shared" si="21"/>
        <v>30-39</v>
      </c>
      <c r="E493" t="s">
        <v>2022</v>
      </c>
      <c r="F493" t="s">
        <v>2026</v>
      </c>
      <c r="G493" t="s">
        <v>2031</v>
      </c>
      <c r="H493" s="2">
        <v>42127</v>
      </c>
      <c r="I493" t="s">
        <v>172</v>
      </c>
      <c r="J493" t="s">
        <v>2039</v>
      </c>
      <c r="K493" s="4">
        <v>80934</v>
      </c>
      <c r="L493">
        <v>1</v>
      </c>
      <c r="M493" s="2">
        <v>45887</v>
      </c>
      <c r="N493" s="6">
        <f t="shared" ca="1" si="22"/>
        <v>123</v>
      </c>
      <c r="O493" s="6">
        <f t="shared" ca="1" si="23"/>
        <v>10</v>
      </c>
      <c r="P493" s="6" t="str" cm="1">
        <f t="array" aca="1" ref="P493" ca="1">_xlfn.IFS(O493&lt;5,"0-4years", O493&lt;10,"5-9years",O493&gt;=10,"10+ years")</f>
        <v>10+ years</v>
      </c>
      <c r="Q493" t="s">
        <v>2047</v>
      </c>
      <c r="R493">
        <v>90</v>
      </c>
      <c r="S493">
        <v>2</v>
      </c>
      <c r="T493" t="str" cm="1">
        <f t="array" ref="T493">_xlfn.IFS(S493&lt;3,"Low(1-2)",S493=3,"Medium(3)",S493&gt;=4,"High(4-5)")</f>
        <v>Low(1-2)</v>
      </c>
      <c r="U493">
        <v>2</v>
      </c>
      <c r="V493" t="s">
        <v>2055</v>
      </c>
      <c r="W493">
        <v>5</v>
      </c>
      <c r="X493">
        <v>72</v>
      </c>
      <c r="Y493">
        <v>47</v>
      </c>
      <c r="Z493">
        <v>88</v>
      </c>
      <c r="AA493">
        <v>1</v>
      </c>
      <c r="AB493" t="str" cm="1">
        <f t="array" ref="AB493">_xlfn.IFS(AA493=0,"Below Expectation",AA493&lt;5,"Needs Improvement",AA493&lt;=7,"Meets Expectation",AA493&gt;=8,"Exceeds Expectation")</f>
        <v>Needs Improvement</v>
      </c>
      <c r="AC493" s="4">
        <v>3665</v>
      </c>
      <c r="AD493">
        <v>4</v>
      </c>
    </row>
    <row r="494" spans="1:30" x14ac:dyDescent="0.3">
      <c r="A494" t="s">
        <v>516</v>
      </c>
      <c r="B494" t="s">
        <v>1514</v>
      </c>
      <c r="C494">
        <v>30</v>
      </c>
      <c r="D494" t="str">
        <f t="shared" si="21"/>
        <v>30-39</v>
      </c>
      <c r="E494" t="s">
        <v>2022</v>
      </c>
      <c r="F494" t="s">
        <v>2029</v>
      </c>
      <c r="G494" t="s">
        <v>2033</v>
      </c>
      <c r="H494" s="2">
        <v>45096</v>
      </c>
      <c r="I494" t="s">
        <v>1008</v>
      </c>
      <c r="J494" t="s">
        <v>2040</v>
      </c>
      <c r="K494" s="4">
        <v>92334</v>
      </c>
      <c r="L494">
        <v>0</v>
      </c>
      <c r="N494" s="6">
        <f t="shared" ca="1" si="22"/>
        <v>26</v>
      </c>
      <c r="O494" s="6">
        <f t="shared" ca="1" si="23"/>
        <v>2</v>
      </c>
      <c r="P494" s="6" t="str" cm="1">
        <f t="array" aca="1" ref="P494" ca="1">_xlfn.IFS(O494&lt;5,"0-4years", O494&lt;10,"5-9years",O494&gt;=10,"10+ years")</f>
        <v>0-4years</v>
      </c>
      <c r="S494">
        <v>1</v>
      </c>
      <c r="T494" t="str" cm="1">
        <f t="array" ref="T494">_xlfn.IFS(S494&lt;3,"Low(1-2)",S494=3,"Medium(3)",S494&gt;=4,"High(4-5)")</f>
        <v>Low(1-2)</v>
      </c>
      <c r="U494">
        <v>5</v>
      </c>
      <c r="V494" t="s">
        <v>2050</v>
      </c>
      <c r="W494">
        <v>3</v>
      </c>
      <c r="X494">
        <v>94</v>
      </c>
      <c r="Y494">
        <v>51</v>
      </c>
      <c r="Z494">
        <v>95</v>
      </c>
      <c r="AA494">
        <v>1</v>
      </c>
      <c r="AB494" t="str" cm="1">
        <f t="array" ref="AB494">_xlfn.IFS(AA494=0,"Below Expectation",AA494&lt;5,"Needs Improvement",AA494&lt;=7,"Meets Expectation",AA494&gt;=8,"Exceeds Expectation")</f>
        <v>Needs Improvement</v>
      </c>
      <c r="AC494" s="4">
        <v>16308</v>
      </c>
      <c r="AD494">
        <v>0</v>
      </c>
    </row>
    <row r="495" spans="1:30" x14ac:dyDescent="0.3">
      <c r="A495" t="s">
        <v>517</v>
      </c>
      <c r="B495" t="s">
        <v>1515</v>
      </c>
      <c r="C495">
        <v>31</v>
      </c>
      <c r="D495" t="str">
        <f t="shared" si="21"/>
        <v>30-39</v>
      </c>
      <c r="E495" t="s">
        <v>2022</v>
      </c>
      <c r="F495" t="s">
        <v>2030</v>
      </c>
      <c r="G495" t="s">
        <v>2035</v>
      </c>
      <c r="H495" s="2">
        <v>41720</v>
      </c>
      <c r="I495" t="s">
        <v>875</v>
      </c>
      <c r="J495" t="s">
        <v>2041</v>
      </c>
      <c r="K495" s="4">
        <v>54087</v>
      </c>
      <c r="L495">
        <v>0</v>
      </c>
      <c r="N495" s="6">
        <f t="shared" ca="1" si="22"/>
        <v>137</v>
      </c>
      <c r="O495" s="6">
        <f t="shared" ca="1" si="23"/>
        <v>11</v>
      </c>
      <c r="P495" s="6" t="str" cm="1">
        <f t="array" aca="1" ref="P495" ca="1">_xlfn.IFS(O495&lt;5,"0-4years", O495&lt;10,"5-9years",O495&gt;=10,"10+ years")</f>
        <v>10+ years</v>
      </c>
      <c r="S495">
        <v>2</v>
      </c>
      <c r="T495" t="str" cm="1">
        <f t="array" ref="T495">_xlfn.IFS(S495&lt;3,"Low(1-2)",S495=3,"Medium(3)",S495&gt;=4,"High(4-5)")</f>
        <v>Low(1-2)</v>
      </c>
      <c r="U495">
        <v>1</v>
      </c>
      <c r="V495" t="s">
        <v>2050</v>
      </c>
      <c r="W495">
        <v>4</v>
      </c>
      <c r="X495">
        <v>78</v>
      </c>
      <c r="Y495">
        <v>87</v>
      </c>
      <c r="Z495">
        <v>54</v>
      </c>
      <c r="AA495">
        <v>5</v>
      </c>
      <c r="AB495" t="str" cm="1">
        <f t="array" ref="AB495">_xlfn.IFS(AA495=0,"Below Expectation",AA495&lt;5,"Needs Improvement",AA495&lt;=7,"Meets Expectation",AA495&gt;=8,"Exceeds Expectation")</f>
        <v>Meets Expectation</v>
      </c>
      <c r="AC495" s="4">
        <v>5852</v>
      </c>
      <c r="AD495">
        <v>1</v>
      </c>
    </row>
    <row r="496" spans="1:30" x14ac:dyDescent="0.3">
      <c r="A496" t="s">
        <v>518</v>
      </c>
      <c r="B496" t="s">
        <v>1516</v>
      </c>
      <c r="C496">
        <v>38</v>
      </c>
      <c r="D496" t="str">
        <f t="shared" si="21"/>
        <v>30-39</v>
      </c>
      <c r="E496" t="s">
        <v>2022</v>
      </c>
      <c r="F496" t="s">
        <v>2026</v>
      </c>
      <c r="G496" t="s">
        <v>2032</v>
      </c>
      <c r="H496" s="2">
        <v>42704</v>
      </c>
      <c r="I496" t="s">
        <v>456</v>
      </c>
      <c r="J496" t="s">
        <v>2037</v>
      </c>
      <c r="K496" s="4">
        <v>36618</v>
      </c>
      <c r="L496">
        <v>1</v>
      </c>
      <c r="M496" s="2">
        <v>43117</v>
      </c>
      <c r="N496" s="6">
        <f t="shared" ca="1" si="22"/>
        <v>13</v>
      </c>
      <c r="O496" s="6">
        <f t="shared" ca="1" si="23"/>
        <v>1</v>
      </c>
      <c r="P496" s="6" t="str" cm="1">
        <f t="array" aca="1" ref="P496" ca="1">_xlfn.IFS(O496&lt;5,"0-4years", O496&lt;10,"5-9years",O496&gt;=10,"10+ years")</f>
        <v>0-4years</v>
      </c>
      <c r="Q496" t="s">
        <v>2045</v>
      </c>
      <c r="R496">
        <v>30</v>
      </c>
      <c r="S496">
        <v>4</v>
      </c>
      <c r="T496" t="str" cm="1">
        <f t="array" ref="T496">_xlfn.IFS(S496&lt;3,"Low(1-2)",S496=3,"Medium(3)",S496&gt;=4,"High(4-5)")</f>
        <v>High(4-5)</v>
      </c>
      <c r="U496">
        <v>4</v>
      </c>
      <c r="V496" t="s">
        <v>2052</v>
      </c>
      <c r="W496">
        <v>4</v>
      </c>
      <c r="X496">
        <v>84</v>
      </c>
      <c r="Y496">
        <v>71</v>
      </c>
      <c r="Z496">
        <v>98</v>
      </c>
      <c r="AA496">
        <v>6</v>
      </c>
      <c r="AB496" t="str" cm="1">
        <f t="array" ref="AB496">_xlfn.IFS(AA496=0,"Below Expectation",AA496&lt;5,"Needs Improvement",AA496&lt;=7,"Meets Expectation",AA496&gt;=8,"Exceeds Expectation")</f>
        <v>Meets Expectation</v>
      </c>
      <c r="AC496" s="4">
        <v>5462</v>
      </c>
      <c r="AD496">
        <v>1</v>
      </c>
    </row>
    <row r="497" spans="1:30" x14ac:dyDescent="0.3">
      <c r="A497" t="s">
        <v>519</v>
      </c>
      <c r="B497" t="s">
        <v>1517</v>
      </c>
      <c r="C497">
        <v>59</v>
      </c>
      <c r="D497" t="str">
        <f t="shared" si="21"/>
        <v>50-59</v>
      </c>
      <c r="E497" t="s">
        <v>2022</v>
      </c>
      <c r="F497" t="s">
        <v>2026</v>
      </c>
      <c r="G497" t="s">
        <v>2031</v>
      </c>
      <c r="H497" s="2">
        <v>43417</v>
      </c>
      <c r="I497" t="s">
        <v>651</v>
      </c>
      <c r="J497" t="s">
        <v>2039</v>
      </c>
      <c r="K497" s="4">
        <v>33446</v>
      </c>
      <c r="L497">
        <v>0</v>
      </c>
      <c r="N497" s="6">
        <f t="shared" ca="1" si="22"/>
        <v>82</v>
      </c>
      <c r="O497" s="6">
        <f t="shared" ca="1" si="23"/>
        <v>6</v>
      </c>
      <c r="P497" s="6" t="str" cm="1">
        <f t="array" aca="1" ref="P497" ca="1">_xlfn.IFS(O497&lt;5,"0-4years", O497&lt;10,"5-9years",O497&gt;=10,"10+ years")</f>
        <v>5-9years</v>
      </c>
      <c r="S497">
        <v>2</v>
      </c>
      <c r="T497" t="str" cm="1">
        <f t="array" ref="T497">_xlfn.IFS(S497&lt;3,"Low(1-2)",S497=3,"Medium(3)",S497&gt;=4,"High(4-5)")</f>
        <v>Low(1-2)</v>
      </c>
      <c r="U497">
        <v>3</v>
      </c>
      <c r="V497" t="s">
        <v>2050</v>
      </c>
      <c r="W497">
        <v>2</v>
      </c>
      <c r="X497">
        <v>60</v>
      </c>
      <c r="Y497">
        <v>27</v>
      </c>
      <c r="Z497">
        <v>71</v>
      </c>
      <c r="AA497">
        <v>2</v>
      </c>
      <c r="AB497" t="str" cm="1">
        <f t="array" ref="AB497">_xlfn.IFS(AA497=0,"Below Expectation",AA497&lt;5,"Needs Improvement",AA497&lt;=7,"Meets Expectation",AA497&gt;=8,"Exceeds Expectation")</f>
        <v>Needs Improvement</v>
      </c>
      <c r="AC497" s="4">
        <v>18528</v>
      </c>
      <c r="AD497">
        <v>2</v>
      </c>
    </row>
    <row r="498" spans="1:30" x14ac:dyDescent="0.3">
      <c r="A498" t="s">
        <v>520</v>
      </c>
      <c r="B498" t="s">
        <v>1518</v>
      </c>
      <c r="C498">
        <v>28</v>
      </c>
      <c r="D498" t="str">
        <f t="shared" si="21"/>
        <v>22-29</v>
      </c>
      <c r="E498" t="s">
        <v>2022</v>
      </c>
      <c r="F498" t="s">
        <v>2027</v>
      </c>
      <c r="G498" t="s">
        <v>2035</v>
      </c>
      <c r="H498" s="2">
        <v>42529</v>
      </c>
      <c r="I498" t="s">
        <v>749</v>
      </c>
      <c r="J498" t="s">
        <v>2041</v>
      </c>
      <c r="K498" s="4">
        <v>112182</v>
      </c>
      <c r="L498">
        <v>0</v>
      </c>
      <c r="N498" s="6">
        <f t="shared" ca="1" si="22"/>
        <v>111</v>
      </c>
      <c r="O498" s="6">
        <f t="shared" ca="1" si="23"/>
        <v>9</v>
      </c>
      <c r="P498" s="6" t="str" cm="1">
        <f t="array" aca="1" ref="P498" ca="1">_xlfn.IFS(O498&lt;5,"0-4years", O498&lt;10,"5-9years",O498&gt;=10,"10+ years")</f>
        <v>5-9years</v>
      </c>
      <c r="S498">
        <v>3</v>
      </c>
      <c r="T498" t="str" cm="1">
        <f t="array" ref="T498">_xlfn.IFS(S498&lt;3,"Low(1-2)",S498=3,"Medium(3)",S498&gt;=4,"High(4-5)")</f>
        <v>Medium(3)</v>
      </c>
      <c r="U498">
        <v>2</v>
      </c>
      <c r="V498" t="s">
        <v>2050</v>
      </c>
      <c r="W498">
        <v>4</v>
      </c>
      <c r="X498">
        <v>97</v>
      </c>
      <c r="Y498">
        <v>84</v>
      </c>
      <c r="Z498">
        <v>75</v>
      </c>
      <c r="AA498">
        <v>3</v>
      </c>
      <c r="AB498" t="str" cm="1">
        <f t="array" ref="AB498">_xlfn.IFS(AA498=0,"Below Expectation",AA498&lt;5,"Needs Improvement",AA498&lt;=7,"Meets Expectation",AA498&gt;=8,"Exceeds Expectation")</f>
        <v>Needs Improvement</v>
      </c>
      <c r="AC498" s="4">
        <v>4270</v>
      </c>
      <c r="AD498">
        <v>1</v>
      </c>
    </row>
    <row r="499" spans="1:30" x14ac:dyDescent="0.3">
      <c r="A499" t="s">
        <v>521</v>
      </c>
      <c r="B499" t="s">
        <v>1519</v>
      </c>
      <c r="C499">
        <v>34</v>
      </c>
      <c r="D499" t="str">
        <f t="shared" si="21"/>
        <v>30-39</v>
      </c>
      <c r="E499" t="s">
        <v>2022</v>
      </c>
      <c r="F499" t="s">
        <v>2028</v>
      </c>
      <c r="G499" t="s">
        <v>2035</v>
      </c>
      <c r="H499" s="2">
        <v>40772</v>
      </c>
      <c r="I499" t="s">
        <v>492</v>
      </c>
      <c r="J499" t="s">
        <v>2037</v>
      </c>
      <c r="K499" s="4">
        <v>73867</v>
      </c>
      <c r="L499">
        <v>0</v>
      </c>
      <c r="N499" s="6">
        <f t="shared" ca="1" si="22"/>
        <v>168</v>
      </c>
      <c r="O499" s="6">
        <f t="shared" ca="1" si="23"/>
        <v>14</v>
      </c>
      <c r="P499" s="6" t="str" cm="1">
        <f t="array" aca="1" ref="P499" ca="1">_xlfn.IFS(O499&lt;5,"0-4years", O499&lt;10,"5-9years",O499&gt;=10,"10+ years")</f>
        <v>10+ years</v>
      </c>
      <c r="S499">
        <v>5</v>
      </c>
      <c r="T499" t="str" cm="1">
        <f t="array" ref="T499">_xlfn.IFS(S499&lt;3,"Low(1-2)",S499=3,"Medium(3)",S499&gt;=4,"High(4-5)")</f>
        <v>High(4-5)</v>
      </c>
      <c r="U499">
        <v>5</v>
      </c>
      <c r="V499" t="s">
        <v>2056</v>
      </c>
      <c r="W499">
        <v>5</v>
      </c>
      <c r="X499">
        <v>82</v>
      </c>
      <c r="Y499">
        <v>15</v>
      </c>
      <c r="Z499">
        <v>55</v>
      </c>
      <c r="AA499">
        <v>2</v>
      </c>
      <c r="AB499" t="str" cm="1">
        <f t="array" ref="AB499">_xlfn.IFS(AA499=0,"Below Expectation",AA499&lt;5,"Needs Improvement",AA499&lt;=7,"Meets Expectation",AA499&gt;=8,"Exceeds Expectation")</f>
        <v>Needs Improvement</v>
      </c>
      <c r="AC499" s="4">
        <v>15697</v>
      </c>
      <c r="AD499">
        <v>3</v>
      </c>
    </row>
    <row r="500" spans="1:30" x14ac:dyDescent="0.3">
      <c r="A500" t="s">
        <v>522</v>
      </c>
      <c r="B500" t="s">
        <v>1520</v>
      </c>
      <c r="C500">
        <v>30</v>
      </c>
      <c r="D500" t="str">
        <f t="shared" si="21"/>
        <v>30-39</v>
      </c>
      <c r="E500" t="s">
        <v>2023</v>
      </c>
      <c r="F500" t="s">
        <v>2027</v>
      </c>
      <c r="G500" t="s">
        <v>2032</v>
      </c>
      <c r="H500" s="2">
        <v>44857</v>
      </c>
      <c r="I500" t="s">
        <v>469</v>
      </c>
      <c r="J500" t="s">
        <v>2038</v>
      </c>
      <c r="K500" s="4">
        <v>76028</v>
      </c>
      <c r="L500">
        <v>0</v>
      </c>
      <c r="N500" s="6">
        <f t="shared" ca="1" si="22"/>
        <v>34</v>
      </c>
      <c r="O500" s="6">
        <f t="shared" ca="1" si="23"/>
        <v>2</v>
      </c>
      <c r="P500" s="6" t="str" cm="1">
        <f t="array" aca="1" ref="P500" ca="1">_xlfn.IFS(O500&lt;5,"0-4years", O500&lt;10,"5-9years",O500&gt;=10,"10+ years")</f>
        <v>0-4years</v>
      </c>
      <c r="S500">
        <v>3</v>
      </c>
      <c r="T500" t="str" cm="1">
        <f t="array" ref="T500">_xlfn.IFS(S500&lt;3,"Low(1-2)",S500=3,"Medium(3)",S500&gt;=4,"High(4-5)")</f>
        <v>Medium(3)</v>
      </c>
      <c r="U500">
        <v>4</v>
      </c>
      <c r="V500" t="s">
        <v>2054</v>
      </c>
      <c r="W500">
        <v>1</v>
      </c>
      <c r="X500">
        <v>100</v>
      </c>
      <c r="Y500">
        <v>15</v>
      </c>
      <c r="Z500">
        <v>81</v>
      </c>
      <c r="AA500">
        <v>6</v>
      </c>
      <c r="AB500" t="str" cm="1">
        <f t="array" ref="AB500">_xlfn.IFS(AA500=0,"Below Expectation",AA500&lt;5,"Needs Improvement",AA500&lt;=7,"Meets Expectation",AA500&gt;=8,"Exceeds Expectation")</f>
        <v>Meets Expectation</v>
      </c>
      <c r="AC500" s="4">
        <v>17760</v>
      </c>
      <c r="AD500">
        <v>3</v>
      </c>
    </row>
    <row r="501" spans="1:30" x14ac:dyDescent="0.3">
      <c r="A501" t="s">
        <v>523</v>
      </c>
      <c r="B501" t="s">
        <v>1521</v>
      </c>
      <c r="C501">
        <v>48</v>
      </c>
      <c r="D501" t="str">
        <f t="shared" si="21"/>
        <v>40-49</v>
      </c>
      <c r="E501" t="s">
        <v>2023</v>
      </c>
      <c r="F501" t="s">
        <v>2028</v>
      </c>
      <c r="G501" t="s">
        <v>2033</v>
      </c>
      <c r="H501" s="2">
        <v>44658</v>
      </c>
      <c r="I501" t="s">
        <v>504</v>
      </c>
      <c r="J501" t="s">
        <v>2037</v>
      </c>
      <c r="K501" s="4">
        <v>85101</v>
      </c>
      <c r="L501">
        <v>1</v>
      </c>
      <c r="M501" s="2">
        <v>45273</v>
      </c>
      <c r="N501" s="6">
        <f t="shared" ca="1" si="22"/>
        <v>20</v>
      </c>
      <c r="O501" s="6">
        <f t="shared" ca="1" si="23"/>
        <v>1</v>
      </c>
      <c r="P501" s="6" t="str" cm="1">
        <f t="array" aca="1" ref="P501" ca="1">_xlfn.IFS(O501&lt;5,"0-4years", O501&lt;10,"5-9years",O501&gt;=10,"10+ years")</f>
        <v>0-4years</v>
      </c>
      <c r="Q501" t="s">
        <v>2045</v>
      </c>
      <c r="R501">
        <v>30</v>
      </c>
      <c r="S501">
        <v>2</v>
      </c>
      <c r="T501" t="str" cm="1">
        <f t="array" ref="T501">_xlfn.IFS(S501&lt;3,"Low(1-2)",S501=3,"Medium(3)",S501&gt;=4,"High(4-5)")</f>
        <v>Low(1-2)</v>
      </c>
      <c r="U501">
        <v>5</v>
      </c>
      <c r="V501" t="s">
        <v>2052</v>
      </c>
      <c r="W501">
        <v>2</v>
      </c>
      <c r="X501">
        <v>60</v>
      </c>
      <c r="Y501">
        <v>34</v>
      </c>
      <c r="Z501">
        <v>97</v>
      </c>
      <c r="AA501">
        <v>6</v>
      </c>
      <c r="AB501" t="str" cm="1">
        <f t="array" ref="AB501">_xlfn.IFS(AA501=0,"Below Expectation",AA501&lt;5,"Needs Improvement",AA501&lt;=7,"Meets Expectation",AA501&gt;=8,"Exceeds Expectation")</f>
        <v>Meets Expectation</v>
      </c>
      <c r="AC501" s="4">
        <v>3462</v>
      </c>
      <c r="AD501">
        <v>0</v>
      </c>
    </row>
    <row r="502" spans="1:30" x14ac:dyDescent="0.3">
      <c r="A502" t="s">
        <v>524</v>
      </c>
      <c r="B502" t="s">
        <v>1522</v>
      </c>
      <c r="C502">
        <v>23</v>
      </c>
      <c r="D502" t="str">
        <f t="shared" si="21"/>
        <v>22-29</v>
      </c>
      <c r="E502" t="s">
        <v>2022</v>
      </c>
      <c r="F502" t="s">
        <v>2028</v>
      </c>
      <c r="G502" t="s">
        <v>2034</v>
      </c>
      <c r="H502" s="2">
        <v>40646</v>
      </c>
      <c r="I502" t="s">
        <v>907</v>
      </c>
      <c r="J502" t="s">
        <v>2041</v>
      </c>
      <c r="K502" s="4">
        <v>52200</v>
      </c>
      <c r="L502">
        <v>1</v>
      </c>
      <c r="M502" s="2">
        <v>42188</v>
      </c>
      <c r="N502" s="6">
        <f t="shared" ca="1" si="22"/>
        <v>50</v>
      </c>
      <c r="O502" s="6">
        <f t="shared" ca="1" si="23"/>
        <v>4</v>
      </c>
      <c r="P502" s="6" t="str" cm="1">
        <f t="array" aca="1" ref="P502" ca="1">_xlfn.IFS(O502&lt;5,"0-4years", O502&lt;10,"5-9years",O502&gt;=10,"10+ years")</f>
        <v>0-4years</v>
      </c>
      <c r="Q502" t="s">
        <v>2042</v>
      </c>
      <c r="R502">
        <v>30</v>
      </c>
      <c r="S502">
        <v>1</v>
      </c>
      <c r="T502" t="str" cm="1">
        <f t="array" ref="T502">_xlfn.IFS(S502&lt;3,"Low(1-2)",S502=3,"Medium(3)",S502&gt;=4,"High(4-5)")</f>
        <v>Low(1-2)</v>
      </c>
      <c r="U502">
        <v>5</v>
      </c>
      <c r="V502" t="s">
        <v>2048</v>
      </c>
      <c r="W502">
        <v>4</v>
      </c>
      <c r="X502">
        <v>58</v>
      </c>
      <c r="Y502">
        <v>16</v>
      </c>
      <c r="Z502">
        <v>60</v>
      </c>
      <c r="AA502">
        <v>3</v>
      </c>
      <c r="AB502" t="str" cm="1">
        <f t="array" ref="AB502">_xlfn.IFS(AA502=0,"Below Expectation",AA502&lt;5,"Needs Improvement",AA502&lt;=7,"Meets Expectation",AA502&gt;=8,"Exceeds Expectation")</f>
        <v>Needs Improvement</v>
      </c>
      <c r="AC502" s="4">
        <v>15474</v>
      </c>
      <c r="AD502">
        <v>2</v>
      </c>
    </row>
    <row r="503" spans="1:30" x14ac:dyDescent="0.3">
      <c r="A503" t="s">
        <v>525</v>
      </c>
      <c r="B503" t="s">
        <v>1523</v>
      </c>
      <c r="C503">
        <v>26</v>
      </c>
      <c r="D503" t="str">
        <f t="shared" si="21"/>
        <v>22-29</v>
      </c>
      <c r="E503" t="s">
        <v>2022</v>
      </c>
      <c r="F503" t="s">
        <v>2030</v>
      </c>
      <c r="G503" t="s">
        <v>2035</v>
      </c>
      <c r="H503" s="2">
        <v>40418</v>
      </c>
      <c r="I503" t="s">
        <v>317</v>
      </c>
      <c r="J503" t="s">
        <v>2041</v>
      </c>
      <c r="K503" s="4">
        <v>113074</v>
      </c>
      <c r="L503">
        <v>1</v>
      </c>
      <c r="M503" s="2">
        <v>42830</v>
      </c>
      <c r="N503" s="6">
        <f t="shared" ca="1" si="22"/>
        <v>79</v>
      </c>
      <c r="O503" s="6">
        <f t="shared" ca="1" si="23"/>
        <v>6</v>
      </c>
      <c r="P503" s="6" t="str" cm="1">
        <f t="array" aca="1" ref="P503" ca="1">_xlfn.IFS(O503&lt;5,"0-4years", O503&lt;10,"5-9years",O503&gt;=10,"10+ years")</f>
        <v>5-9years</v>
      </c>
      <c r="Q503" t="s">
        <v>2047</v>
      </c>
      <c r="R503">
        <v>30</v>
      </c>
      <c r="S503">
        <v>4</v>
      </c>
      <c r="T503" t="str" cm="1">
        <f t="array" ref="T503">_xlfn.IFS(S503&lt;3,"Low(1-2)",S503=3,"Medium(3)",S503&gt;=4,"High(4-5)")</f>
        <v>High(4-5)</v>
      </c>
      <c r="U503">
        <v>3</v>
      </c>
      <c r="V503" t="s">
        <v>2055</v>
      </c>
      <c r="W503">
        <v>5</v>
      </c>
      <c r="X503">
        <v>63</v>
      </c>
      <c r="Y503">
        <v>72</v>
      </c>
      <c r="Z503">
        <v>59</v>
      </c>
      <c r="AA503">
        <v>6</v>
      </c>
      <c r="AB503" t="str" cm="1">
        <f t="array" ref="AB503">_xlfn.IFS(AA503=0,"Below Expectation",AA503&lt;5,"Needs Improvement",AA503&lt;=7,"Meets Expectation",AA503&gt;=8,"Exceeds Expectation")</f>
        <v>Meets Expectation</v>
      </c>
      <c r="AC503" s="4">
        <v>347</v>
      </c>
      <c r="AD503">
        <v>1</v>
      </c>
    </row>
    <row r="504" spans="1:30" x14ac:dyDescent="0.3">
      <c r="A504" t="s">
        <v>526</v>
      </c>
      <c r="B504" t="s">
        <v>1524</v>
      </c>
      <c r="C504">
        <v>50</v>
      </c>
      <c r="D504" t="str">
        <f t="shared" si="21"/>
        <v>50-59</v>
      </c>
      <c r="E504" t="s">
        <v>2022</v>
      </c>
      <c r="F504" t="s">
        <v>2030</v>
      </c>
      <c r="G504" t="s">
        <v>2034</v>
      </c>
      <c r="H504" s="2">
        <v>43840</v>
      </c>
      <c r="I504" t="s">
        <v>788</v>
      </c>
      <c r="J504" t="s">
        <v>2038</v>
      </c>
      <c r="K504" s="4">
        <v>86465</v>
      </c>
      <c r="L504">
        <v>0</v>
      </c>
      <c r="N504" s="6">
        <f t="shared" ca="1" si="22"/>
        <v>68</v>
      </c>
      <c r="O504" s="6">
        <f t="shared" ca="1" si="23"/>
        <v>5</v>
      </c>
      <c r="P504" s="6" t="str" cm="1">
        <f t="array" aca="1" ref="P504" ca="1">_xlfn.IFS(O504&lt;5,"0-4years", O504&lt;10,"5-9years",O504&gt;=10,"10+ years")</f>
        <v>5-9years</v>
      </c>
      <c r="S504">
        <v>5</v>
      </c>
      <c r="T504" t="str" cm="1">
        <f t="array" ref="T504">_xlfn.IFS(S504&lt;3,"Low(1-2)",S504=3,"Medium(3)",S504&gt;=4,"High(4-5)")</f>
        <v>High(4-5)</v>
      </c>
      <c r="U504">
        <v>4</v>
      </c>
      <c r="V504" t="s">
        <v>2056</v>
      </c>
      <c r="W504">
        <v>3</v>
      </c>
      <c r="X504">
        <v>58</v>
      </c>
      <c r="Y504">
        <v>98</v>
      </c>
      <c r="Z504">
        <v>96</v>
      </c>
      <c r="AA504">
        <v>4</v>
      </c>
      <c r="AB504" t="str" cm="1">
        <f t="array" ref="AB504">_xlfn.IFS(AA504=0,"Below Expectation",AA504&lt;5,"Needs Improvement",AA504&lt;=7,"Meets Expectation",AA504&gt;=8,"Exceeds Expectation")</f>
        <v>Needs Improvement</v>
      </c>
      <c r="AC504" s="4">
        <v>16384</v>
      </c>
      <c r="AD504">
        <v>0</v>
      </c>
    </row>
    <row r="505" spans="1:30" x14ac:dyDescent="0.3">
      <c r="A505" t="s">
        <v>527</v>
      </c>
      <c r="B505" t="s">
        <v>1525</v>
      </c>
      <c r="C505">
        <v>58</v>
      </c>
      <c r="D505" t="str">
        <f t="shared" si="21"/>
        <v>50-59</v>
      </c>
      <c r="E505" t="s">
        <v>2022</v>
      </c>
      <c r="F505" t="s">
        <v>2029</v>
      </c>
      <c r="G505" t="s">
        <v>2035</v>
      </c>
      <c r="H505" s="2">
        <v>42682</v>
      </c>
      <c r="I505" t="s">
        <v>166</v>
      </c>
      <c r="J505" t="s">
        <v>2037</v>
      </c>
      <c r="K505" s="4">
        <v>111436</v>
      </c>
      <c r="L505">
        <v>0</v>
      </c>
      <c r="N505" s="6">
        <f t="shared" ca="1" si="22"/>
        <v>106</v>
      </c>
      <c r="O505" s="6">
        <f t="shared" ca="1" si="23"/>
        <v>8</v>
      </c>
      <c r="P505" s="6" t="str" cm="1">
        <f t="array" aca="1" ref="P505" ca="1">_xlfn.IFS(O505&lt;5,"0-4years", O505&lt;10,"5-9years",O505&gt;=10,"10+ years")</f>
        <v>5-9years</v>
      </c>
      <c r="S505">
        <v>1</v>
      </c>
      <c r="T505" t="str" cm="1">
        <f t="array" ref="T505">_xlfn.IFS(S505&lt;3,"Low(1-2)",S505=3,"Medium(3)",S505&gt;=4,"High(4-5)")</f>
        <v>Low(1-2)</v>
      </c>
      <c r="U505">
        <v>2</v>
      </c>
      <c r="V505" t="s">
        <v>2050</v>
      </c>
      <c r="W505">
        <v>4</v>
      </c>
      <c r="X505">
        <v>88</v>
      </c>
      <c r="Y505">
        <v>51</v>
      </c>
      <c r="Z505">
        <v>88</v>
      </c>
      <c r="AA505">
        <v>0</v>
      </c>
      <c r="AB505" t="str" cm="1">
        <f t="array" ref="AB505">_xlfn.IFS(AA505=0,"Below Expectation",AA505&lt;5,"Needs Improvement",AA505&lt;=7,"Meets Expectation",AA505&gt;=8,"Exceeds Expectation")</f>
        <v>Below Expectation</v>
      </c>
      <c r="AC505" s="4">
        <v>62</v>
      </c>
      <c r="AD505">
        <v>4</v>
      </c>
    </row>
    <row r="506" spans="1:30" x14ac:dyDescent="0.3">
      <c r="A506" t="s">
        <v>528</v>
      </c>
      <c r="B506" t="s">
        <v>1526</v>
      </c>
      <c r="C506">
        <v>59</v>
      </c>
      <c r="D506" t="str">
        <f t="shared" si="21"/>
        <v>50-59</v>
      </c>
      <c r="E506" t="s">
        <v>2024</v>
      </c>
      <c r="F506" t="s">
        <v>2028</v>
      </c>
      <c r="G506" t="s">
        <v>2031</v>
      </c>
      <c r="H506" s="2">
        <v>42524</v>
      </c>
      <c r="I506" t="s">
        <v>273</v>
      </c>
      <c r="J506" t="s">
        <v>2037</v>
      </c>
      <c r="K506" s="4">
        <v>112892</v>
      </c>
      <c r="L506">
        <v>1</v>
      </c>
      <c r="M506" s="2">
        <v>45444</v>
      </c>
      <c r="N506" s="6">
        <f t="shared" ca="1" si="22"/>
        <v>95</v>
      </c>
      <c r="O506" s="6">
        <f t="shared" ca="1" si="23"/>
        <v>7</v>
      </c>
      <c r="P506" s="6" t="str" cm="1">
        <f t="array" aca="1" ref="P506" ca="1">_xlfn.IFS(O506&lt;5,"0-4years", O506&lt;10,"5-9years",O506&gt;=10,"10+ years")</f>
        <v>5-9years</v>
      </c>
      <c r="Q506" t="s">
        <v>2045</v>
      </c>
      <c r="R506">
        <v>90</v>
      </c>
      <c r="S506">
        <v>1</v>
      </c>
      <c r="T506" t="str" cm="1">
        <f t="array" ref="T506">_xlfn.IFS(S506&lt;3,"Low(1-2)",S506=3,"Medium(3)",S506&gt;=4,"High(4-5)")</f>
        <v>Low(1-2)</v>
      </c>
      <c r="U506">
        <v>3</v>
      </c>
      <c r="V506" t="s">
        <v>2052</v>
      </c>
      <c r="W506">
        <v>1</v>
      </c>
      <c r="X506">
        <v>97</v>
      </c>
      <c r="Y506">
        <v>92</v>
      </c>
      <c r="Z506">
        <v>83</v>
      </c>
      <c r="AA506">
        <v>9</v>
      </c>
      <c r="AB506" t="str" cm="1">
        <f t="array" ref="AB506">_xlfn.IFS(AA506=0,"Below Expectation",AA506&lt;5,"Needs Improvement",AA506&lt;=7,"Meets Expectation",AA506&gt;=8,"Exceeds Expectation")</f>
        <v>Exceeds Expectation</v>
      </c>
      <c r="AC506" s="4">
        <v>1783</v>
      </c>
      <c r="AD506">
        <v>4</v>
      </c>
    </row>
    <row r="507" spans="1:30" x14ac:dyDescent="0.3">
      <c r="A507" t="s">
        <v>529</v>
      </c>
      <c r="B507" t="s">
        <v>1527</v>
      </c>
      <c r="C507">
        <v>40</v>
      </c>
      <c r="D507" t="str">
        <f t="shared" si="21"/>
        <v>40-49</v>
      </c>
      <c r="E507" t="s">
        <v>2023</v>
      </c>
      <c r="F507" t="s">
        <v>2026</v>
      </c>
      <c r="G507" t="s">
        <v>2031</v>
      </c>
      <c r="H507" s="2">
        <v>42389</v>
      </c>
      <c r="I507" t="s">
        <v>901</v>
      </c>
      <c r="J507" t="s">
        <v>2038</v>
      </c>
      <c r="K507" s="4">
        <v>113559</v>
      </c>
      <c r="L507">
        <v>0</v>
      </c>
      <c r="N507" s="6">
        <f t="shared" ca="1" si="22"/>
        <v>115</v>
      </c>
      <c r="O507" s="6">
        <f t="shared" ca="1" si="23"/>
        <v>9</v>
      </c>
      <c r="P507" s="6" t="str" cm="1">
        <f t="array" aca="1" ref="P507" ca="1">_xlfn.IFS(O507&lt;5,"0-4years", O507&lt;10,"5-9years",O507&gt;=10,"10+ years")</f>
        <v>5-9years</v>
      </c>
      <c r="S507">
        <v>3</v>
      </c>
      <c r="T507" t="str" cm="1">
        <f t="array" ref="T507">_xlfn.IFS(S507&lt;3,"Low(1-2)",S507=3,"Medium(3)",S507&gt;=4,"High(4-5)")</f>
        <v>Medium(3)</v>
      </c>
      <c r="U507">
        <v>2</v>
      </c>
      <c r="V507" t="s">
        <v>2050</v>
      </c>
      <c r="W507">
        <v>1</v>
      </c>
      <c r="X507">
        <v>52</v>
      </c>
      <c r="Y507">
        <v>81</v>
      </c>
      <c r="Z507">
        <v>80</v>
      </c>
      <c r="AA507">
        <v>3</v>
      </c>
      <c r="AB507" t="str" cm="1">
        <f t="array" ref="AB507">_xlfn.IFS(AA507=0,"Below Expectation",AA507&lt;5,"Needs Improvement",AA507&lt;=7,"Meets Expectation",AA507&gt;=8,"Exceeds Expectation")</f>
        <v>Needs Improvement</v>
      </c>
      <c r="AC507" s="4">
        <v>8417</v>
      </c>
      <c r="AD507">
        <v>1</v>
      </c>
    </row>
    <row r="508" spans="1:30" x14ac:dyDescent="0.3">
      <c r="A508" t="s">
        <v>530</v>
      </c>
      <c r="B508" t="s">
        <v>1528</v>
      </c>
      <c r="C508">
        <v>29</v>
      </c>
      <c r="D508" t="str">
        <f t="shared" si="21"/>
        <v>22-29</v>
      </c>
      <c r="E508" t="s">
        <v>2023</v>
      </c>
      <c r="F508" t="s">
        <v>2025</v>
      </c>
      <c r="G508" t="s">
        <v>2031</v>
      </c>
      <c r="H508" s="2">
        <v>42200</v>
      </c>
      <c r="I508" t="s">
        <v>971</v>
      </c>
      <c r="J508" t="s">
        <v>2037</v>
      </c>
      <c r="K508" s="4">
        <v>64148</v>
      </c>
      <c r="L508">
        <v>0</v>
      </c>
      <c r="N508" s="6">
        <f t="shared" ca="1" si="22"/>
        <v>122</v>
      </c>
      <c r="O508" s="6">
        <f t="shared" ca="1" si="23"/>
        <v>10</v>
      </c>
      <c r="P508" s="6" t="str" cm="1">
        <f t="array" aca="1" ref="P508" ca="1">_xlfn.IFS(O508&lt;5,"0-4years", O508&lt;10,"5-9years",O508&gt;=10,"10+ years")</f>
        <v>10+ years</v>
      </c>
      <c r="S508">
        <v>2</v>
      </c>
      <c r="T508" t="str" cm="1">
        <f t="array" ref="T508">_xlfn.IFS(S508&lt;3,"Low(1-2)",S508=3,"Medium(3)",S508&gt;=4,"High(4-5)")</f>
        <v>Low(1-2)</v>
      </c>
      <c r="U508">
        <v>1</v>
      </c>
      <c r="V508" t="s">
        <v>2050</v>
      </c>
      <c r="W508">
        <v>4</v>
      </c>
      <c r="X508">
        <v>78</v>
      </c>
      <c r="Y508">
        <v>11</v>
      </c>
      <c r="Z508">
        <v>61</v>
      </c>
      <c r="AA508">
        <v>6</v>
      </c>
      <c r="AB508" t="str" cm="1">
        <f t="array" ref="AB508">_xlfn.IFS(AA508=0,"Below Expectation",AA508&lt;5,"Needs Improvement",AA508&lt;=7,"Meets Expectation",AA508&gt;=8,"Exceeds Expectation")</f>
        <v>Meets Expectation</v>
      </c>
      <c r="AC508" s="4">
        <v>6566</v>
      </c>
      <c r="AD508">
        <v>1</v>
      </c>
    </row>
    <row r="509" spans="1:30" x14ac:dyDescent="0.3">
      <c r="A509" t="s">
        <v>531</v>
      </c>
      <c r="B509" t="s">
        <v>1529</v>
      </c>
      <c r="C509">
        <v>22</v>
      </c>
      <c r="D509" t="str">
        <f t="shared" si="21"/>
        <v>22-29</v>
      </c>
      <c r="E509" t="s">
        <v>2023</v>
      </c>
      <c r="F509" t="s">
        <v>2029</v>
      </c>
      <c r="G509" t="s">
        <v>2035</v>
      </c>
      <c r="H509" s="2">
        <v>44608</v>
      </c>
      <c r="I509" t="s">
        <v>998</v>
      </c>
      <c r="J509" t="s">
        <v>2038</v>
      </c>
      <c r="K509" s="4">
        <v>107928</v>
      </c>
      <c r="L509">
        <v>0</v>
      </c>
      <c r="N509" s="6">
        <f t="shared" ca="1" si="22"/>
        <v>43</v>
      </c>
      <c r="O509" s="6">
        <f t="shared" ca="1" si="23"/>
        <v>3</v>
      </c>
      <c r="P509" s="6" t="str" cm="1">
        <f t="array" aca="1" ref="P509" ca="1">_xlfn.IFS(O509&lt;5,"0-4years", O509&lt;10,"5-9years",O509&gt;=10,"10+ years")</f>
        <v>0-4years</v>
      </c>
      <c r="S509">
        <v>3</v>
      </c>
      <c r="T509" t="str" cm="1">
        <f t="array" ref="T509">_xlfn.IFS(S509&lt;3,"Low(1-2)",S509=3,"Medium(3)",S509&gt;=4,"High(4-5)")</f>
        <v>Medium(3)</v>
      </c>
      <c r="U509">
        <v>5</v>
      </c>
      <c r="V509" t="s">
        <v>2054</v>
      </c>
      <c r="W509">
        <v>4</v>
      </c>
      <c r="X509">
        <v>68</v>
      </c>
      <c r="Y509">
        <v>82</v>
      </c>
      <c r="Z509">
        <v>100</v>
      </c>
      <c r="AA509">
        <v>1</v>
      </c>
      <c r="AB509" t="str" cm="1">
        <f t="array" ref="AB509">_xlfn.IFS(AA509=0,"Below Expectation",AA509&lt;5,"Needs Improvement",AA509&lt;=7,"Meets Expectation",AA509&gt;=8,"Exceeds Expectation")</f>
        <v>Needs Improvement</v>
      </c>
      <c r="AC509" s="4">
        <v>17426</v>
      </c>
      <c r="AD509">
        <v>1</v>
      </c>
    </row>
    <row r="510" spans="1:30" x14ac:dyDescent="0.3">
      <c r="A510" t="s">
        <v>532</v>
      </c>
      <c r="B510" t="s">
        <v>1530</v>
      </c>
      <c r="C510">
        <v>43</v>
      </c>
      <c r="D510" t="str">
        <f t="shared" si="21"/>
        <v>40-49</v>
      </c>
      <c r="E510" t="s">
        <v>2022</v>
      </c>
      <c r="F510" t="s">
        <v>2030</v>
      </c>
      <c r="G510" t="s">
        <v>2031</v>
      </c>
      <c r="H510" s="2">
        <v>42882</v>
      </c>
      <c r="I510" t="s">
        <v>325</v>
      </c>
      <c r="J510" t="s">
        <v>2039</v>
      </c>
      <c r="K510" s="4">
        <v>45698</v>
      </c>
      <c r="L510">
        <v>0</v>
      </c>
      <c r="N510" s="6">
        <f t="shared" ca="1" si="22"/>
        <v>99</v>
      </c>
      <c r="O510" s="6">
        <f t="shared" ca="1" si="23"/>
        <v>8</v>
      </c>
      <c r="P510" s="6" t="str" cm="1">
        <f t="array" aca="1" ref="P510" ca="1">_xlfn.IFS(O510&lt;5,"0-4years", O510&lt;10,"5-9years",O510&gt;=10,"10+ years")</f>
        <v>5-9years</v>
      </c>
      <c r="S510">
        <v>2</v>
      </c>
      <c r="T510" t="str" cm="1">
        <f t="array" ref="T510">_xlfn.IFS(S510&lt;3,"Low(1-2)",S510=3,"Medium(3)",S510&gt;=4,"High(4-5)")</f>
        <v>Low(1-2)</v>
      </c>
      <c r="U510">
        <v>1</v>
      </c>
      <c r="V510" t="s">
        <v>2050</v>
      </c>
      <c r="W510">
        <v>5</v>
      </c>
      <c r="X510">
        <v>85</v>
      </c>
      <c r="Y510">
        <v>47</v>
      </c>
      <c r="Z510">
        <v>93</v>
      </c>
      <c r="AA510">
        <v>1</v>
      </c>
      <c r="AB510" t="str" cm="1">
        <f t="array" ref="AB510">_xlfn.IFS(AA510=0,"Below Expectation",AA510&lt;5,"Needs Improvement",AA510&lt;=7,"Meets Expectation",AA510&gt;=8,"Exceeds Expectation")</f>
        <v>Needs Improvement</v>
      </c>
      <c r="AC510" s="4">
        <v>10872</v>
      </c>
      <c r="AD510">
        <v>3</v>
      </c>
    </row>
    <row r="511" spans="1:30" x14ac:dyDescent="0.3">
      <c r="A511" t="s">
        <v>533</v>
      </c>
      <c r="B511" t="s">
        <v>1531</v>
      </c>
      <c r="C511">
        <v>38</v>
      </c>
      <c r="D511" t="str">
        <f t="shared" si="21"/>
        <v>30-39</v>
      </c>
      <c r="E511" t="s">
        <v>2022</v>
      </c>
      <c r="F511" t="s">
        <v>2027</v>
      </c>
      <c r="G511" t="s">
        <v>2032</v>
      </c>
      <c r="H511" s="2">
        <v>42822</v>
      </c>
      <c r="I511" t="s">
        <v>48</v>
      </c>
      <c r="J511" t="s">
        <v>2041</v>
      </c>
      <c r="K511" s="4">
        <v>67470</v>
      </c>
      <c r="L511">
        <v>0</v>
      </c>
      <c r="N511" s="6">
        <f t="shared" ca="1" si="22"/>
        <v>101</v>
      </c>
      <c r="O511" s="6">
        <f t="shared" ca="1" si="23"/>
        <v>8</v>
      </c>
      <c r="P511" s="6" t="str" cm="1">
        <f t="array" aca="1" ref="P511" ca="1">_xlfn.IFS(O511&lt;5,"0-4years", O511&lt;10,"5-9years",O511&gt;=10,"10+ years")</f>
        <v>5-9years</v>
      </c>
      <c r="S511">
        <v>3</v>
      </c>
      <c r="T511" t="str" cm="1">
        <f t="array" ref="T511">_xlfn.IFS(S511&lt;3,"Low(1-2)",S511=3,"Medium(3)",S511&gt;=4,"High(4-5)")</f>
        <v>Medium(3)</v>
      </c>
      <c r="U511">
        <v>5</v>
      </c>
      <c r="V511" t="s">
        <v>2054</v>
      </c>
      <c r="W511">
        <v>4</v>
      </c>
      <c r="X511">
        <v>81</v>
      </c>
      <c r="Y511">
        <v>21</v>
      </c>
      <c r="Z511">
        <v>65</v>
      </c>
      <c r="AA511">
        <v>0</v>
      </c>
      <c r="AB511" t="str" cm="1">
        <f t="array" ref="AB511">_xlfn.IFS(AA511=0,"Below Expectation",AA511&lt;5,"Needs Improvement",AA511&lt;=7,"Meets Expectation",AA511&gt;=8,"Exceeds Expectation")</f>
        <v>Below Expectation</v>
      </c>
      <c r="AC511" s="4">
        <v>15318</v>
      </c>
      <c r="AD511">
        <v>1</v>
      </c>
    </row>
    <row r="512" spans="1:30" x14ac:dyDescent="0.3">
      <c r="A512" t="s">
        <v>534</v>
      </c>
      <c r="B512" t="s">
        <v>1532</v>
      </c>
      <c r="C512">
        <v>28</v>
      </c>
      <c r="D512" t="str">
        <f t="shared" si="21"/>
        <v>22-29</v>
      </c>
      <c r="E512" t="s">
        <v>2023</v>
      </c>
      <c r="F512" t="s">
        <v>2029</v>
      </c>
      <c r="G512" t="s">
        <v>2031</v>
      </c>
      <c r="H512" s="2">
        <v>41013</v>
      </c>
      <c r="I512" t="s">
        <v>812</v>
      </c>
      <c r="J512" t="s">
        <v>2039</v>
      </c>
      <c r="K512" s="4">
        <v>117071</v>
      </c>
      <c r="L512">
        <v>1</v>
      </c>
      <c r="M512" s="2">
        <v>42085</v>
      </c>
      <c r="N512" s="6">
        <f t="shared" ca="1" si="22"/>
        <v>35</v>
      </c>
      <c r="O512" s="6">
        <f t="shared" ca="1" si="23"/>
        <v>2</v>
      </c>
      <c r="P512" s="6" t="str" cm="1">
        <f t="array" aca="1" ref="P512" ca="1">_xlfn.IFS(O512&lt;5,"0-4years", O512&lt;10,"5-9years",O512&gt;=10,"10+ years")</f>
        <v>0-4years</v>
      </c>
      <c r="Q512" t="s">
        <v>2047</v>
      </c>
      <c r="R512">
        <v>60</v>
      </c>
      <c r="S512">
        <v>1</v>
      </c>
      <c r="T512" t="str" cm="1">
        <f t="array" ref="T512">_xlfn.IFS(S512&lt;3,"Low(1-2)",S512=3,"Medium(3)",S512&gt;=4,"High(4-5)")</f>
        <v>Low(1-2)</v>
      </c>
      <c r="U512">
        <v>3</v>
      </c>
      <c r="V512" t="s">
        <v>2055</v>
      </c>
      <c r="W512">
        <v>3</v>
      </c>
      <c r="X512">
        <v>56</v>
      </c>
      <c r="Y512">
        <v>48</v>
      </c>
      <c r="Z512">
        <v>87</v>
      </c>
      <c r="AA512">
        <v>1</v>
      </c>
      <c r="AB512" t="str" cm="1">
        <f t="array" ref="AB512">_xlfn.IFS(AA512=0,"Below Expectation",AA512&lt;5,"Needs Improvement",AA512&lt;=7,"Meets Expectation",AA512&gt;=8,"Exceeds Expectation")</f>
        <v>Needs Improvement</v>
      </c>
      <c r="AC512" s="4">
        <v>1234</v>
      </c>
      <c r="AD512">
        <v>4</v>
      </c>
    </row>
    <row r="513" spans="1:30" x14ac:dyDescent="0.3">
      <c r="A513" t="s">
        <v>535</v>
      </c>
      <c r="B513" t="s">
        <v>1533</v>
      </c>
      <c r="C513">
        <v>46</v>
      </c>
      <c r="D513" t="str">
        <f t="shared" si="21"/>
        <v>40-49</v>
      </c>
      <c r="E513" t="s">
        <v>2022</v>
      </c>
      <c r="F513" t="s">
        <v>2029</v>
      </c>
      <c r="G513" t="s">
        <v>2034</v>
      </c>
      <c r="H513" s="2">
        <v>40725</v>
      </c>
      <c r="I513" t="s">
        <v>1007</v>
      </c>
      <c r="J513" t="s">
        <v>2040</v>
      </c>
      <c r="K513" s="4">
        <v>76660</v>
      </c>
      <c r="L513">
        <v>1</v>
      </c>
      <c r="M513" s="2">
        <v>42675</v>
      </c>
      <c r="N513" s="6">
        <f t="shared" ca="1" si="22"/>
        <v>64</v>
      </c>
      <c r="O513" s="6">
        <f t="shared" ca="1" si="23"/>
        <v>5</v>
      </c>
      <c r="P513" s="6" t="str" cm="1">
        <f t="array" aca="1" ref="P513" ca="1">_xlfn.IFS(O513&lt;5,"0-4years", O513&lt;10,"5-9years",O513&gt;=10,"10+ years")</f>
        <v>5-9years</v>
      </c>
      <c r="Q513" t="s">
        <v>2043</v>
      </c>
      <c r="R513">
        <v>30</v>
      </c>
      <c r="S513">
        <v>4</v>
      </c>
      <c r="T513" t="str" cm="1">
        <f t="array" ref="T513">_xlfn.IFS(S513&lt;3,"Low(1-2)",S513=3,"Medium(3)",S513&gt;=4,"High(4-5)")</f>
        <v>High(4-5)</v>
      </c>
      <c r="U513">
        <v>2</v>
      </c>
      <c r="V513" t="s">
        <v>2049</v>
      </c>
      <c r="W513">
        <v>5</v>
      </c>
      <c r="X513">
        <v>77</v>
      </c>
      <c r="Y513">
        <v>51</v>
      </c>
      <c r="Z513">
        <v>52</v>
      </c>
      <c r="AA513">
        <v>9</v>
      </c>
      <c r="AB513" t="str" cm="1">
        <f t="array" ref="AB513">_xlfn.IFS(AA513=0,"Below Expectation",AA513&lt;5,"Needs Improvement",AA513&lt;=7,"Meets Expectation",AA513&gt;=8,"Exceeds Expectation")</f>
        <v>Exceeds Expectation</v>
      </c>
      <c r="AC513" s="4">
        <v>1984</v>
      </c>
      <c r="AD513">
        <v>1</v>
      </c>
    </row>
    <row r="514" spans="1:30" x14ac:dyDescent="0.3">
      <c r="A514" t="s">
        <v>536</v>
      </c>
      <c r="B514" t="s">
        <v>1534</v>
      </c>
      <c r="C514">
        <v>25</v>
      </c>
      <c r="D514" t="str">
        <f t="shared" si="21"/>
        <v>22-29</v>
      </c>
      <c r="E514" t="s">
        <v>2023</v>
      </c>
      <c r="F514" t="s">
        <v>2029</v>
      </c>
      <c r="G514" t="s">
        <v>2032</v>
      </c>
      <c r="H514" s="2">
        <v>41224</v>
      </c>
      <c r="I514" t="s">
        <v>912</v>
      </c>
      <c r="J514" t="s">
        <v>2040</v>
      </c>
      <c r="K514" s="4">
        <v>78910</v>
      </c>
      <c r="L514">
        <v>0</v>
      </c>
      <c r="N514" s="6">
        <f t="shared" ca="1" si="22"/>
        <v>154</v>
      </c>
      <c r="O514" s="6">
        <f t="shared" ca="1" si="23"/>
        <v>12</v>
      </c>
      <c r="P514" s="6" t="str" cm="1">
        <f t="array" aca="1" ref="P514" ca="1">_xlfn.IFS(O514&lt;5,"0-4years", O514&lt;10,"5-9years",O514&gt;=10,"10+ years")</f>
        <v>10+ years</v>
      </c>
      <c r="S514">
        <v>2</v>
      </c>
      <c r="T514" t="str" cm="1">
        <f t="array" ref="T514">_xlfn.IFS(S514&lt;3,"Low(1-2)",S514=3,"Medium(3)",S514&gt;=4,"High(4-5)")</f>
        <v>Low(1-2)</v>
      </c>
      <c r="U514">
        <v>2</v>
      </c>
      <c r="V514" t="s">
        <v>2050</v>
      </c>
      <c r="W514">
        <v>2</v>
      </c>
      <c r="X514">
        <v>93</v>
      </c>
      <c r="Y514">
        <v>78</v>
      </c>
      <c r="Z514">
        <v>51</v>
      </c>
      <c r="AA514">
        <v>7</v>
      </c>
      <c r="AB514" t="str" cm="1">
        <f t="array" ref="AB514">_xlfn.IFS(AA514=0,"Below Expectation",AA514&lt;5,"Needs Improvement",AA514&lt;=7,"Meets Expectation",AA514&gt;=8,"Exceeds Expectation")</f>
        <v>Meets Expectation</v>
      </c>
      <c r="AC514" s="4">
        <v>17978</v>
      </c>
      <c r="AD514">
        <v>2</v>
      </c>
    </row>
    <row r="515" spans="1:30" x14ac:dyDescent="0.3">
      <c r="A515" t="s">
        <v>537</v>
      </c>
      <c r="B515" t="s">
        <v>1535</v>
      </c>
      <c r="C515">
        <v>57</v>
      </c>
      <c r="D515" t="str">
        <f t="shared" ref="D515:D578" si="24">IF(AND(C515&gt;=22,C515&lt;=29), "22-29", IF(AND(C515&gt;=30,C515&lt;=39),"30-39",IF(AND(C515&gt;=40,C515&lt;=49),"40-49", IF(AND(C515&gt;=50,C515&lt;=59),"50-59"))))</f>
        <v>50-59</v>
      </c>
      <c r="E515" t="s">
        <v>2022</v>
      </c>
      <c r="F515" t="s">
        <v>2029</v>
      </c>
      <c r="G515" t="s">
        <v>2031</v>
      </c>
      <c r="H515" s="2">
        <v>40481</v>
      </c>
      <c r="I515" t="s">
        <v>913</v>
      </c>
      <c r="J515" t="s">
        <v>2040</v>
      </c>
      <c r="K515" s="4">
        <v>60450</v>
      </c>
      <c r="L515">
        <v>0</v>
      </c>
      <c r="N515" s="6">
        <f t="shared" ref="N515:N578" ca="1" si="25">IFERROR((DATEDIF(H515,M515,"M")), DATEDIF(H515,TODAY(),"M"))</f>
        <v>178</v>
      </c>
      <c r="O515" s="6">
        <f t="shared" ref="O515:O578" ca="1" si="26">IFERROR((DATEDIF(H515,M515,"Y")), DATEDIF(H515,TODAY(),"Y"))</f>
        <v>14</v>
      </c>
      <c r="P515" s="6" t="str" cm="1">
        <f t="array" aca="1" ref="P515" ca="1">_xlfn.IFS(O515&lt;5,"0-4years", O515&lt;10,"5-9years",O515&gt;=10,"10+ years")</f>
        <v>10+ years</v>
      </c>
      <c r="S515">
        <v>5</v>
      </c>
      <c r="T515" t="str" cm="1">
        <f t="array" ref="T515">_xlfn.IFS(S515&lt;3,"Low(1-2)",S515=3,"Medium(3)",S515&gt;=4,"High(4-5)")</f>
        <v>High(4-5)</v>
      </c>
      <c r="U515">
        <v>3</v>
      </c>
      <c r="V515" t="s">
        <v>2054</v>
      </c>
      <c r="W515">
        <v>3</v>
      </c>
      <c r="X515">
        <v>67</v>
      </c>
      <c r="Y515">
        <v>0</v>
      </c>
      <c r="Z515">
        <v>54</v>
      </c>
      <c r="AA515">
        <v>7</v>
      </c>
      <c r="AB515" t="str" cm="1">
        <f t="array" ref="AB515">_xlfn.IFS(AA515=0,"Below Expectation",AA515&lt;5,"Needs Improvement",AA515&lt;=7,"Meets Expectation",AA515&gt;=8,"Exceeds Expectation")</f>
        <v>Meets Expectation</v>
      </c>
      <c r="AC515" s="4">
        <v>1952</v>
      </c>
      <c r="AD515">
        <v>4</v>
      </c>
    </row>
    <row r="516" spans="1:30" x14ac:dyDescent="0.3">
      <c r="A516" t="s">
        <v>538</v>
      </c>
      <c r="B516" t="s">
        <v>1536</v>
      </c>
      <c r="C516">
        <v>27</v>
      </c>
      <c r="D516" t="str">
        <f t="shared" si="24"/>
        <v>22-29</v>
      </c>
      <c r="E516" t="s">
        <v>2022</v>
      </c>
      <c r="F516" t="s">
        <v>2025</v>
      </c>
      <c r="G516" t="s">
        <v>2031</v>
      </c>
      <c r="H516" s="2">
        <v>40548</v>
      </c>
      <c r="I516" t="s">
        <v>924</v>
      </c>
      <c r="J516" t="s">
        <v>2038</v>
      </c>
      <c r="K516" s="4">
        <v>81463</v>
      </c>
      <c r="L516">
        <v>0</v>
      </c>
      <c r="N516" s="6">
        <f t="shared" ca="1" si="25"/>
        <v>176</v>
      </c>
      <c r="O516" s="6">
        <f t="shared" ca="1" si="26"/>
        <v>14</v>
      </c>
      <c r="P516" s="6" t="str" cm="1">
        <f t="array" aca="1" ref="P516" ca="1">_xlfn.IFS(O516&lt;5,"0-4years", O516&lt;10,"5-9years",O516&gt;=10,"10+ years")</f>
        <v>10+ years</v>
      </c>
      <c r="S516">
        <v>5</v>
      </c>
      <c r="T516" t="str" cm="1">
        <f t="array" ref="T516">_xlfn.IFS(S516&lt;3,"Low(1-2)",S516=3,"Medium(3)",S516&gt;=4,"High(4-5)")</f>
        <v>High(4-5)</v>
      </c>
      <c r="U516">
        <v>4</v>
      </c>
      <c r="V516" t="s">
        <v>2056</v>
      </c>
      <c r="W516">
        <v>5</v>
      </c>
      <c r="X516">
        <v>54</v>
      </c>
      <c r="Y516">
        <v>65</v>
      </c>
      <c r="Z516">
        <v>60</v>
      </c>
      <c r="AA516">
        <v>7</v>
      </c>
      <c r="AB516" t="str" cm="1">
        <f t="array" ref="AB516">_xlfn.IFS(AA516=0,"Below Expectation",AA516&lt;5,"Needs Improvement",AA516&lt;=7,"Meets Expectation",AA516&gt;=8,"Exceeds Expectation")</f>
        <v>Meets Expectation</v>
      </c>
      <c r="AC516" s="4">
        <v>18079</v>
      </c>
      <c r="AD516">
        <v>2</v>
      </c>
    </row>
    <row r="517" spans="1:30" x14ac:dyDescent="0.3">
      <c r="A517" t="s">
        <v>539</v>
      </c>
      <c r="B517" t="s">
        <v>1537</v>
      </c>
      <c r="C517">
        <v>52</v>
      </c>
      <c r="D517" t="str">
        <f t="shared" si="24"/>
        <v>50-59</v>
      </c>
      <c r="E517" t="s">
        <v>2023</v>
      </c>
      <c r="F517" t="s">
        <v>2027</v>
      </c>
      <c r="G517" t="s">
        <v>2035</v>
      </c>
      <c r="H517" s="2">
        <v>44576</v>
      </c>
      <c r="I517" t="s">
        <v>93</v>
      </c>
      <c r="J517" t="s">
        <v>2037</v>
      </c>
      <c r="K517" s="4">
        <v>58757</v>
      </c>
      <c r="L517">
        <v>1</v>
      </c>
      <c r="M517" s="2">
        <v>45333</v>
      </c>
      <c r="N517" s="6">
        <f t="shared" ca="1" si="25"/>
        <v>24</v>
      </c>
      <c r="O517" s="6">
        <f t="shared" ca="1" si="26"/>
        <v>2</v>
      </c>
      <c r="P517" s="6" t="str" cm="1">
        <f t="array" aca="1" ref="P517" ca="1">_xlfn.IFS(O517&lt;5,"0-4years", O517&lt;10,"5-9years",O517&gt;=10,"10+ years")</f>
        <v>0-4years</v>
      </c>
      <c r="Q517" t="s">
        <v>2043</v>
      </c>
      <c r="R517">
        <v>90</v>
      </c>
      <c r="S517">
        <v>1</v>
      </c>
      <c r="T517" t="str" cm="1">
        <f t="array" ref="T517">_xlfn.IFS(S517&lt;3,"Low(1-2)",S517=3,"Medium(3)",S517&gt;=4,"High(4-5)")</f>
        <v>Low(1-2)</v>
      </c>
      <c r="U517">
        <v>1</v>
      </c>
      <c r="V517" t="s">
        <v>2049</v>
      </c>
      <c r="W517">
        <v>5</v>
      </c>
      <c r="X517">
        <v>72</v>
      </c>
      <c r="Y517">
        <v>63</v>
      </c>
      <c r="Z517">
        <v>74</v>
      </c>
      <c r="AA517">
        <v>0</v>
      </c>
      <c r="AB517" t="str" cm="1">
        <f t="array" ref="AB517">_xlfn.IFS(AA517=0,"Below Expectation",AA517&lt;5,"Needs Improvement",AA517&lt;=7,"Meets Expectation",AA517&gt;=8,"Exceeds Expectation")</f>
        <v>Below Expectation</v>
      </c>
      <c r="AC517" s="4">
        <v>17338</v>
      </c>
      <c r="AD517">
        <v>4</v>
      </c>
    </row>
    <row r="518" spans="1:30" x14ac:dyDescent="0.3">
      <c r="A518" t="s">
        <v>540</v>
      </c>
      <c r="B518" t="s">
        <v>1538</v>
      </c>
      <c r="C518">
        <v>40</v>
      </c>
      <c r="D518" t="str">
        <f t="shared" si="24"/>
        <v>40-49</v>
      </c>
      <c r="E518" t="s">
        <v>2022</v>
      </c>
      <c r="F518" t="s">
        <v>2027</v>
      </c>
      <c r="G518" t="s">
        <v>2031</v>
      </c>
      <c r="H518" s="2">
        <v>45305</v>
      </c>
      <c r="I518" t="s">
        <v>648</v>
      </c>
      <c r="J518" t="s">
        <v>2039</v>
      </c>
      <c r="K518" s="4">
        <v>103012</v>
      </c>
      <c r="L518">
        <v>0</v>
      </c>
      <c r="N518" s="6">
        <f t="shared" ca="1" si="25"/>
        <v>20</v>
      </c>
      <c r="O518" s="6">
        <f t="shared" ca="1" si="26"/>
        <v>1</v>
      </c>
      <c r="P518" s="6" t="str" cm="1">
        <f t="array" aca="1" ref="P518" ca="1">_xlfn.IFS(O518&lt;5,"0-4years", O518&lt;10,"5-9years",O518&gt;=10,"10+ years")</f>
        <v>0-4years</v>
      </c>
      <c r="S518">
        <v>3</v>
      </c>
      <c r="T518" t="str" cm="1">
        <f t="array" ref="T518">_xlfn.IFS(S518&lt;3,"Low(1-2)",S518=3,"Medium(3)",S518&gt;=4,"High(4-5)")</f>
        <v>Medium(3)</v>
      </c>
      <c r="U518">
        <v>1</v>
      </c>
      <c r="V518" t="s">
        <v>2050</v>
      </c>
      <c r="W518">
        <v>1</v>
      </c>
      <c r="X518">
        <v>71</v>
      </c>
      <c r="Y518">
        <v>7</v>
      </c>
      <c r="Z518">
        <v>84</v>
      </c>
      <c r="AA518">
        <v>0</v>
      </c>
      <c r="AB518" t="str" cm="1">
        <f t="array" ref="AB518">_xlfn.IFS(AA518=0,"Below Expectation",AA518&lt;5,"Needs Improvement",AA518&lt;=7,"Meets Expectation",AA518&gt;=8,"Exceeds Expectation")</f>
        <v>Below Expectation</v>
      </c>
      <c r="AC518" s="4">
        <v>3291</v>
      </c>
      <c r="AD518">
        <v>0</v>
      </c>
    </row>
    <row r="519" spans="1:30" x14ac:dyDescent="0.3">
      <c r="A519" t="s">
        <v>541</v>
      </c>
      <c r="B519" t="s">
        <v>1539</v>
      </c>
      <c r="C519">
        <v>48</v>
      </c>
      <c r="D519" t="str">
        <f t="shared" si="24"/>
        <v>40-49</v>
      </c>
      <c r="E519" t="s">
        <v>2023</v>
      </c>
      <c r="F519" t="s">
        <v>2027</v>
      </c>
      <c r="G519" t="s">
        <v>2034</v>
      </c>
      <c r="H519" s="2">
        <v>43835</v>
      </c>
      <c r="I519" t="s">
        <v>898</v>
      </c>
      <c r="J519" t="s">
        <v>2039</v>
      </c>
      <c r="K519" s="4">
        <v>95247</v>
      </c>
      <c r="L519">
        <v>0</v>
      </c>
      <c r="N519" s="6">
        <f t="shared" ca="1" si="25"/>
        <v>68</v>
      </c>
      <c r="O519" s="6">
        <f t="shared" ca="1" si="26"/>
        <v>5</v>
      </c>
      <c r="P519" s="6" t="str" cm="1">
        <f t="array" aca="1" ref="P519" ca="1">_xlfn.IFS(O519&lt;5,"0-4years", O519&lt;10,"5-9years",O519&gt;=10,"10+ years")</f>
        <v>5-9years</v>
      </c>
      <c r="S519">
        <v>3</v>
      </c>
      <c r="T519" t="str" cm="1">
        <f t="array" ref="T519">_xlfn.IFS(S519&lt;3,"Low(1-2)",S519=3,"Medium(3)",S519&gt;=4,"High(4-5)")</f>
        <v>Medium(3)</v>
      </c>
      <c r="U519">
        <v>2</v>
      </c>
      <c r="V519" t="s">
        <v>2050</v>
      </c>
      <c r="W519">
        <v>5</v>
      </c>
      <c r="X519">
        <v>75</v>
      </c>
      <c r="Y519">
        <v>85</v>
      </c>
      <c r="Z519">
        <v>84</v>
      </c>
      <c r="AA519">
        <v>9</v>
      </c>
      <c r="AB519" t="str" cm="1">
        <f t="array" ref="AB519">_xlfn.IFS(AA519=0,"Below Expectation",AA519&lt;5,"Needs Improvement",AA519&lt;=7,"Meets Expectation",AA519&gt;=8,"Exceeds Expectation")</f>
        <v>Exceeds Expectation</v>
      </c>
      <c r="AC519" s="4">
        <v>8548</v>
      </c>
      <c r="AD519">
        <v>4</v>
      </c>
    </row>
    <row r="520" spans="1:30" x14ac:dyDescent="0.3">
      <c r="A520" t="s">
        <v>542</v>
      </c>
      <c r="B520" t="s">
        <v>1540</v>
      </c>
      <c r="C520">
        <v>31</v>
      </c>
      <c r="D520" t="str">
        <f t="shared" si="24"/>
        <v>30-39</v>
      </c>
      <c r="E520" t="s">
        <v>2023</v>
      </c>
      <c r="F520" t="s">
        <v>2028</v>
      </c>
      <c r="G520" t="s">
        <v>2031</v>
      </c>
      <c r="H520" s="2">
        <v>45114</v>
      </c>
      <c r="I520" t="s">
        <v>135</v>
      </c>
      <c r="J520" t="s">
        <v>2039</v>
      </c>
      <c r="K520" s="4">
        <v>97015</v>
      </c>
      <c r="L520">
        <v>0</v>
      </c>
      <c r="N520" s="6">
        <f t="shared" ca="1" si="25"/>
        <v>26</v>
      </c>
      <c r="O520" s="6">
        <f t="shared" ca="1" si="26"/>
        <v>2</v>
      </c>
      <c r="P520" s="6" t="str" cm="1">
        <f t="array" aca="1" ref="P520" ca="1">_xlfn.IFS(O520&lt;5,"0-4years", O520&lt;10,"5-9years",O520&gt;=10,"10+ years")</f>
        <v>0-4years</v>
      </c>
      <c r="S520">
        <v>1</v>
      </c>
      <c r="T520" t="str" cm="1">
        <f t="array" ref="T520">_xlfn.IFS(S520&lt;3,"Low(1-2)",S520=3,"Medium(3)",S520&gt;=4,"High(4-5)")</f>
        <v>Low(1-2)</v>
      </c>
      <c r="U520">
        <v>2</v>
      </c>
      <c r="V520" t="s">
        <v>2050</v>
      </c>
      <c r="W520">
        <v>3</v>
      </c>
      <c r="X520">
        <v>91</v>
      </c>
      <c r="Y520">
        <v>24</v>
      </c>
      <c r="Z520">
        <v>71</v>
      </c>
      <c r="AA520">
        <v>3</v>
      </c>
      <c r="AB520" t="str" cm="1">
        <f t="array" ref="AB520">_xlfn.IFS(AA520=0,"Below Expectation",AA520&lt;5,"Needs Improvement",AA520&lt;=7,"Meets Expectation",AA520&gt;=8,"Exceeds Expectation")</f>
        <v>Needs Improvement</v>
      </c>
      <c r="AC520" s="4">
        <v>14504</v>
      </c>
      <c r="AD520">
        <v>4</v>
      </c>
    </row>
    <row r="521" spans="1:30" x14ac:dyDescent="0.3">
      <c r="A521" t="s">
        <v>543</v>
      </c>
      <c r="B521" t="s">
        <v>1541</v>
      </c>
      <c r="C521">
        <v>47</v>
      </c>
      <c r="D521" t="str">
        <f t="shared" si="24"/>
        <v>40-49</v>
      </c>
      <c r="E521" t="s">
        <v>2023</v>
      </c>
      <c r="F521" t="s">
        <v>2026</v>
      </c>
      <c r="G521" t="s">
        <v>2033</v>
      </c>
      <c r="H521" s="2">
        <v>41229</v>
      </c>
      <c r="I521" t="s">
        <v>387</v>
      </c>
      <c r="J521" t="s">
        <v>2039</v>
      </c>
      <c r="K521" s="4">
        <v>56390</v>
      </c>
      <c r="L521">
        <v>0</v>
      </c>
      <c r="N521" s="6">
        <f t="shared" ca="1" si="25"/>
        <v>154</v>
      </c>
      <c r="O521" s="6">
        <f t="shared" ca="1" si="26"/>
        <v>12</v>
      </c>
      <c r="P521" s="6" t="str" cm="1">
        <f t="array" aca="1" ref="P521" ca="1">_xlfn.IFS(O521&lt;5,"0-4years", O521&lt;10,"5-9years",O521&gt;=10,"10+ years")</f>
        <v>10+ years</v>
      </c>
      <c r="S521">
        <v>5</v>
      </c>
      <c r="T521" t="str" cm="1">
        <f t="array" ref="T521">_xlfn.IFS(S521&lt;3,"Low(1-2)",S521=3,"Medium(3)",S521&gt;=4,"High(4-5)")</f>
        <v>High(4-5)</v>
      </c>
      <c r="U521">
        <v>2</v>
      </c>
      <c r="V521" t="s">
        <v>2050</v>
      </c>
      <c r="W521">
        <v>4</v>
      </c>
      <c r="X521">
        <v>61</v>
      </c>
      <c r="Y521">
        <v>65</v>
      </c>
      <c r="Z521">
        <v>86</v>
      </c>
      <c r="AA521">
        <v>5</v>
      </c>
      <c r="AB521" t="str" cm="1">
        <f t="array" ref="AB521">_xlfn.IFS(AA521=0,"Below Expectation",AA521&lt;5,"Needs Improvement",AA521&lt;=7,"Meets Expectation",AA521&gt;=8,"Exceeds Expectation")</f>
        <v>Meets Expectation</v>
      </c>
      <c r="AC521" s="4">
        <v>11787</v>
      </c>
      <c r="AD521">
        <v>2</v>
      </c>
    </row>
    <row r="522" spans="1:30" x14ac:dyDescent="0.3">
      <c r="A522" t="s">
        <v>544</v>
      </c>
      <c r="B522" t="s">
        <v>1542</v>
      </c>
      <c r="C522">
        <v>40</v>
      </c>
      <c r="D522" t="str">
        <f t="shared" si="24"/>
        <v>40-49</v>
      </c>
      <c r="E522" t="s">
        <v>2023</v>
      </c>
      <c r="F522" t="s">
        <v>2027</v>
      </c>
      <c r="G522" t="s">
        <v>2035</v>
      </c>
      <c r="H522" s="2">
        <v>42969</v>
      </c>
      <c r="I522" t="s">
        <v>326</v>
      </c>
      <c r="J522" t="s">
        <v>2040</v>
      </c>
      <c r="K522" s="4">
        <v>81116</v>
      </c>
      <c r="L522">
        <v>0</v>
      </c>
      <c r="N522" s="6">
        <f t="shared" ca="1" si="25"/>
        <v>96</v>
      </c>
      <c r="O522" s="6">
        <f t="shared" ca="1" si="26"/>
        <v>8</v>
      </c>
      <c r="P522" s="6" t="str" cm="1">
        <f t="array" aca="1" ref="P522" ca="1">_xlfn.IFS(O522&lt;5,"0-4years", O522&lt;10,"5-9years",O522&gt;=10,"10+ years")</f>
        <v>5-9years</v>
      </c>
      <c r="S522">
        <v>5</v>
      </c>
      <c r="T522" t="str" cm="1">
        <f t="array" ref="T522">_xlfn.IFS(S522&lt;3,"Low(1-2)",S522=3,"Medium(3)",S522&gt;=4,"High(4-5)")</f>
        <v>High(4-5)</v>
      </c>
      <c r="U522">
        <v>3</v>
      </c>
      <c r="V522" t="s">
        <v>2054</v>
      </c>
      <c r="W522">
        <v>3</v>
      </c>
      <c r="X522">
        <v>89</v>
      </c>
      <c r="Y522">
        <v>72</v>
      </c>
      <c r="Z522">
        <v>71</v>
      </c>
      <c r="AA522">
        <v>7</v>
      </c>
      <c r="AB522" t="str" cm="1">
        <f t="array" ref="AB522">_xlfn.IFS(AA522=0,"Below Expectation",AA522&lt;5,"Needs Improvement",AA522&lt;=7,"Meets Expectation",AA522&gt;=8,"Exceeds Expectation")</f>
        <v>Meets Expectation</v>
      </c>
      <c r="AC522" s="4">
        <v>968</v>
      </c>
      <c r="AD522">
        <v>2</v>
      </c>
    </row>
    <row r="523" spans="1:30" x14ac:dyDescent="0.3">
      <c r="A523" t="s">
        <v>545</v>
      </c>
      <c r="B523" t="s">
        <v>1543</v>
      </c>
      <c r="C523">
        <v>24</v>
      </c>
      <c r="D523" t="str">
        <f t="shared" si="24"/>
        <v>22-29</v>
      </c>
      <c r="E523" t="s">
        <v>2023</v>
      </c>
      <c r="F523" t="s">
        <v>2029</v>
      </c>
      <c r="G523" t="s">
        <v>2035</v>
      </c>
      <c r="H523" s="2">
        <v>40770</v>
      </c>
      <c r="I523" t="s">
        <v>494</v>
      </c>
      <c r="J523" t="s">
        <v>2039</v>
      </c>
      <c r="K523" s="4">
        <v>38161</v>
      </c>
      <c r="L523">
        <v>1</v>
      </c>
      <c r="M523" s="2">
        <v>43374</v>
      </c>
      <c r="N523" s="6">
        <f t="shared" ca="1" si="25"/>
        <v>85</v>
      </c>
      <c r="O523" s="6">
        <f t="shared" ca="1" si="26"/>
        <v>7</v>
      </c>
      <c r="P523" s="6" t="str" cm="1">
        <f t="array" aca="1" ref="P523" ca="1">_xlfn.IFS(O523&lt;5,"0-4years", O523&lt;10,"5-9years",O523&gt;=10,"10+ years")</f>
        <v>5-9years</v>
      </c>
      <c r="Q523" t="s">
        <v>2043</v>
      </c>
      <c r="R523">
        <v>60</v>
      </c>
      <c r="S523">
        <v>3</v>
      </c>
      <c r="T523" t="str" cm="1">
        <f t="array" ref="T523">_xlfn.IFS(S523&lt;3,"Low(1-2)",S523=3,"Medium(3)",S523&gt;=4,"High(4-5)")</f>
        <v>Medium(3)</v>
      </c>
      <c r="U523">
        <v>4</v>
      </c>
      <c r="V523" t="s">
        <v>2049</v>
      </c>
      <c r="W523">
        <v>2</v>
      </c>
      <c r="X523">
        <v>68</v>
      </c>
      <c r="Y523">
        <v>72</v>
      </c>
      <c r="Z523">
        <v>60</v>
      </c>
      <c r="AA523">
        <v>1</v>
      </c>
      <c r="AB523" t="str" cm="1">
        <f t="array" ref="AB523">_xlfn.IFS(AA523=0,"Below Expectation",AA523&lt;5,"Needs Improvement",AA523&lt;=7,"Meets Expectation",AA523&gt;=8,"Exceeds Expectation")</f>
        <v>Needs Improvement</v>
      </c>
      <c r="AC523" s="4">
        <v>16625</v>
      </c>
      <c r="AD523">
        <v>4</v>
      </c>
    </row>
    <row r="524" spans="1:30" x14ac:dyDescent="0.3">
      <c r="A524" t="s">
        <v>546</v>
      </c>
      <c r="B524" t="s">
        <v>1544</v>
      </c>
      <c r="C524">
        <v>34</v>
      </c>
      <c r="D524" t="str">
        <f t="shared" si="24"/>
        <v>30-39</v>
      </c>
      <c r="E524" t="s">
        <v>2022</v>
      </c>
      <c r="F524" t="s">
        <v>2029</v>
      </c>
      <c r="G524" t="s">
        <v>2035</v>
      </c>
      <c r="H524" s="2">
        <v>41168</v>
      </c>
      <c r="I524" t="s">
        <v>987</v>
      </c>
      <c r="J524" t="s">
        <v>2037</v>
      </c>
      <c r="K524" s="4">
        <v>57152</v>
      </c>
      <c r="L524">
        <v>0</v>
      </c>
      <c r="N524" s="6">
        <f t="shared" ca="1" si="25"/>
        <v>156</v>
      </c>
      <c r="O524" s="6">
        <f t="shared" ca="1" si="26"/>
        <v>13</v>
      </c>
      <c r="P524" s="6" t="str" cm="1">
        <f t="array" aca="1" ref="P524" ca="1">_xlfn.IFS(O524&lt;5,"0-4years", O524&lt;10,"5-9years",O524&gt;=10,"10+ years")</f>
        <v>10+ years</v>
      </c>
      <c r="S524">
        <v>2</v>
      </c>
      <c r="T524" t="str" cm="1">
        <f t="array" ref="T524">_xlfn.IFS(S524&lt;3,"Low(1-2)",S524=3,"Medium(3)",S524&gt;=4,"High(4-5)")</f>
        <v>Low(1-2)</v>
      </c>
      <c r="U524">
        <v>1</v>
      </c>
      <c r="V524" t="s">
        <v>2050</v>
      </c>
      <c r="W524">
        <v>5</v>
      </c>
      <c r="X524">
        <v>96</v>
      </c>
      <c r="Y524">
        <v>76</v>
      </c>
      <c r="Z524">
        <v>81</v>
      </c>
      <c r="AA524">
        <v>2</v>
      </c>
      <c r="AB524" t="str" cm="1">
        <f t="array" ref="AB524">_xlfn.IFS(AA524=0,"Below Expectation",AA524&lt;5,"Needs Improvement",AA524&lt;=7,"Meets Expectation",AA524&gt;=8,"Exceeds Expectation")</f>
        <v>Needs Improvement</v>
      </c>
      <c r="AC524" s="4">
        <v>4234</v>
      </c>
      <c r="AD524">
        <v>4</v>
      </c>
    </row>
    <row r="525" spans="1:30" x14ac:dyDescent="0.3">
      <c r="A525" t="s">
        <v>547</v>
      </c>
      <c r="B525" t="s">
        <v>1545</v>
      </c>
      <c r="C525">
        <v>49</v>
      </c>
      <c r="D525" t="str">
        <f t="shared" si="24"/>
        <v>40-49</v>
      </c>
      <c r="E525" t="s">
        <v>2022</v>
      </c>
      <c r="F525" t="s">
        <v>2027</v>
      </c>
      <c r="G525" t="s">
        <v>2034</v>
      </c>
      <c r="H525" s="2">
        <v>42247</v>
      </c>
      <c r="I525" t="s">
        <v>114</v>
      </c>
      <c r="J525" t="s">
        <v>2040</v>
      </c>
      <c r="K525" s="4">
        <v>105171</v>
      </c>
      <c r="L525">
        <v>0</v>
      </c>
      <c r="N525" s="6">
        <f t="shared" ca="1" si="25"/>
        <v>120</v>
      </c>
      <c r="O525" s="6">
        <f t="shared" ca="1" si="26"/>
        <v>10</v>
      </c>
      <c r="P525" s="6" t="str" cm="1">
        <f t="array" aca="1" ref="P525" ca="1">_xlfn.IFS(O525&lt;5,"0-4years", O525&lt;10,"5-9years",O525&gt;=10,"10+ years")</f>
        <v>10+ years</v>
      </c>
      <c r="S525">
        <v>4</v>
      </c>
      <c r="T525" t="str" cm="1">
        <f t="array" ref="T525">_xlfn.IFS(S525&lt;3,"Low(1-2)",S525=3,"Medium(3)",S525&gt;=4,"High(4-5)")</f>
        <v>High(4-5)</v>
      </c>
      <c r="U525">
        <v>5</v>
      </c>
      <c r="V525" t="s">
        <v>2056</v>
      </c>
      <c r="W525">
        <v>5</v>
      </c>
      <c r="X525">
        <v>50</v>
      </c>
      <c r="Y525">
        <v>69</v>
      </c>
      <c r="Z525">
        <v>84</v>
      </c>
      <c r="AA525">
        <v>5</v>
      </c>
      <c r="AB525" t="str" cm="1">
        <f t="array" ref="AB525">_xlfn.IFS(AA525=0,"Below Expectation",AA525&lt;5,"Needs Improvement",AA525&lt;=7,"Meets Expectation",AA525&gt;=8,"Exceeds Expectation")</f>
        <v>Meets Expectation</v>
      </c>
      <c r="AC525" s="4">
        <v>8338</v>
      </c>
      <c r="AD525">
        <v>3</v>
      </c>
    </row>
    <row r="526" spans="1:30" x14ac:dyDescent="0.3">
      <c r="A526" t="s">
        <v>548</v>
      </c>
      <c r="B526" t="s">
        <v>1546</v>
      </c>
      <c r="C526">
        <v>41</v>
      </c>
      <c r="D526" t="str">
        <f t="shared" si="24"/>
        <v>40-49</v>
      </c>
      <c r="E526" t="s">
        <v>2022</v>
      </c>
      <c r="F526" t="s">
        <v>2027</v>
      </c>
      <c r="G526" t="s">
        <v>2031</v>
      </c>
      <c r="H526" s="2">
        <v>43179</v>
      </c>
      <c r="I526" t="s">
        <v>553</v>
      </c>
      <c r="J526" t="s">
        <v>2039</v>
      </c>
      <c r="K526" s="4">
        <v>45836</v>
      </c>
      <c r="L526">
        <v>0</v>
      </c>
      <c r="N526" s="6">
        <f t="shared" ca="1" si="25"/>
        <v>89</v>
      </c>
      <c r="O526" s="6">
        <f t="shared" ca="1" si="26"/>
        <v>7</v>
      </c>
      <c r="P526" s="6" t="str" cm="1">
        <f t="array" aca="1" ref="P526" ca="1">_xlfn.IFS(O526&lt;5,"0-4years", O526&lt;10,"5-9years",O526&gt;=10,"10+ years")</f>
        <v>5-9years</v>
      </c>
      <c r="S526">
        <v>2</v>
      </c>
      <c r="T526" t="str" cm="1">
        <f t="array" ref="T526">_xlfn.IFS(S526&lt;3,"Low(1-2)",S526=3,"Medium(3)",S526&gt;=4,"High(4-5)")</f>
        <v>Low(1-2)</v>
      </c>
      <c r="U526">
        <v>3</v>
      </c>
      <c r="V526" t="s">
        <v>2050</v>
      </c>
      <c r="W526">
        <v>5</v>
      </c>
      <c r="X526">
        <v>52</v>
      </c>
      <c r="Y526">
        <v>93</v>
      </c>
      <c r="Z526">
        <v>80</v>
      </c>
      <c r="AA526">
        <v>9</v>
      </c>
      <c r="AB526" t="str" cm="1">
        <f t="array" ref="AB526">_xlfn.IFS(AA526=0,"Below Expectation",AA526&lt;5,"Needs Improvement",AA526&lt;=7,"Meets Expectation",AA526&gt;=8,"Exceeds Expectation")</f>
        <v>Exceeds Expectation</v>
      </c>
      <c r="AC526" s="4">
        <v>7349</v>
      </c>
      <c r="AD526">
        <v>0</v>
      </c>
    </row>
    <row r="527" spans="1:30" x14ac:dyDescent="0.3">
      <c r="A527" t="s">
        <v>549</v>
      </c>
      <c r="B527" t="s">
        <v>1547</v>
      </c>
      <c r="C527">
        <v>49</v>
      </c>
      <c r="D527" t="str">
        <f t="shared" si="24"/>
        <v>40-49</v>
      </c>
      <c r="E527" t="s">
        <v>2023</v>
      </c>
      <c r="F527" t="s">
        <v>2029</v>
      </c>
      <c r="G527" t="s">
        <v>2032</v>
      </c>
      <c r="H527" s="2">
        <v>41025</v>
      </c>
      <c r="I527" t="s">
        <v>684</v>
      </c>
      <c r="J527" t="s">
        <v>2038</v>
      </c>
      <c r="K527" s="4">
        <v>115367</v>
      </c>
      <c r="L527">
        <v>0</v>
      </c>
      <c r="N527" s="6">
        <f t="shared" ca="1" si="25"/>
        <v>160</v>
      </c>
      <c r="O527" s="6">
        <f t="shared" ca="1" si="26"/>
        <v>13</v>
      </c>
      <c r="P527" s="6" t="str" cm="1">
        <f t="array" aca="1" ref="P527" ca="1">_xlfn.IFS(O527&lt;5,"0-4years", O527&lt;10,"5-9years",O527&gt;=10,"10+ years")</f>
        <v>10+ years</v>
      </c>
      <c r="S527">
        <v>5</v>
      </c>
      <c r="T527" t="str" cm="1">
        <f t="array" ref="T527">_xlfn.IFS(S527&lt;3,"Low(1-2)",S527=3,"Medium(3)",S527&gt;=4,"High(4-5)")</f>
        <v>High(4-5)</v>
      </c>
      <c r="U527">
        <v>1</v>
      </c>
      <c r="V527" t="s">
        <v>2050</v>
      </c>
      <c r="W527">
        <v>5</v>
      </c>
      <c r="X527">
        <v>76</v>
      </c>
      <c r="Y527">
        <v>78</v>
      </c>
      <c r="Z527">
        <v>94</v>
      </c>
      <c r="AA527">
        <v>3</v>
      </c>
      <c r="AB527" t="str" cm="1">
        <f t="array" ref="AB527">_xlfn.IFS(AA527=0,"Below Expectation",AA527&lt;5,"Needs Improvement",AA527&lt;=7,"Meets Expectation",AA527&gt;=8,"Exceeds Expectation")</f>
        <v>Needs Improvement</v>
      </c>
      <c r="AC527" s="4">
        <v>13368</v>
      </c>
      <c r="AD527">
        <v>0</v>
      </c>
    </row>
    <row r="528" spans="1:30" x14ac:dyDescent="0.3">
      <c r="A528" t="s">
        <v>550</v>
      </c>
      <c r="B528" t="s">
        <v>1548</v>
      </c>
      <c r="C528">
        <v>29</v>
      </c>
      <c r="D528" t="str">
        <f t="shared" si="24"/>
        <v>22-29</v>
      </c>
      <c r="E528" t="s">
        <v>2022</v>
      </c>
      <c r="F528" t="s">
        <v>2028</v>
      </c>
      <c r="G528" t="s">
        <v>2034</v>
      </c>
      <c r="H528" s="2">
        <v>40671</v>
      </c>
      <c r="I528" t="s">
        <v>1011</v>
      </c>
      <c r="J528" t="s">
        <v>2041</v>
      </c>
      <c r="K528" s="4">
        <v>91543</v>
      </c>
      <c r="L528">
        <v>1</v>
      </c>
      <c r="M528" s="2">
        <v>44225</v>
      </c>
      <c r="N528" s="6">
        <f t="shared" ca="1" si="25"/>
        <v>116</v>
      </c>
      <c r="O528" s="6">
        <f t="shared" ca="1" si="26"/>
        <v>9</v>
      </c>
      <c r="P528" s="6" t="str" cm="1">
        <f t="array" aca="1" ref="P528" ca="1">_xlfn.IFS(O528&lt;5,"0-4years", O528&lt;10,"5-9years",O528&gt;=10,"10+ years")</f>
        <v>5-9years</v>
      </c>
      <c r="Q528" t="s">
        <v>2046</v>
      </c>
      <c r="R528">
        <v>30</v>
      </c>
      <c r="S528">
        <v>2</v>
      </c>
      <c r="T528" t="str" cm="1">
        <f t="array" ref="T528">_xlfn.IFS(S528&lt;3,"Low(1-2)",S528=3,"Medium(3)",S528&gt;=4,"High(4-5)")</f>
        <v>Low(1-2)</v>
      </c>
      <c r="U528">
        <v>4</v>
      </c>
      <c r="V528" t="s">
        <v>2053</v>
      </c>
      <c r="W528">
        <v>1</v>
      </c>
      <c r="X528">
        <v>67</v>
      </c>
      <c r="Y528">
        <v>50</v>
      </c>
      <c r="Z528">
        <v>57</v>
      </c>
      <c r="AA528">
        <v>1</v>
      </c>
      <c r="AB528" t="str" cm="1">
        <f t="array" ref="AB528">_xlfn.IFS(AA528=0,"Below Expectation",AA528&lt;5,"Needs Improvement",AA528&lt;=7,"Meets Expectation",AA528&gt;=8,"Exceeds Expectation")</f>
        <v>Needs Improvement</v>
      </c>
      <c r="AC528" s="4">
        <v>15201</v>
      </c>
      <c r="AD528">
        <v>1</v>
      </c>
    </row>
    <row r="529" spans="1:30" x14ac:dyDescent="0.3">
      <c r="A529" t="s">
        <v>551</v>
      </c>
      <c r="B529" t="s">
        <v>1549</v>
      </c>
      <c r="C529">
        <v>22</v>
      </c>
      <c r="D529" t="str">
        <f t="shared" si="24"/>
        <v>22-29</v>
      </c>
      <c r="E529" t="s">
        <v>2023</v>
      </c>
      <c r="F529" t="s">
        <v>2030</v>
      </c>
      <c r="G529" t="s">
        <v>2031</v>
      </c>
      <c r="H529" s="2">
        <v>45228</v>
      </c>
      <c r="I529" t="s">
        <v>762</v>
      </c>
      <c r="J529" t="s">
        <v>2041</v>
      </c>
      <c r="K529" s="4">
        <v>80648</v>
      </c>
      <c r="L529">
        <v>0</v>
      </c>
      <c r="N529" s="6">
        <f t="shared" ca="1" si="25"/>
        <v>22</v>
      </c>
      <c r="O529" s="6">
        <f t="shared" ca="1" si="26"/>
        <v>1</v>
      </c>
      <c r="P529" s="6" t="str" cm="1">
        <f t="array" aca="1" ref="P529" ca="1">_xlfn.IFS(O529&lt;5,"0-4years", O529&lt;10,"5-9years",O529&gt;=10,"10+ years")</f>
        <v>0-4years</v>
      </c>
      <c r="S529">
        <v>4</v>
      </c>
      <c r="T529" t="str" cm="1">
        <f t="array" ref="T529">_xlfn.IFS(S529&lt;3,"Low(1-2)",S529=3,"Medium(3)",S529&gt;=4,"High(4-5)")</f>
        <v>High(4-5)</v>
      </c>
      <c r="U529">
        <v>3</v>
      </c>
      <c r="V529" t="s">
        <v>2054</v>
      </c>
      <c r="W529">
        <v>1</v>
      </c>
      <c r="X529">
        <v>99</v>
      </c>
      <c r="Y529">
        <v>52</v>
      </c>
      <c r="Z529">
        <v>69</v>
      </c>
      <c r="AA529">
        <v>6</v>
      </c>
      <c r="AB529" t="str" cm="1">
        <f t="array" ref="AB529">_xlfn.IFS(AA529=0,"Below Expectation",AA529&lt;5,"Needs Improvement",AA529&lt;=7,"Meets Expectation",AA529&gt;=8,"Exceeds Expectation")</f>
        <v>Meets Expectation</v>
      </c>
      <c r="AC529" s="4">
        <v>16070</v>
      </c>
      <c r="AD529">
        <v>4</v>
      </c>
    </row>
    <row r="530" spans="1:30" x14ac:dyDescent="0.3">
      <c r="A530" t="s">
        <v>552</v>
      </c>
      <c r="B530" t="s">
        <v>1550</v>
      </c>
      <c r="C530">
        <v>24</v>
      </c>
      <c r="D530" t="str">
        <f t="shared" si="24"/>
        <v>22-29</v>
      </c>
      <c r="E530" t="s">
        <v>2023</v>
      </c>
      <c r="F530" t="s">
        <v>2030</v>
      </c>
      <c r="G530" t="s">
        <v>2031</v>
      </c>
      <c r="H530" s="2">
        <v>44624</v>
      </c>
      <c r="I530" t="s">
        <v>749</v>
      </c>
      <c r="J530" t="s">
        <v>2041</v>
      </c>
      <c r="K530" s="4">
        <v>51331</v>
      </c>
      <c r="L530">
        <v>1</v>
      </c>
      <c r="M530" s="2">
        <v>45493</v>
      </c>
      <c r="N530" s="6">
        <f t="shared" ca="1" si="25"/>
        <v>28</v>
      </c>
      <c r="O530" s="6">
        <f t="shared" ca="1" si="26"/>
        <v>2</v>
      </c>
      <c r="P530" s="6" t="str" cm="1">
        <f t="array" aca="1" ref="P530" ca="1">_xlfn.IFS(O530&lt;5,"0-4years", O530&lt;10,"5-9years",O530&gt;=10,"10+ years")</f>
        <v>0-4years</v>
      </c>
      <c r="Q530" t="s">
        <v>2045</v>
      </c>
      <c r="R530">
        <v>60</v>
      </c>
      <c r="S530">
        <v>2</v>
      </c>
      <c r="T530" t="str" cm="1">
        <f t="array" ref="T530">_xlfn.IFS(S530&lt;3,"Low(1-2)",S530=3,"Medium(3)",S530&gt;=4,"High(4-5)")</f>
        <v>Low(1-2)</v>
      </c>
      <c r="U530">
        <v>1</v>
      </c>
      <c r="V530" t="s">
        <v>2052</v>
      </c>
      <c r="W530">
        <v>4</v>
      </c>
      <c r="X530">
        <v>79</v>
      </c>
      <c r="Y530">
        <v>14</v>
      </c>
      <c r="Z530">
        <v>91</v>
      </c>
      <c r="AA530">
        <v>3</v>
      </c>
      <c r="AB530" t="str" cm="1">
        <f t="array" ref="AB530">_xlfn.IFS(AA530=0,"Below Expectation",AA530&lt;5,"Needs Improvement",AA530&lt;=7,"Meets Expectation",AA530&gt;=8,"Exceeds Expectation")</f>
        <v>Needs Improvement</v>
      </c>
      <c r="AC530" s="4">
        <v>8734</v>
      </c>
      <c r="AD530">
        <v>4</v>
      </c>
    </row>
    <row r="531" spans="1:30" x14ac:dyDescent="0.3">
      <c r="A531" t="s">
        <v>553</v>
      </c>
      <c r="B531" t="s">
        <v>1551</v>
      </c>
      <c r="C531">
        <v>34</v>
      </c>
      <c r="D531" t="str">
        <f t="shared" si="24"/>
        <v>30-39</v>
      </c>
      <c r="E531" t="s">
        <v>2022</v>
      </c>
      <c r="F531" t="s">
        <v>2027</v>
      </c>
      <c r="G531" t="s">
        <v>2031</v>
      </c>
      <c r="H531" s="2">
        <v>44024</v>
      </c>
      <c r="I531" t="s">
        <v>895</v>
      </c>
      <c r="J531" t="s">
        <v>2040</v>
      </c>
      <c r="K531" s="4">
        <v>35763</v>
      </c>
      <c r="L531">
        <v>0</v>
      </c>
      <c r="N531" s="6">
        <f t="shared" ca="1" si="25"/>
        <v>62</v>
      </c>
      <c r="O531" s="6">
        <f t="shared" ca="1" si="26"/>
        <v>5</v>
      </c>
      <c r="P531" s="6" t="str" cm="1">
        <f t="array" aca="1" ref="P531" ca="1">_xlfn.IFS(O531&lt;5,"0-4years", O531&lt;10,"5-9years",O531&gt;=10,"10+ years")</f>
        <v>5-9years</v>
      </c>
      <c r="S531">
        <v>2</v>
      </c>
      <c r="T531" t="str" cm="1">
        <f t="array" ref="T531">_xlfn.IFS(S531&lt;3,"Low(1-2)",S531=3,"Medium(3)",S531&gt;=4,"High(4-5)")</f>
        <v>Low(1-2)</v>
      </c>
      <c r="U531">
        <v>3</v>
      </c>
      <c r="V531" t="s">
        <v>2050</v>
      </c>
      <c r="W531">
        <v>5</v>
      </c>
      <c r="X531">
        <v>51</v>
      </c>
      <c r="Y531">
        <v>49</v>
      </c>
      <c r="Z531">
        <v>83</v>
      </c>
      <c r="AA531">
        <v>7</v>
      </c>
      <c r="AB531" t="str" cm="1">
        <f t="array" ref="AB531">_xlfn.IFS(AA531=0,"Below Expectation",AA531&lt;5,"Needs Improvement",AA531&lt;=7,"Meets Expectation",AA531&gt;=8,"Exceeds Expectation")</f>
        <v>Meets Expectation</v>
      </c>
      <c r="AC531" s="4">
        <v>8883</v>
      </c>
      <c r="AD531">
        <v>4</v>
      </c>
    </row>
    <row r="532" spans="1:30" x14ac:dyDescent="0.3">
      <c r="A532" t="s">
        <v>554</v>
      </c>
      <c r="B532" t="s">
        <v>1552</v>
      </c>
      <c r="C532">
        <v>49</v>
      </c>
      <c r="D532" t="str">
        <f t="shared" si="24"/>
        <v>40-49</v>
      </c>
      <c r="E532" t="s">
        <v>2023</v>
      </c>
      <c r="F532" t="s">
        <v>2025</v>
      </c>
      <c r="G532" t="s">
        <v>2036</v>
      </c>
      <c r="H532" s="2">
        <v>42797</v>
      </c>
      <c r="I532" t="s">
        <v>686</v>
      </c>
      <c r="J532" t="s">
        <v>2039</v>
      </c>
      <c r="K532" s="4">
        <v>94444</v>
      </c>
      <c r="L532">
        <v>0</v>
      </c>
      <c r="N532" s="6">
        <f t="shared" ca="1" si="25"/>
        <v>102</v>
      </c>
      <c r="O532" s="6">
        <f t="shared" ca="1" si="26"/>
        <v>8</v>
      </c>
      <c r="P532" s="6" t="str" cm="1">
        <f t="array" aca="1" ref="P532" ca="1">_xlfn.IFS(O532&lt;5,"0-4years", O532&lt;10,"5-9years",O532&gt;=10,"10+ years")</f>
        <v>5-9years</v>
      </c>
      <c r="S532">
        <v>2</v>
      </c>
      <c r="T532" t="str" cm="1">
        <f t="array" ref="T532">_xlfn.IFS(S532&lt;3,"Low(1-2)",S532=3,"Medium(3)",S532&gt;=4,"High(4-5)")</f>
        <v>Low(1-2)</v>
      </c>
      <c r="U532">
        <v>1</v>
      </c>
      <c r="V532" t="s">
        <v>2050</v>
      </c>
      <c r="W532">
        <v>2</v>
      </c>
      <c r="X532">
        <v>54</v>
      </c>
      <c r="Y532">
        <v>70</v>
      </c>
      <c r="Z532">
        <v>53</v>
      </c>
      <c r="AA532">
        <v>7</v>
      </c>
      <c r="AB532" t="str" cm="1">
        <f t="array" ref="AB532">_xlfn.IFS(AA532=0,"Below Expectation",AA532&lt;5,"Needs Improvement",AA532&lt;=7,"Meets Expectation",AA532&gt;=8,"Exceeds Expectation")</f>
        <v>Meets Expectation</v>
      </c>
      <c r="AC532" s="4">
        <v>1025</v>
      </c>
      <c r="AD532">
        <v>4</v>
      </c>
    </row>
    <row r="533" spans="1:30" x14ac:dyDescent="0.3">
      <c r="A533" t="s">
        <v>555</v>
      </c>
      <c r="B533" t="s">
        <v>1553</v>
      </c>
      <c r="C533">
        <v>46</v>
      </c>
      <c r="D533" t="str">
        <f t="shared" si="24"/>
        <v>40-49</v>
      </c>
      <c r="E533" t="s">
        <v>2022</v>
      </c>
      <c r="F533" t="s">
        <v>2027</v>
      </c>
      <c r="G533" t="s">
        <v>2034</v>
      </c>
      <c r="H533" s="2">
        <v>43411</v>
      </c>
      <c r="I533" t="s">
        <v>215</v>
      </c>
      <c r="J533" t="s">
        <v>2040</v>
      </c>
      <c r="K533" s="4">
        <v>118109</v>
      </c>
      <c r="L533">
        <v>0</v>
      </c>
      <c r="N533" s="6">
        <f t="shared" ca="1" si="25"/>
        <v>82</v>
      </c>
      <c r="O533" s="6">
        <f t="shared" ca="1" si="26"/>
        <v>6</v>
      </c>
      <c r="P533" s="6" t="str" cm="1">
        <f t="array" aca="1" ref="P533" ca="1">_xlfn.IFS(O533&lt;5,"0-4years", O533&lt;10,"5-9years",O533&gt;=10,"10+ years")</f>
        <v>5-9years</v>
      </c>
      <c r="S533">
        <v>2</v>
      </c>
      <c r="T533" t="str" cm="1">
        <f t="array" ref="T533">_xlfn.IFS(S533&lt;3,"Low(1-2)",S533=3,"Medium(3)",S533&gt;=4,"High(4-5)")</f>
        <v>Low(1-2)</v>
      </c>
      <c r="U533">
        <v>1</v>
      </c>
      <c r="V533" t="s">
        <v>2050</v>
      </c>
      <c r="W533">
        <v>4</v>
      </c>
      <c r="X533">
        <v>78</v>
      </c>
      <c r="Y533">
        <v>74</v>
      </c>
      <c r="Z533">
        <v>67</v>
      </c>
      <c r="AA533">
        <v>6</v>
      </c>
      <c r="AB533" t="str" cm="1">
        <f t="array" ref="AB533">_xlfn.IFS(AA533=0,"Below Expectation",AA533&lt;5,"Needs Improvement",AA533&lt;=7,"Meets Expectation",AA533&gt;=8,"Exceeds Expectation")</f>
        <v>Meets Expectation</v>
      </c>
      <c r="AC533" s="4">
        <v>12197</v>
      </c>
      <c r="AD533">
        <v>0</v>
      </c>
    </row>
    <row r="534" spans="1:30" x14ac:dyDescent="0.3">
      <c r="A534" t="s">
        <v>556</v>
      </c>
      <c r="B534" t="s">
        <v>1554</v>
      </c>
      <c r="C534">
        <v>54</v>
      </c>
      <c r="D534" t="str">
        <f t="shared" si="24"/>
        <v>50-59</v>
      </c>
      <c r="E534" t="s">
        <v>2022</v>
      </c>
      <c r="F534" t="s">
        <v>2027</v>
      </c>
      <c r="G534" t="s">
        <v>2035</v>
      </c>
      <c r="H534" s="2">
        <v>45432</v>
      </c>
      <c r="I534" t="s">
        <v>986</v>
      </c>
      <c r="J534" t="s">
        <v>2037</v>
      </c>
      <c r="K534" s="4">
        <v>44187</v>
      </c>
      <c r="L534">
        <v>0</v>
      </c>
      <c r="N534" s="6">
        <f t="shared" ca="1" si="25"/>
        <v>15</v>
      </c>
      <c r="O534" s="6">
        <f t="shared" ca="1" si="26"/>
        <v>1</v>
      </c>
      <c r="P534" s="6" t="str" cm="1">
        <f t="array" aca="1" ref="P534" ca="1">_xlfn.IFS(O534&lt;5,"0-4years", O534&lt;10,"5-9years",O534&gt;=10,"10+ years")</f>
        <v>0-4years</v>
      </c>
      <c r="S534">
        <v>1</v>
      </c>
      <c r="T534" t="str" cm="1">
        <f t="array" ref="T534">_xlfn.IFS(S534&lt;3,"Low(1-2)",S534=3,"Medium(3)",S534&gt;=4,"High(4-5)")</f>
        <v>Low(1-2)</v>
      </c>
      <c r="U534">
        <v>4</v>
      </c>
      <c r="V534" t="s">
        <v>2050</v>
      </c>
      <c r="W534">
        <v>5</v>
      </c>
      <c r="X534">
        <v>82</v>
      </c>
      <c r="Y534">
        <v>37</v>
      </c>
      <c r="Z534">
        <v>100</v>
      </c>
      <c r="AA534">
        <v>9</v>
      </c>
      <c r="AB534" t="str" cm="1">
        <f t="array" ref="AB534">_xlfn.IFS(AA534=0,"Below Expectation",AA534&lt;5,"Needs Improvement",AA534&lt;=7,"Meets Expectation",AA534&gt;=8,"Exceeds Expectation")</f>
        <v>Exceeds Expectation</v>
      </c>
      <c r="AC534" s="4">
        <v>3359</v>
      </c>
      <c r="AD534">
        <v>2</v>
      </c>
    </row>
    <row r="535" spans="1:30" x14ac:dyDescent="0.3">
      <c r="A535" t="s">
        <v>557</v>
      </c>
      <c r="B535" t="s">
        <v>1555</v>
      </c>
      <c r="C535">
        <v>59</v>
      </c>
      <c r="D535" t="str">
        <f t="shared" si="24"/>
        <v>50-59</v>
      </c>
      <c r="E535" t="s">
        <v>2023</v>
      </c>
      <c r="F535" t="s">
        <v>2030</v>
      </c>
      <c r="G535" t="s">
        <v>2034</v>
      </c>
      <c r="H535" s="2">
        <v>43331</v>
      </c>
      <c r="I535" t="s">
        <v>575</v>
      </c>
      <c r="J535" t="s">
        <v>2038</v>
      </c>
      <c r="K535" s="4">
        <v>36957</v>
      </c>
      <c r="L535">
        <v>0</v>
      </c>
      <c r="N535" s="6">
        <f t="shared" ca="1" si="25"/>
        <v>84</v>
      </c>
      <c r="O535" s="6">
        <f t="shared" ca="1" si="26"/>
        <v>7</v>
      </c>
      <c r="P535" s="6" t="str" cm="1">
        <f t="array" aca="1" ref="P535" ca="1">_xlfn.IFS(O535&lt;5,"0-4years", O535&lt;10,"5-9years",O535&gt;=10,"10+ years")</f>
        <v>5-9years</v>
      </c>
      <c r="S535">
        <v>5</v>
      </c>
      <c r="T535" t="str" cm="1">
        <f t="array" ref="T535">_xlfn.IFS(S535&lt;3,"Low(1-2)",S535=3,"Medium(3)",S535&gt;=4,"High(4-5)")</f>
        <v>High(4-5)</v>
      </c>
      <c r="U535">
        <v>5</v>
      </c>
      <c r="V535" t="s">
        <v>2056</v>
      </c>
      <c r="W535">
        <v>1</v>
      </c>
      <c r="X535">
        <v>91</v>
      </c>
      <c r="Y535">
        <v>39</v>
      </c>
      <c r="Z535">
        <v>53</v>
      </c>
      <c r="AA535">
        <v>8</v>
      </c>
      <c r="AB535" t="str" cm="1">
        <f t="array" ref="AB535">_xlfn.IFS(AA535=0,"Below Expectation",AA535&lt;5,"Needs Improvement",AA535&lt;=7,"Meets Expectation",AA535&gt;=8,"Exceeds Expectation")</f>
        <v>Exceeds Expectation</v>
      </c>
      <c r="AC535" s="4">
        <v>5257</v>
      </c>
      <c r="AD535">
        <v>3</v>
      </c>
    </row>
    <row r="536" spans="1:30" x14ac:dyDescent="0.3">
      <c r="A536" t="s">
        <v>558</v>
      </c>
      <c r="B536" t="s">
        <v>1556</v>
      </c>
      <c r="C536">
        <v>27</v>
      </c>
      <c r="D536" t="str">
        <f t="shared" si="24"/>
        <v>22-29</v>
      </c>
      <c r="E536" t="s">
        <v>2023</v>
      </c>
      <c r="F536" t="s">
        <v>2029</v>
      </c>
      <c r="G536" t="s">
        <v>2036</v>
      </c>
      <c r="H536" s="2">
        <v>41491</v>
      </c>
      <c r="I536" t="s">
        <v>265</v>
      </c>
      <c r="J536" t="s">
        <v>2038</v>
      </c>
      <c r="K536" s="4">
        <v>29379</v>
      </c>
      <c r="L536">
        <v>1</v>
      </c>
      <c r="M536" s="2">
        <v>43685</v>
      </c>
      <c r="N536" s="6">
        <f t="shared" ca="1" si="25"/>
        <v>72</v>
      </c>
      <c r="O536" s="6">
        <f t="shared" ca="1" si="26"/>
        <v>6</v>
      </c>
      <c r="P536" s="6" t="str" cm="1">
        <f t="array" aca="1" ref="P536" ca="1">_xlfn.IFS(O536&lt;5,"0-4years", O536&lt;10,"5-9years",O536&gt;=10,"10+ years")</f>
        <v>5-9years</v>
      </c>
      <c r="Q536" t="s">
        <v>2042</v>
      </c>
      <c r="R536">
        <v>30</v>
      </c>
      <c r="S536">
        <v>4</v>
      </c>
      <c r="T536" t="str" cm="1">
        <f t="array" ref="T536">_xlfn.IFS(S536&lt;3,"Low(1-2)",S536=3,"Medium(3)",S536&gt;=4,"High(4-5)")</f>
        <v>High(4-5)</v>
      </c>
      <c r="U536">
        <v>4</v>
      </c>
      <c r="V536" t="s">
        <v>2048</v>
      </c>
      <c r="W536">
        <v>2</v>
      </c>
      <c r="X536">
        <v>69</v>
      </c>
      <c r="Y536">
        <v>65</v>
      </c>
      <c r="Z536">
        <v>69</v>
      </c>
      <c r="AA536">
        <v>3</v>
      </c>
      <c r="AB536" t="str" cm="1">
        <f t="array" ref="AB536">_xlfn.IFS(AA536=0,"Below Expectation",AA536&lt;5,"Needs Improvement",AA536&lt;=7,"Meets Expectation",AA536&gt;=8,"Exceeds Expectation")</f>
        <v>Needs Improvement</v>
      </c>
      <c r="AC536" s="4">
        <v>2951</v>
      </c>
      <c r="AD536">
        <v>2</v>
      </c>
    </row>
    <row r="537" spans="1:30" x14ac:dyDescent="0.3">
      <c r="A537" t="s">
        <v>559</v>
      </c>
      <c r="B537" t="s">
        <v>1557</v>
      </c>
      <c r="C537">
        <v>53</v>
      </c>
      <c r="D537" t="str">
        <f t="shared" si="24"/>
        <v>50-59</v>
      </c>
      <c r="E537" t="s">
        <v>2023</v>
      </c>
      <c r="F537" t="s">
        <v>2027</v>
      </c>
      <c r="G537" t="s">
        <v>2034</v>
      </c>
      <c r="H537" s="2">
        <v>41351</v>
      </c>
      <c r="I537" t="s">
        <v>161</v>
      </c>
      <c r="J537" t="s">
        <v>2041</v>
      </c>
      <c r="K537" s="4">
        <v>52959</v>
      </c>
      <c r="L537">
        <v>0</v>
      </c>
      <c r="N537" s="6">
        <f t="shared" ca="1" si="25"/>
        <v>149</v>
      </c>
      <c r="O537" s="6">
        <f t="shared" ca="1" si="26"/>
        <v>12</v>
      </c>
      <c r="P537" s="6" t="str" cm="1">
        <f t="array" aca="1" ref="P537" ca="1">_xlfn.IFS(O537&lt;5,"0-4years", O537&lt;10,"5-9years",O537&gt;=10,"10+ years")</f>
        <v>10+ years</v>
      </c>
      <c r="S537">
        <v>5</v>
      </c>
      <c r="T537" t="str" cm="1">
        <f t="array" ref="T537">_xlfn.IFS(S537&lt;3,"Low(1-2)",S537=3,"Medium(3)",S537&gt;=4,"High(4-5)")</f>
        <v>High(4-5)</v>
      </c>
      <c r="U537">
        <v>1</v>
      </c>
      <c r="V537" t="s">
        <v>2050</v>
      </c>
      <c r="W537">
        <v>4</v>
      </c>
      <c r="X537">
        <v>79</v>
      </c>
      <c r="Y537">
        <v>38</v>
      </c>
      <c r="Z537">
        <v>58</v>
      </c>
      <c r="AA537">
        <v>6</v>
      </c>
      <c r="AB537" t="str" cm="1">
        <f t="array" ref="AB537">_xlfn.IFS(AA537=0,"Below Expectation",AA537&lt;5,"Needs Improvement",AA537&lt;=7,"Meets Expectation",AA537&gt;=8,"Exceeds Expectation")</f>
        <v>Meets Expectation</v>
      </c>
      <c r="AC537" s="4">
        <v>7389</v>
      </c>
      <c r="AD537">
        <v>2</v>
      </c>
    </row>
    <row r="538" spans="1:30" x14ac:dyDescent="0.3">
      <c r="A538" t="s">
        <v>560</v>
      </c>
      <c r="B538" t="s">
        <v>1558</v>
      </c>
      <c r="C538">
        <v>42</v>
      </c>
      <c r="D538" t="str">
        <f t="shared" si="24"/>
        <v>40-49</v>
      </c>
      <c r="E538" t="s">
        <v>2022</v>
      </c>
      <c r="F538" t="s">
        <v>2029</v>
      </c>
      <c r="G538" t="s">
        <v>2031</v>
      </c>
      <c r="H538" s="2">
        <v>45129</v>
      </c>
      <c r="I538" t="s">
        <v>368</v>
      </c>
      <c r="J538" t="s">
        <v>2041</v>
      </c>
      <c r="K538" s="4">
        <v>107018</v>
      </c>
      <c r="L538">
        <v>0</v>
      </c>
      <c r="N538" s="6">
        <f t="shared" ca="1" si="25"/>
        <v>25</v>
      </c>
      <c r="O538" s="6">
        <f t="shared" ca="1" si="26"/>
        <v>2</v>
      </c>
      <c r="P538" s="6" t="str" cm="1">
        <f t="array" aca="1" ref="P538" ca="1">_xlfn.IFS(O538&lt;5,"0-4years", O538&lt;10,"5-9years",O538&gt;=10,"10+ years")</f>
        <v>0-4years</v>
      </c>
      <c r="S538">
        <v>1</v>
      </c>
      <c r="T538" t="str" cm="1">
        <f t="array" ref="T538">_xlfn.IFS(S538&lt;3,"Low(1-2)",S538=3,"Medium(3)",S538&gt;=4,"High(4-5)")</f>
        <v>Low(1-2)</v>
      </c>
      <c r="U538">
        <v>3</v>
      </c>
      <c r="V538" t="s">
        <v>2050</v>
      </c>
      <c r="W538">
        <v>2</v>
      </c>
      <c r="X538">
        <v>91</v>
      </c>
      <c r="Y538">
        <v>73</v>
      </c>
      <c r="Z538">
        <v>65</v>
      </c>
      <c r="AA538">
        <v>9</v>
      </c>
      <c r="AB538" t="str" cm="1">
        <f t="array" ref="AB538">_xlfn.IFS(AA538=0,"Below Expectation",AA538&lt;5,"Needs Improvement",AA538&lt;=7,"Meets Expectation",AA538&gt;=8,"Exceeds Expectation")</f>
        <v>Exceeds Expectation</v>
      </c>
      <c r="AC538" s="4">
        <v>14666</v>
      </c>
      <c r="AD538">
        <v>0</v>
      </c>
    </row>
    <row r="539" spans="1:30" x14ac:dyDescent="0.3">
      <c r="A539" t="s">
        <v>561</v>
      </c>
      <c r="B539" t="s">
        <v>1559</v>
      </c>
      <c r="C539">
        <v>37</v>
      </c>
      <c r="D539" t="str">
        <f t="shared" si="24"/>
        <v>30-39</v>
      </c>
      <c r="E539" t="s">
        <v>2023</v>
      </c>
      <c r="F539" t="s">
        <v>2029</v>
      </c>
      <c r="G539" t="s">
        <v>2032</v>
      </c>
      <c r="H539" s="2">
        <v>40550</v>
      </c>
      <c r="I539" t="s">
        <v>203</v>
      </c>
      <c r="J539" t="s">
        <v>2041</v>
      </c>
      <c r="K539" s="4">
        <v>52105</v>
      </c>
      <c r="L539">
        <v>1</v>
      </c>
      <c r="M539" s="2">
        <v>42770</v>
      </c>
      <c r="N539" s="6">
        <f t="shared" ca="1" si="25"/>
        <v>72</v>
      </c>
      <c r="O539" s="6">
        <f t="shared" ca="1" si="26"/>
        <v>6</v>
      </c>
      <c r="P539" s="6" t="str" cm="1">
        <f t="array" aca="1" ref="P539" ca="1">_xlfn.IFS(O539&lt;5,"0-4years", O539&lt;10,"5-9years",O539&gt;=10,"10+ years")</f>
        <v>5-9years</v>
      </c>
      <c r="Q539" t="s">
        <v>2042</v>
      </c>
      <c r="R539">
        <v>60</v>
      </c>
      <c r="S539">
        <v>1</v>
      </c>
      <c r="T539" t="str" cm="1">
        <f t="array" ref="T539">_xlfn.IFS(S539&lt;3,"Low(1-2)",S539=3,"Medium(3)",S539&gt;=4,"High(4-5)")</f>
        <v>Low(1-2)</v>
      </c>
      <c r="U539">
        <v>4</v>
      </c>
      <c r="V539" t="s">
        <v>2048</v>
      </c>
      <c r="W539">
        <v>5</v>
      </c>
      <c r="X539">
        <v>54</v>
      </c>
      <c r="Y539">
        <v>16</v>
      </c>
      <c r="Z539">
        <v>75</v>
      </c>
      <c r="AA539">
        <v>9</v>
      </c>
      <c r="AB539" t="str" cm="1">
        <f t="array" ref="AB539">_xlfn.IFS(AA539=0,"Below Expectation",AA539&lt;5,"Needs Improvement",AA539&lt;=7,"Meets Expectation",AA539&gt;=8,"Exceeds Expectation")</f>
        <v>Exceeds Expectation</v>
      </c>
      <c r="AC539" s="4">
        <v>14952</v>
      </c>
      <c r="AD539">
        <v>3</v>
      </c>
    </row>
    <row r="540" spans="1:30" x14ac:dyDescent="0.3">
      <c r="A540" t="s">
        <v>562</v>
      </c>
      <c r="B540" t="s">
        <v>1560</v>
      </c>
      <c r="C540">
        <v>42</v>
      </c>
      <c r="D540" t="str">
        <f t="shared" si="24"/>
        <v>40-49</v>
      </c>
      <c r="E540" t="s">
        <v>2023</v>
      </c>
      <c r="F540" t="s">
        <v>2025</v>
      </c>
      <c r="G540" t="s">
        <v>2032</v>
      </c>
      <c r="H540" s="2">
        <v>44338</v>
      </c>
      <c r="I540" t="s">
        <v>735</v>
      </c>
      <c r="J540" t="s">
        <v>2039</v>
      </c>
      <c r="K540" s="4">
        <v>25877</v>
      </c>
      <c r="L540">
        <v>1</v>
      </c>
      <c r="M540" s="2">
        <v>45315</v>
      </c>
      <c r="N540" s="6">
        <f t="shared" ca="1" si="25"/>
        <v>32</v>
      </c>
      <c r="O540" s="6">
        <f t="shared" ca="1" si="26"/>
        <v>2</v>
      </c>
      <c r="P540" s="6" t="str" cm="1">
        <f t="array" aca="1" ref="P540" ca="1">_xlfn.IFS(O540&lt;5,"0-4years", O540&lt;10,"5-9years",O540&gt;=10,"10+ years")</f>
        <v>0-4years</v>
      </c>
      <c r="Q540" t="s">
        <v>2046</v>
      </c>
      <c r="R540">
        <v>60</v>
      </c>
      <c r="S540">
        <v>1</v>
      </c>
      <c r="T540" t="str" cm="1">
        <f t="array" ref="T540">_xlfn.IFS(S540&lt;3,"Low(1-2)",S540=3,"Medium(3)",S540&gt;=4,"High(4-5)")</f>
        <v>Low(1-2)</v>
      </c>
      <c r="U540">
        <v>5</v>
      </c>
      <c r="V540" t="s">
        <v>2053</v>
      </c>
      <c r="W540">
        <v>3</v>
      </c>
      <c r="X540">
        <v>99</v>
      </c>
      <c r="Y540">
        <v>6</v>
      </c>
      <c r="Z540">
        <v>87</v>
      </c>
      <c r="AA540">
        <v>0</v>
      </c>
      <c r="AB540" t="str" cm="1">
        <f t="array" ref="AB540">_xlfn.IFS(AA540=0,"Below Expectation",AA540&lt;5,"Needs Improvement",AA540&lt;=7,"Meets Expectation",AA540&gt;=8,"Exceeds Expectation")</f>
        <v>Below Expectation</v>
      </c>
      <c r="AC540" s="4">
        <v>18939</v>
      </c>
      <c r="AD540">
        <v>4</v>
      </c>
    </row>
    <row r="541" spans="1:30" x14ac:dyDescent="0.3">
      <c r="A541" t="s">
        <v>563</v>
      </c>
      <c r="B541" t="s">
        <v>1561</v>
      </c>
      <c r="C541">
        <v>32</v>
      </c>
      <c r="D541" t="str">
        <f t="shared" si="24"/>
        <v>30-39</v>
      </c>
      <c r="E541" t="s">
        <v>2023</v>
      </c>
      <c r="F541" t="s">
        <v>2029</v>
      </c>
      <c r="G541" t="s">
        <v>2031</v>
      </c>
      <c r="H541" s="2">
        <v>45237</v>
      </c>
      <c r="I541" t="s">
        <v>526</v>
      </c>
      <c r="J541" t="s">
        <v>2037</v>
      </c>
      <c r="K541" s="4">
        <v>73353</v>
      </c>
      <c r="L541">
        <v>0</v>
      </c>
      <c r="N541" s="6">
        <f t="shared" ca="1" si="25"/>
        <v>22</v>
      </c>
      <c r="O541" s="6">
        <f t="shared" ca="1" si="26"/>
        <v>1</v>
      </c>
      <c r="P541" s="6" t="str" cm="1">
        <f t="array" aca="1" ref="P541" ca="1">_xlfn.IFS(O541&lt;5,"0-4years", O541&lt;10,"5-9years",O541&gt;=10,"10+ years")</f>
        <v>0-4years</v>
      </c>
      <c r="S541">
        <v>1</v>
      </c>
      <c r="T541" t="str" cm="1">
        <f t="array" ref="T541">_xlfn.IFS(S541&lt;3,"Low(1-2)",S541=3,"Medium(3)",S541&gt;=4,"High(4-5)")</f>
        <v>Low(1-2)</v>
      </c>
      <c r="U541">
        <v>1</v>
      </c>
      <c r="V541" t="s">
        <v>2050</v>
      </c>
      <c r="W541">
        <v>2</v>
      </c>
      <c r="X541">
        <v>70</v>
      </c>
      <c r="Y541">
        <v>38</v>
      </c>
      <c r="Z541">
        <v>74</v>
      </c>
      <c r="AA541">
        <v>3</v>
      </c>
      <c r="AB541" t="str" cm="1">
        <f t="array" ref="AB541">_xlfn.IFS(AA541=0,"Below Expectation",AA541&lt;5,"Needs Improvement",AA541&lt;=7,"Meets Expectation",AA541&gt;=8,"Exceeds Expectation")</f>
        <v>Needs Improvement</v>
      </c>
      <c r="AC541" s="4">
        <v>14227</v>
      </c>
      <c r="AD541">
        <v>0</v>
      </c>
    </row>
    <row r="542" spans="1:30" x14ac:dyDescent="0.3">
      <c r="A542" t="s">
        <v>564</v>
      </c>
      <c r="B542" t="s">
        <v>1562</v>
      </c>
      <c r="C542">
        <v>58</v>
      </c>
      <c r="D542" t="str">
        <f t="shared" si="24"/>
        <v>50-59</v>
      </c>
      <c r="E542" t="s">
        <v>2022</v>
      </c>
      <c r="F542" t="s">
        <v>2030</v>
      </c>
      <c r="G542" t="s">
        <v>2031</v>
      </c>
      <c r="H542" s="2">
        <v>41774</v>
      </c>
      <c r="I542" t="s">
        <v>226</v>
      </c>
      <c r="J542" t="s">
        <v>2037</v>
      </c>
      <c r="K542" s="4">
        <v>108788</v>
      </c>
      <c r="L542">
        <v>1</v>
      </c>
      <c r="M542" s="2">
        <v>43108</v>
      </c>
      <c r="N542" s="6">
        <f t="shared" ca="1" si="25"/>
        <v>43</v>
      </c>
      <c r="O542" s="6">
        <f t="shared" ca="1" si="26"/>
        <v>3</v>
      </c>
      <c r="P542" s="6" t="str" cm="1">
        <f t="array" aca="1" ref="P542" ca="1">_xlfn.IFS(O542&lt;5,"0-4years", O542&lt;10,"5-9years",O542&gt;=10,"10+ years")</f>
        <v>0-4years</v>
      </c>
      <c r="Q542" t="s">
        <v>2042</v>
      </c>
      <c r="R542">
        <v>30</v>
      </c>
      <c r="S542">
        <v>2</v>
      </c>
      <c r="T542" t="str" cm="1">
        <f t="array" ref="T542">_xlfn.IFS(S542&lt;3,"Low(1-2)",S542=3,"Medium(3)",S542&gt;=4,"High(4-5)")</f>
        <v>Low(1-2)</v>
      </c>
      <c r="U542">
        <v>4</v>
      </c>
      <c r="V542" t="s">
        <v>2048</v>
      </c>
      <c r="W542">
        <v>2</v>
      </c>
      <c r="X542">
        <v>64</v>
      </c>
      <c r="Y542">
        <v>67</v>
      </c>
      <c r="Z542">
        <v>53</v>
      </c>
      <c r="AA542">
        <v>1</v>
      </c>
      <c r="AB542" t="str" cm="1">
        <f t="array" ref="AB542">_xlfn.IFS(AA542=0,"Below Expectation",AA542&lt;5,"Needs Improvement",AA542&lt;=7,"Meets Expectation",AA542&gt;=8,"Exceeds Expectation")</f>
        <v>Needs Improvement</v>
      </c>
      <c r="AC542" s="4">
        <v>17534</v>
      </c>
      <c r="AD542">
        <v>0</v>
      </c>
    </row>
    <row r="543" spans="1:30" x14ac:dyDescent="0.3">
      <c r="A543" t="s">
        <v>565</v>
      </c>
      <c r="B543" t="s">
        <v>1563</v>
      </c>
      <c r="C543">
        <v>57</v>
      </c>
      <c r="D543" t="str">
        <f t="shared" si="24"/>
        <v>50-59</v>
      </c>
      <c r="E543" t="s">
        <v>2023</v>
      </c>
      <c r="F543" t="s">
        <v>2028</v>
      </c>
      <c r="G543" t="s">
        <v>2031</v>
      </c>
      <c r="H543" s="2">
        <v>40860</v>
      </c>
      <c r="I543" t="s">
        <v>596</v>
      </c>
      <c r="J543" t="s">
        <v>2037</v>
      </c>
      <c r="K543" s="4">
        <v>109585</v>
      </c>
      <c r="L543">
        <v>0</v>
      </c>
      <c r="N543" s="6">
        <f t="shared" ca="1" si="25"/>
        <v>166</v>
      </c>
      <c r="O543" s="6">
        <f t="shared" ca="1" si="26"/>
        <v>13</v>
      </c>
      <c r="P543" s="6" t="str" cm="1">
        <f t="array" aca="1" ref="P543" ca="1">_xlfn.IFS(O543&lt;5,"0-4years", O543&lt;10,"5-9years",O543&gt;=10,"10+ years")</f>
        <v>10+ years</v>
      </c>
      <c r="S543">
        <v>5</v>
      </c>
      <c r="T543" t="str" cm="1">
        <f t="array" ref="T543">_xlfn.IFS(S543&lt;3,"Low(1-2)",S543=3,"Medium(3)",S543&gt;=4,"High(4-5)")</f>
        <v>High(4-5)</v>
      </c>
      <c r="U543">
        <v>4</v>
      </c>
      <c r="V543" t="s">
        <v>2056</v>
      </c>
      <c r="W543">
        <v>1</v>
      </c>
      <c r="X543">
        <v>69</v>
      </c>
      <c r="Y543">
        <v>34</v>
      </c>
      <c r="Z543">
        <v>90</v>
      </c>
      <c r="AA543">
        <v>8</v>
      </c>
      <c r="AB543" t="str" cm="1">
        <f t="array" ref="AB543">_xlfn.IFS(AA543=0,"Below Expectation",AA543&lt;5,"Needs Improvement",AA543&lt;=7,"Meets Expectation",AA543&gt;=8,"Exceeds Expectation")</f>
        <v>Exceeds Expectation</v>
      </c>
      <c r="AC543" s="4">
        <v>15624</v>
      </c>
      <c r="AD543">
        <v>3</v>
      </c>
    </row>
    <row r="544" spans="1:30" x14ac:dyDescent="0.3">
      <c r="A544" t="s">
        <v>566</v>
      </c>
      <c r="B544" t="s">
        <v>1564</v>
      </c>
      <c r="C544">
        <v>56</v>
      </c>
      <c r="D544" t="str">
        <f t="shared" si="24"/>
        <v>50-59</v>
      </c>
      <c r="E544" t="s">
        <v>2023</v>
      </c>
      <c r="F544" t="s">
        <v>2028</v>
      </c>
      <c r="G544" t="s">
        <v>2031</v>
      </c>
      <c r="H544" s="2">
        <v>44888</v>
      </c>
      <c r="I544" t="s">
        <v>215</v>
      </c>
      <c r="J544" t="s">
        <v>2037</v>
      </c>
      <c r="K544" s="4">
        <v>108308</v>
      </c>
      <c r="L544">
        <v>0</v>
      </c>
      <c r="N544" s="6">
        <f t="shared" ca="1" si="25"/>
        <v>33</v>
      </c>
      <c r="O544" s="6">
        <f t="shared" ca="1" si="26"/>
        <v>2</v>
      </c>
      <c r="P544" s="6" t="str" cm="1">
        <f t="array" aca="1" ref="P544" ca="1">_xlfn.IFS(O544&lt;5,"0-4years", O544&lt;10,"5-9years",O544&gt;=10,"10+ years")</f>
        <v>0-4years</v>
      </c>
      <c r="S544">
        <v>3</v>
      </c>
      <c r="T544" t="str" cm="1">
        <f t="array" ref="T544">_xlfn.IFS(S544&lt;3,"Low(1-2)",S544=3,"Medium(3)",S544&gt;=4,"High(4-5)")</f>
        <v>Medium(3)</v>
      </c>
      <c r="U544">
        <v>4</v>
      </c>
      <c r="V544" t="s">
        <v>2054</v>
      </c>
      <c r="W544">
        <v>5</v>
      </c>
      <c r="X544">
        <v>57</v>
      </c>
      <c r="Y544">
        <v>50</v>
      </c>
      <c r="Z544">
        <v>94</v>
      </c>
      <c r="AA544">
        <v>4</v>
      </c>
      <c r="AB544" t="str" cm="1">
        <f t="array" ref="AB544">_xlfn.IFS(AA544=0,"Below Expectation",AA544&lt;5,"Needs Improvement",AA544&lt;=7,"Meets Expectation",AA544&gt;=8,"Exceeds Expectation")</f>
        <v>Needs Improvement</v>
      </c>
      <c r="AC544" s="4">
        <v>1735</v>
      </c>
      <c r="AD544">
        <v>1</v>
      </c>
    </row>
    <row r="545" spans="1:30" x14ac:dyDescent="0.3">
      <c r="A545" t="s">
        <v>567</v>
      </c>
      <c r="B545" t="s">
        <v>1565</v>
      </c>
      <c r="C545">
        <v>40</v>
      </c>
      <c r="D545" t="str">
        <f t="shared" si="24"/>
        <v>40-49</v>
      </c>
      <c r="E545" t="s">
        <v>2022</v>
      </c>
      <c r="F545" t="s">
        <v>2026</v>
      </c>
      <c r="G545" t="s">
        <v>2034</v>
      </c>
      <c r="H545" s="2">
        <v>44147</v>
      </c>
      <c r="I545" t="s">
        <v>28</v>
      </c>
      <c r="J545" t="s">
        <v>2041</v>
      </c>
      <c r="K545" s="4">
        <v>76567</v>
      </c>
      <c r="L545">
        <v>1</v>
      </c>
      <c r="M545" s="2">
        <v>45638</v>
      </c>
      <c r="N545" s="6">
        <f t="shared" ca="1" si="25"/>
        <v>49</v>
      </c>
      <c r="O545" s="6">
        <f t="shared" ca="1" si="26"/>
        <v>4</v>
      </c>
      <c r="P545" s="6" t="str" cm="1">
        <f t="array" aca="1" ref="P545" ca="1">_xlfn.IFS(O545&lt;5,"0-4years", O545&lt;10,"5-9years",O545&gt;=10,"10+ years")</f>
        <v>0-4years</v>
      </c>
      <c r="Q545" t="s">
        <v>2043</v>
      </c>
      <c r="R545">
        <v>90</v>
      </c>
      <c r="S545">
        <v>4</v>
      </c>
      <c r="T545" t="str" cm="1">
        <f t="array" ref="T545">_xlfn.IFS(S545&lt;3,"Low(1-2)",S545=3,"Medium(3)",S545&gt;=4,"High(4-5)")</f>
        <v>High(4-5)</v>
      </c>
      <c r="U545">
        <v>4</v>
      </c>
      <c r="V545" t="s">
        <v>2049</v>
      </c>
      <c r="W545">
        <v>2</v>
      </c>
      <c r="X545">
        <v>98</v>
      </c>
      <c r="Y545">
        <v>46</v>
      </c>
      <c r="Z545">
        <v>90</v>
      </c>
      <c r="AA545">
        <v>2</v>
      </c>
      <c r="AB545" t="str" cm="1">
        <f t="array" ref="AB545">_xlfn.IFS(AA545=0,"Below Expectation",AA545&lt;5,"Needs Improvement",AA545&lt;=7,"Meets Expectation",AA545&gt;=8,"Exceeds Expectation")</f>
        <v>Needs Improvement</v>
      </c>
      <c r="AC545" s="4">
        <v>17422</v>
      </c>
      <c r="AD545">
        <v>0</v>
      </c>
    </row>
    <row r="546" spans="1:30" x14ac:dyDescent="0.3">
      <c r="A546" t="s">
        <v>568</v>
      </c>
      <c r="B546" t="s">
        <v>1566</v>
      </c>
      <c r="C546">
        <v>41</v>
      </c>
      <c r="D546" t="str">
        <f t="shared" si="24"/>
        <v>40-49</v>
      </c>
      <c r="E546" t="s">
        <v>2024</v>
      </c>
      <c r="F546" t="s">
        <v>2027</v>
      </c>
      <c r="G546" t="s">
        <v>2035</v>
      </c>
      <c r="H546" s="2">
        <v>40499</v>
      </c>
      <c r="I546" t="s">
        <v>913</v>
      </c>
      <c r="J546" t="s">
        <v>2038</v>
      </c>
      <c r="K546" s="4">
        <v>82913</v>
      </c>
      <c r="L546">
        <v>0</v>
      </c>
      <c r="N546" s="6">
        <f t="shared" ca="1" si="25"/>
        <v>177</v>
      </c>
      <c r="O546" s="6">
        <f t="shared" ca="1" si="26"/>
        <v>14</v>
      </c>
      <c r="P546" s="6" t="str" cm="1">
        <f t="array" aca="1" ref="P546" ca="1">_xlfn.IFS(O546&lt;5,"0-4years", O546&lt;10,"5-9years",O546&gt;=10,"10+ years")</f>
        <v>10+ years</v>
      </c>
      <c r="S546">
        <v>1</v>
      </c>
      <c r="T546" t="str" cm="1">
        <f t="array" ref="T546">_xlfn.IFS(S546&lt;3,"Low(1-2)",S546=3,"Medium(3)",S546&gt;=4,"High(4-5)")</f>
        <v>Low(1-2)</v>
      </c>
      <c r="U546">
        <v>3</v>
      </c>
      <c r="V546" t="s">
        <v>2050</v>
      </c>
      <c r="W546">
        <v>5</v>
      </c>
      <c r="X546">
        <v>80</v>
      </c>
      <c r="Y546">
        <v>35</v>
      </c>
      <c r="Z546">
        <v>87</v>
      </c>
      <c r="AA546">
        <v>3</v>
      </c>
      <c r="AB546" t="str" cm="1">
        <f t="array" ref="AB546">_xlfn.IFS(AA546=0,"Below Expectation",AA546&lt;5,"Needs Improvement",AA546&lt;=7,"Meets Expectation",AA546&gt;=8,"Exceeds Expectation")</f>
        <v>Needs Improvement</v>
      </c>
      <c r="AC546" s="4">
        <v>6369</v>
      </c>
      <c r="AD546">
        <v>2</v>
      </c>
    </row>
    <row r="547" spans="1:30" x14ac:dyDescent="0.3">
      <c r="A547" t="s">
        <v>569</v>
      </c>
      <c r="B547" t="s">
        <v>1567</v>
      </c>
      <c r="C547">
        <v>39</v>
      </c>
      <c r="D547" t="str">
        <f t="shared" si="24"/>
        <v>30-39</v>
      </c>
      <c r="E547" t="s">
        <v>2023</v>
      </c>
      <c r="F547" t="s">
        <v>2030</v>
      </c>
      <c r="G547" t="s">
        <v>2031</v>
      </c>
      <c r="H547" s="2">
        <v>41293</v>
      </c>
      <c r="I547" t="s">
        <v>260</v>
      </c>
      <c r="J547" t="s">
        <v>2041</v>
      </c>
      <c r="K547" s="4">
        <v>27637</v>
      </c>
      <c r="L547">
        <v>0</v>
      </c>
      <c r="N547" s="6">
        <f t="shared" ca="1" si="25"/>
        <v>151</v>
      </c>
      <c r="O547" s="6">
        <f t="shared" ca="1" si="26"/>
        <v>12</v>
      </c>
      <c r="P547" s="6" t="str" cm="1">
        <f t="array" aca="1" ref="P547" ca="1">_xlfn.IFS(O547&lt;5,"0-4years", O547&lt;10,"5-9years",O547&gt;=10,"10+ years")</f>
        <v>10+ years</v>
      </c>
      <c r="S547">
        <v>5</v>
      </c>
      <c r="T547" t="str" cm="1">
        <f t="array" ref="T547">_xlfn.IFS(S547&lt;3,"Low(1-2)",S547=3,"Medium(3)",S547&gt;=4,"High(4-5)")</f>
        <v>High(4-5)</v>
      </c>
      <c r="U547">
        <v>5</v>
      </c>
      <c r="V547" t="s">
        <v>2056</v>
      </c>
      <c r="W547">
        <v>1</v>
      </c>
      <c r="X547">
        <v>61</v>
      </c>
      <c r="Y547">
        <v>63</v>
      </c>
      <c r="Z547">
        <v>68</v>
      </c>
      <c r="AA547">
        <v>5</v>
      </c>
      <c r="AB547" t="str" cm="1">
        <f t="array" ref="AB547">_xlfn.IFS(AA547=0,"Below Expectation",AA547&lt;5,"Needs Improvement",AA547&lt;=7,"Meets Expectation",AA547&gt;=8,"Exceeds Expectation")</f>
        <v>Meets Expectation</v>
      </c>
      <c r="AC547" s="4">
        <v>7127</v>
      </c>
      <c r="AD547">
        <v>2</v>
      </c>
    </row>
    <row r="548" spans="1:30" x14ac:dyDescent="0.3">
      <c r="A548" t="s">
        <v>570</v>
      </c>
      <c r="B548" t="s">
        <v>1568</v>
      </c>
      <c r="C548">
        <v>35</v>
      </c>
      <c r="D548" t="str">
        <f t="shared" si="24"/>
        <v>30-39</v>
      </c>
      <c r="E548" t="s">
        <v>2023</v>
      </c>
      <c r="F548" t="s">
        <v>2029</v>
      </c>
      <c r="G548" t="s">
        <v>2031</v>
      </c>
      <c r="H548" s="2">
        <v>42145</v>
      </c>
      <c r="I548" t="s">
        <v>716</v>
      </c>
      <c r="J548" t="s">
        <v>2037</v>
      </c>
      <c r="K548" s="4">
        <v>97778</v>
      </c>
      <c r="L548">
        <v>0</v>
      </c>
      <c r="N548" s="6">
        <f t="shared" ca="1" si="25"/>
        <v>123</v>
      </c>
      <c r="O548" s="6">
        <f t="shared" ca="1" si="26"/>
        <v>10</v>
      </c>
      <c r="P548" s="6" t="str" cm="1">
        <f t="array" aca="1" ref="P548" ca="1">_xlfn.IFS(O548&lt;5,"0-4years", O548&lt;10,"5-9years",O548&gt;=10,"10+ years")</f>
        <v>10+ years</v>
      </c>
      <c r="S548">
        <v>1</v>
      </c>
      <c r="T548" t="str" cm="1">
        <f t="array" ref="T548">_xlfn.IFS(S548&lt;3,"Low(1-2)",S548=3,"Medium(3)",S548&gt;=4,"High(4-5)")</f>
        <v>Low(1-2)</v>
      </c>
      <c r="U548">
        <v>5</v>
      </c>
      <c r="V548" t="s">
        <v>2050</v>
      </c>
      <c r="W548">
        <v>5</v>
      </c>
      <c r="X548">
        <v>70</v>
      </c>
      <c r="Y548">
        <v>94</v>
      </c>
      <c r="Z548">
        <v>63</v>
      </c>
      <c r="AA548">
        <v>9</v>
      </c>
      <c r="AB548" t="str" cm="1">
        <f t="array" ref="AB548">_xlfn.IFS(AA548=0,"Below Expectation",AA548&lt;5,"Needs Improvement",AA548&lt;=7,"Meets Expectation",AA548&gt;=8,"Exceeds Expectation")</f>
        <v>Exceeds Expectation</v>
      </c>
      <c r="AC548" s="4">
        <v>2912</v>
      </c>
      <c r="AD548">
        <v>4</v>
      </c>
    </row>
    <row r="549" spans="1:30" x14ac:dyDescent="0.3">
      <c r="A549" t="s">
        <v>571</v>
      </c>
      <c r="B549" t="s">
        <v>1569</v>
      </c>
      <c r="C549">
        <v>36</v>
      </c>
      <c r="D549" t="str">
        <f t="shared" si="24"/>
        <v>30-39</v>
      </c>
      <c r="E549" t="s">
        <v>2023</v>
      </c>
      <c r="F549" t="s">
        <v>2028</v>
      </c>
      <c r="G549" t="s">
        <v>2035</v>
      </c>
      <c r="H549" s="2">
        <v>44395</v>
      </c>
      <c r="I549" t="s">
        <v>334</v>
      </c>
      <c r="J549" t="s">
        <v>2041</v>
      </c>
      <c r="K549" s="4">
        <v>67025</v>
      </c>
      <c r="L549">
        <v>1</v>
      </c>
      <c r="M549" s="2">
        <v>45237</v>
      </c>
      <c r="N549" s="6">
        <f t="shared" ca="1" si="25"/>
        <v>27</v>
      </c>
      <c r="O549" s="6">
        <f t="shared" ca="1" si="26"/>
        <v>2</v>
      </c>
      <c r="P549" s="6" t="str" cm="1">
        <f t="array" aca="1" ref="P549" ca="1">_xlfn.IFS(O549&lt;5,"0-4years", O549&lt;10,"5-9years",O549&gt;=10,"10+ years")</f>
        <v>0-4years</v>
      </c>
      <c r="Q549" t="s">
        <v>2045</v>
      </c>
      <c r="R549">
        <v>60</v>
      </c>
      <c r="S549">
        <v>1</v>
      </c>
      <c r="T549" t="str" cm="1">
        <f t="array" ref="T549">_xlfn.IFS(S549&lt;3,"Low(1-2)",S549=3,"Medium(3)",S549&gt;=4,"High(4-5)")</f>
        <v>Low(1-2)</v>
      </c>
      <c r="U549">
        <v>1</v>
      </c>
      <c r="V549" t="s">
        <v>2052</v>
      </c>
      <c r="W549">
        <v>1</v>
      </c>
      <c r="X549">
        <v>79</v>
      </c>
      <c r="Y549">
        <v>88</v>
      </c>
      <c r="Z549">
        <v>70</v>
      </c>
      <c r="AA549">
        <v>0</v>
      </c>
      <c r="AB549" t="str" cm="1">
        <f t="array" ref="AB549">_xlfn.IFS(AA549=0,"Below Expectation",AA549&lt;5,"Needs Improvement",AA549&lt;=7,"Meets Expectation",AA549&gt;=8,"Exceeds Expectation")</f>
        <v>Below Expectation</v>
      </c>
      <c r="AC549" s="4">
        <v>15464</v>
      </c>
      <c r="AD549">
        <v>0</v>
      </c>
    </row>
    <row r="550" spans="1:30" x14ac:dyDescent="0.3">
      <c r="A550" t="s">
        <v>572</v>
      </c>
      <c r="B550" t="s">
        <v>1570</v>
      </c>
      <c r="C550">
        <v>52</v>
      </c>
      <c r="D550" t="str">
        <f t="shared" si="24"/>
        <v>50-59</v>
      </c>
      <c r="E550" t="s">
        <v>2022</v>
      </c>
      <c r="F550" t="s">
        <v>2030</v>
      </c>
      <c r="G550" t="s">
        <v>2036</v>
      </c>
      <c r="H550" s="2">
        <v>43433</v>
      </c>
      <c r="I550" t="s">
        <v>572</v>
      </c>
      <c r="J550" t="s">
        <v>2037</v>
      </c>
      <c r="K550" s="4">
        <v>107464</v>
      </c>
      <c r="L550">
        <v>1</v>
      </c>
      <c r="M550" s="2">
        <v>43918</v>
      </c>
      <c r="N550" s="6">
        <f t="shared" ca="1" si="25"/>
        <v>15</v>
      </c>
      <c r="O550" s="6">
        <f t="shared" ca="1" si="26"/>
        <v>1</v>
      </c>
      <c r="P550" s="6" t="str" cm="1">
        <f t="array" aca="1" ref="P550" ca="1">_xlfn.IFS(O550&lt;5,"0-4years", O550&lt;10,"5-9years",O550&gt;=10,"10+ years")</f>
        <v>0-4years</v>
      </c>
      <c r="Q550" t="s">
        <v>2042</v>
      </c>
      <c r="R550">
        <v>30</v>
      </c>
      <c r="S550">
        <v>1</v>
      </c>
      <c r="T550" t="str" cm="1">
        <f t="array" ref="T550">_xlfn.IFS(S550&lt;3,"Low(1-2)",S550=3,"Medium(3)",S550&gt;=4,"High(4-5)")</f>
        <v>Low(1-2)</v>
      </c>
      <c r="U550">
        <v>2</v>
      </c>
      <c r="V550" t="s">
        <v>2048</v>
      </c>
      <c r="W550">
        <v>1</v>
      </c>
      <c r="X550">
        <v>76</v>
      </c>
      <c r="Y550">
        <v>12</v>
      </c>
      <c r="Z550">
        <v>64</v>
      </c>
      <c r="AA550">
        <v>6</v>
      </c>
      <c r="AB550" t="str" cm="1">
        <f t="array" ref="AB550">_xlfn.IFS(AA550=0,"Below Expectation",AA550&lt;5,"Needs Improvement",AA550&lt;=7,"Meets Expectation",AA550&gt;=8,"Exceeds Expectation")</f>
        <v>Meets Expectation</v>
      </c>
      <c r="AC550" s="4">
        <v>12606</v>
      </c>
      <c r="AD550">
        <v>4</v>
      </c>
    </row>
    <row r="551" spans="1:30" x14ac:dyDescent="0.3">
      <c r="A551" t="s">
        <v>573</v>
      </c>
      <c r="B551" t="s">
        <v>1571</v>
      </c>
      <c r="C551">
        <v>22</v>
      </c>
      <c r="D551" t="str">
        <f t="shared" si="24"/>
        <v>22-29</v>
      </c>
      <c r="E551" t="s">
        <v>2023</v>
      </c>
      <c r="F551" t="s">
        <v>2028</v>
      </c>
      <c r="G551" t="s">
        <v>2035</v>
      </c>
      <c r="H551" s="2">
        <v>41677</v>
      </c>
      <c r="I551" t="s">
        <v>79</v>
      </c>
      <c r="J551" t="s">
        <v>2040</v>
      </c>
      <c r="K551" s="4">
        <v>53742</v>
      </c>
      <c r="L551">
        <v>0</v>
      </c>
      <c r="N551" s="6">
        <f t="shared" ca="1" si="25"/>
        <v>139</v>
      </c>
      <c r="O551" s="6">
        <f t="shared" ca="1" si="26"/>
        <v>11</v>
      </c>
      <c r="P551" s="6" t="str" cm="1">
        <f t="array" aca="1" ref="P551" ca="1">_xlfn.IFS(O551&lt;5,"0-4years", O551&lt;10,"5-9years",O551&gt;=10,"10+ years")</f>
        <v>10+ years</v>
      </c>
      <c r="S551">
        <v>1</v>
      </c>
      <c r="T551" t="str" cm="1">
        <f t="array" ref="T551">_xlfn.IFS(S551&lt;3,"Low(1-2)",S551=3,"Medium(3)",S551&gt;=4,"High(4-5)")</f>
        <v>Low(1-2)</v>
      </c>
      <c r="U551">
        <v>3</v>
      </c>
      <c r="V551" t="s">
        <v>2050</v>
      </c>
      <c r="W551">
        <v>4</v>
      </c>
      <c r="X551">
        <v>93</v>
      </c>
      <c r="Y551">
        <v>17</v>
      </c>
      <c r="Z551">
        <v>52</v>
      </c>
      <c r="AA551">
        <v>7</v>
      </c>
      <c r="AB551" t="str" cm="1">
        <f t="array" ref="AB551">_xlfn.IFS(AA551=0,"Below Expectation",AA551&lt;5,"Needs Improvement",AA551&lt;=7,"Meets Expectation",AA551&gt;=8,"Exceeds Expectation")</f>
        <v>Meets Expectation</v>
      </c>
      <c r="AC551" s="4">
        <v>1242</v>
      </c>
      <c r="AD551">
        <v>0</v>
      </c>
    </row>
    <row r="552" spans="1:30" x14ac:dyDescent="0.3">
      <c r="A552" t="s">
        <v>574</v>
      </c>
      <c r="B552" t="s">
        <v>1572</v>
      </c>
      <c r="C552">
        <v>24</v>
      </c>
      <c r="D552" t="str">
        <f t="shared" si="24"/>
        <v>22-29</v>
      </c>
      <c r="E552" t="s">
        <v>2022</v>
      </c>
      <c r="F552" t="s">
        <v>2029</v>
      </c>
      <c r="G552" t="s">
        <v>2034</v>
      </c>
      <c r="H552" s="2">
        <v>42400</v>
      </c>
      <c r="I552" t="s">
        <v>466</v>
      </c>
      <c r="J552" t="s">
        <v>2038</v>
      </c>
      <c r="K552" s="4">
        <v>36831</v>
      </c>
      <c r="L552">
        <v>0</v>
      </c>
      <c r="N552" s="6">
        <f t="shared" ca="1" si="25"/>
        <v>115</v>
      </c>
      <c r="O552" s="6">
        <f t="shared" ca="1" si="26"/>
        <v>9</v>
      </c>
      <c r="P552" s="6" t="str" cm="1">
        <f t="array" aca="1" ref="P552" ca="1">_xlfn.IFS(O552&lt;5,"0-4years", O552&lt;10,"5-9years",O552&gt;=10,"10+ years")</f>
        <v>5-9years</v>
      </c>
      <c r="S552">
        <v>1</v>
      </c>
      <c r="T552" t="str" cm="1">
        <f t="array" ref="T552">_xlfn.IFS(S552&lt;3,"Low(1-2)",S552=3,"Medium(3)",S552&gt;=4,"High(4-5)")</f>
        <v>Low(1-2)</v>
      </c>
      <c r="U552">
        <v>1</v>
      </c>
      <c r="V552" t="s">
        <v>2050</v>
      </c>
      <c r="W552">
        <v>5</v>
      </c>
      <c r="X552">
        <v>75</v>
      </c>
      <c r="Y552">
        <v>20</v>
      </c>
      <c r="Z552">
        <v>86</v>
      </c>
      <c r="AA552">
        <v>6</v>
      </c>
      <c r="AB552" t="str" cm="1">
        <f t="array" ref="AB552">_xlfn.IFS(AA552=0,"Below Expectation",AA552&lt;5,"Needs Improvement",AA552&lt;=7,"Meets Expectation",AA552&gt;=8,"Exceeds Expectation")</f>
        <v>Meets Expectation</v>
      </c>
      <c r="AC552" s="4">
        <v>15636</v>
      </c>
      <c r="AD552">
        <v>3</v>
      </c>
    </row>
    <row r="553" spans="1:30" x14ac:dyDescent="0.3">
      <c r="A553" t="s">
        <v>575</v>
      </c>
      <c r="B553" t="s">
        <v>1573</v>
      </c>
      <c r="C553">
        <v>37</v>
      </c>
      <c r="D553" t="str">
        <f t="shared" si="24"/>
        <v>30-39</v>
      </c>
      <c r="E553" t="s">
        <v>2022</v>
      </c>
      <c r="F553" t="s">
        <v>2028</v>
      </c>
      <c r="G553" t="s">
        <v>2034</v>
      </c>
      <c r="H553" s="2">
        <v>43475</v>
      </c>
      <c r="I553" t="s">
        <v>260</v>
      </c>
      <c r="J553" t="s">
        <v>2040</v>
      </c>
      <c r="K553" s="4">
        <v>110092</v>
      </c>
      <c r="L553">
        <v>0</v>
      </c>
      <c r="N553" s="6">
        <f t="shared" ca="1" si="25"/>
        <v>80</v>
      </c>
      <c r="O553" s="6">
        <f t="shared" ca="1" si="26"/>
        <v>6</v>
      </c>
      <c r="P553" s="6" t="str" cm="1">
        <f t="array" aca="1" ref="P553" ca="1">_xlfn.IFS(O553&lt;5,"0-4years", O553&lt;10,"5-9years",O553&gt;=10,"10+ years")</f>
        <v>5-9years</v>
      </c>
      <c r="S553">
        <v>4</v>
      </c>
      <c r="T553" t="str" cm="1">
        <f t="array" ref="T553">_xlfn.IFS(S553&lt;3,"Low(1-2)",S553=3,"Medium(3)",S553&gt;=4,"High(4-5)")</f>
        <v>High(4-5)</v>
      </c>
      <c r="U553">
        <v>1</v>
      </c>
      <c r="V553" t="s">
        <v>2050</v>
      </c>
      <c r="W553">
        <v>3</v>
      </c>
      <c r="X553">
        <v>82</v>
      </c>
      <c r="Y553">
        <v>64</v>
      </c>
      <c r="Z553">
        <v>99</v>
      </c>
      <c r="AA553">
        <v>6</v>
      </c>
      <c r="AB553" t="str" cm="1">
        <f t="array" ref="AB553">_xlfn.IFS(AA553=0,"Below Expectation",AA553&lt;5,"Needs Improvement",AA553&lt;=7,"Meets Expectation",AA553&gt;=8,"Exceeds Expectation")</f>
        <v>Meets Expectation</v>
      </c>
      <c r="AC553" s="4">
        <v>10108</v>
      </c>
      <c r="AD553">
        <v>0</v>
      </c>
    </row>
    <row r="554" spans="1:30" x14ac:dyDescent="0.3">
      <c r="A554" t="s">
        <v>576</v>
      </c>
      <c r="B554" t="s">
        <v>1574</v>
      </c>
      <c r="C554">
        <v>44</v>
      </c>
      <c r="D554" t="str">
        <f t="shared" si="24"/>
        <v>40-49</v>
      </c>
      <c r="E554" t="s">
        <v>2022</v>
      </c>
      <c r="F554" t="s">
        <v>2027</v>
      </c>
      <c r="G554" t="s">
        <v>2036</v>
      </c>
      <c r="H554" s="2">
        <v>42093</v>
      </c>
      <c r="I554" t="s">
        <v>893</v>
      </c>
      <c r="J554" t="s">
        <v>2039</v>
      </c>
      <c r="K554" s="4">
        <v>115879</v>
      </c>
      <c r="L554">
        <v>0</v>
      </c>
      <c r="N554" s="6">
        <f t="shared" ca="1" si="25"/>
        <v>125</v>
      </c>
      <c r="O554" s="6">
        <f t="shared" ca="1" si="26"/>
        <v>10</v>
      </c>
      <c r="P554" s="6" t="str" cm="1">
        <f t="array" aca="1" ref="P554" ca="1">_xlfn.IFS(O554&lt;5,"0-4years", O554&lt;10,"5-9years",O554&gt;=10,"10+ years")</f>
        <v>10+ years</v>
      </c>
      <c r="S554">
        <v>5</v>
      </c>
      <c r="T554" t="str" cm="1">
        <f t="array" ref="T554">_xlfn.IFS(S554&lt;3,"Low(1-2)",S554=3,"Medium(3)",S554&gt;=4,"High(4-5)")</f>
        <v>High(4-5)</v>
      </c>
      <c r="U554">
        <v>4</v>
      </c>
      <c r="V554" t="s">
        <v>2056</v>
      </c>
      <c r="W554">
        <v>4</v>
      </c>
      <c r="X554">
        <v>75</v>
      </c>
      <c r="Y554">
        <v>99</v>
      </c>
      <c r="Z554">
        <v>95</v>
      </c>
      <c r="AA554">
        <v>8</v>
      </c>
      <c r="AB554" t="str" cm="1">
        <f t="array" ref="AB554">_xlfn.IFS(AA554=0,"Below Expectation",AA554&lt;5,"Needs Improvement",AA554&lt;=7,"Meets Expectation",AA554&gt;=8,"Exceeds Expectation")</f>
        <v>Exceeds Expectation</v>
      </c>
      <c r="AC554" s="4">
        <v>8098</v>
      </c>
      <c r="AD554">
        <v>1</v>
      </c>
    </row>
    <row r="555" spans="1:30" x14ac:dyDescent="0.3">
      <c r="A555" t="s">
        <v>577</v>
      </c>
      <c r="B555" t="s">
        <v>1575</v>
      </c>
      <c r="C555">
        <v>32</v>
      </c>
      <c r="D555" t="str">
        <f t="shared" si="24"/>
        <v>30-39</v>
      </c>
      <c r="E555" t="s">
        <v>2023</v>
      </c>
      <c r="F555" t="s">
        <v>2027</v>
      </c>
      <c r="G555" t="s">
        <v>2031</v>
      </c>
      <c r="H555" s="2">
        <v>44353</v>
      </c>
      <c r="I555" t="s">
        <v>884</v>
      </c>
      <c r="J555" t="s">
        <v>2041</v>
      </c>
      <c r="K555" s="4">
        <v>113370</v>
      </c>
      <c r="L555">
        <v>0</v>
      </c>
      <c r="N555" s="6">
        <f t="shared" ca="1" si="25"/>
        <v>51</v>
      </c>
      <c r="O555" s="6">
        <f t="shared" ca="1" si="26"/>
        <v>4</v>
      </c>
      <c r="P555" s="6" t="str" cm="1">
        <f t="array" aca="1" ref="P555" ca="1">_xlfn.IFS(O555&lt;5,"0-4years", O555&lt;10,"5-9years",O555&gt;=10,"10+ years")</f>
        <v>0-4years</v>
      </c>
      <c r="S555">
        <v>1</v>
      </c>
      <c r="T555" t="str" cm="1">
        <f t="array" ref="T555">_xlfn.IFS(S555&lt;3,"Low(1-2)",S555=3,"Medium(3)",S555&gt;=4,"High(4-5)")</f>
        <v>Low(1-2)</v>
      </c>
      <c r="U555">
        <v>2</v>
      </c>
      <c r="V555" t="s">
        <v>2050</v>
      </c>
      <c r="W555">
        <v>1</v>
      </c>
      <c r="X555">
        <v>75</v>
      </c>
      <c r="Y555">
        <v>7</v>
      </c>
      <c r="Z555">
        <v>65</v>
      </c>
      <c r="AA555">
        <v>3</v>
      </c>
      <c r="AB555" t="str" cm="1">
        <f t="array" ref="AB555">_xlfn.IFS(AA555=0,"Below Expectation",AA555&lt;5,"Needs Improvement",AA555&lt;=7,"Meets Expectation",AA555&gt;=8,"Exceeds Expectation")</f>
        <v>Needs Improvement</v>
      </c>
      <c r="AC555" s="4">
        <v>3412</v>
      </c>
      <c r="AD555">
        <v>2</v>
      </c>
    </row>
    <row r="556" spans="1:30" x14ac:dyDescent="0.3">
      <c r="A556" t="s">
        <v>578</v>
      </c>
      <c r="B556" t="s">
        <v>1576</v>
      </c>
      <c r="C556">
        <v>33</v>
      </c>
      <c r="D556" t="str">
        <f t="shared" si="24"/>
        <v>30-39</v>
      </c>
      <c r="E556" t="s">
        <v>2022</v>
      </c>
      <c r="F556" t="s">
        <v>2026</v>
      </c>
      <c r="G556" t="s">
        <v>2034</v>
      </c>
      <c r="H556" s="2">
        <v>43057</v>
      </c>
      <c r="I556" t="s">
        <v>220</v>
      </c>
      <c r="J556" t="s">
        <v>2039</v>
      </c>
      <c r="K556" s="4">
        <v>71762</v>
      </c>
      <c r="L556">
        <v>1</v>
      </c>
      <c r="M556" s="2">
        <v>43192</v>
      </c>
      <c r="N556" s="6">
        <f t="shared" ca="1" si="25"/>
        <v>4</v>
      </c>
      <c r="O556" s="6">
        <f t="shared" ca="1" si="26"/>
        <v>0</v>
      </c>
      <c r="P556" s="6" t="str" cm="1">
        <f t="array" aca="1" ref="P556" ca="1">_xlfn.IFS(O556&lt;5,"0-4years", O556&lt;10,"5-9years",O556&gt;=10,"10+ years")</f>
        <v>0-4years</v>
      </c>
      <c r="Q556" t="s">
        <v>2042</v>
      </c>
      <c r="R556">
        <v>60</v>
      </c>
      <c r="S556">
        <v>1</v>
      </c>
      <c r="T556" t="str" cm="1">
        <f t="array" ref="T556">_xlfn.IFS(S556&lt;3,"Low(1-2)",S556=3,"Medium(3)",S556&gt;=4,"High(4-5)")</f>
        <v>Low(1-2)</v>
      </c>
      <c r="U556">
        <v>2</v>
      </c>
      <c r="V556" t="s">
        <v>2048</v>
      </c>
      <c r="W556">
        <v>3</v>
      </c>
      <c r="X556">
        <v>85</v>
      </c>
      <c r="Y556">
        <v>47</v>
      </c>
      <c r="Z556">
        <v>63</v>
      </c>
      <c r="AA556">
        <v>6</v>
      </c>
      <c r="AB556" t="str" cm="1">
        <f t="array" ref="AB556">_xlfn.IFS(AA556=0,"Below Expectation",AA556&lt;5,"Needs Improvement",AA556&lt;=7,"Meets Expectation",AA556&gt;=8,"Exceeds Expectation")</f>
        <v>Meets Expectation</v>
      </c>
      <c r="AC556" s="4">
        <v>18883</v>
      </c>
      <c r="AD556">
        <v>3</v>
      </c>
    </row>
    <row r="557" spans="1:30" x14ac:dyDescent="0.3">
      <c r="A557" t="s">
        <v>579</v>
      </c>
      <c r="B557" t="s">
        <v>1577</v>
      </c>
      <c r="C557">
        <v>31</v>
      </c>
      <c r="D557" t="str">
        <f t="shared" si="24"/>
        <v>30-39</v>
      </c>
      <c r="E557" t="s">
        <v>2022</v>
      </c>
      <c r="F557" t="s">
        <v>2026</v>
      </c>
      <c r="G557" t="s">
        <v>2035</v>
      </c>
      <c r="H557" s="2">
        <v>42797</v>
      </c>
      <c r="I557" t="s">
        <v>608</v>
      </c>
      <c r="J557" t="s">
        <v>2041</v>
      </c>
      <c r="K557" s="4">
        <v>113741</v>
      </c>
      <c r="L557">
        <v>0</v>
      </c>
      <c r="N557" s="6">
        <f t="shared" ca="1" si="25"/>
        <v>102</v>
      </c>
      <c r="O557" s="6">
        <f t="shared" ca="1" si="26"/>
        <v>8</v>
      </c>
      <c r="P557" s="6" t="str" cm="1">
        <f t="array" aca="1" ref="P557" ca="1">_xlfn.IFS(O557&lt;5,"0-4years", O557&lt;10,"5-9years",O557&gt;=10,"10+ years")</f>
        <v>5-9years</v>
      </c>
      <c r="S557">
        <v>1</v>
      </c>
      <c r="T557" t="str" cm="1">
        <f t="array" ref="T557">_xlfn.IFS(S557&lt;3,"Low(1-2)",S557=3,"Medium(3)",S557&gt;=4,"High(4-5)")</f>
        <v>Low(1-2)</v>
      </c>
      <c r="U557">
        <v>3</v>
      </c>
      <c r="V557" t="s">
        <v>2050</v>
      </c>
      <c r="W557">
        <v>2</v>
      </c>
      <c r="X557">
        <v>89</v>
      </c>
      <c r="Y557">
        <v>84</v>
      </c>
      <c r="Z557">
        <v>58</v>
      </c>
      <c r="AA557">
        <v>8</v>
      </c>
      <c r="AB557" t="str" cm="1">
        <f t="array" ref="AB557">_xlfn.IFS(AA557=0,"Below Expectation",AA557&lt;5,"Needs Improvement",AA557&lt;=7,"Meets Expectation",AA557&gt;=8,"Exceeds Expectation")</f>
        <v>Exceeds Expectation</v>
      </c>
      <c r="AC557" s="4">
        <v>11632</v>
      </c>
      <c r="AD557">
        <v>2</v>
      </c>
    </row>
    <row r="558" spans="1:30" x14ac:dyDescent="0.3">
      <c r="A558" t="s">
        <v>580</v>
      </c>
      <c r="B558" t="s">
        <v>1578</v>
      </c>
      <c r="C558">
        <v>53</v>
      </c>
      <c r="D558" t="str">
        <f t="shared" si="24"/>
        <v>50-59</v>
      </c>
      <c r="E558" t="s">
        <v>2022</v>
      </c>
      <c r="F558" t="s">
        <v>2028</v>
      </c>
      <c r="G558" t="s">
        <v>2035</v>
      </c>
      <c r="H558" s="2">
        <v>42509</v>
      </c>
      <c r="I558" t="s">
        <v>594</v>
      </c>
      <c r="J558" t="s">
        <v>2040</v>
      </c>
      <c r="K558" s="4">
        <v>43830</v>
      </c>
      <c r="L558">
        <v>0</v>
      </c>
      <c r="N558" s="6">
        <f t="shared" ca="1" si="25"/>
        <v>111</v>
      </c>
      <c r="O558" s="6">
        <f t="shared" ca="1" si="26"/>
        <v>9</v>
      </c>
      <c r="P558" s="6" t="str" cm="1">
        <f t="array" aca="1" ref="P558" ca="1">_xlfn.IFS(O558&lt;5,"0-4years", O558&lt;10,"5-9years",O558&gt;=10,"10+ years")</f>
        <v>5-9years</v>
      </c>
      <c r="S558">
        <v>1</v>
      </c>
      <c r="T558" t="str" cm="1">
        <f t="array" ref="T558">_xlfn.IFS(S558&lt;3,"Low(1-2)",S558=3,"Medium(3)",S558&gt;=4,"High(4-5)")</f>
        <v>Low(1-2)</v>
      </c>
      <c r="U558">
        <v>2</v>
      </c>
      <c r="V558" t="s">
        <v>2050</v>
      </c>
      <c r="W558">
        <v>2</v>
      </c>
      <c r="X558">
        <v>50</v>
      </c>
      <c r="Y558">
        <v>42</v>
      </c>
      <c r="Z558">
        <v>96</v>
      </c>
      <c r="AA558">
        <v>4</v>
      </c>
      <c r="AB558" t="str" cm="1">
        <f t="array" ref="AB558">_xlfn.IFS(AA558=0,"Below Expectation",AA558&lt;5,"Needs Improvement",AA558&lt;=7,"Meets Expectation",AA558&gt;=8,"Exceeds Expectation")</f>
        <v>Needs Improvement</v>
      </c>
      <c r="AC558" s="4">
        <v>13231</v>
      </c>
      <c r="AD558">
        <v>4</v>
      </c>
    </row>
    <row r="559" spans="1:30" x14ac:dyDescent="0.3">
      <c r="A559" t="s">
        <v>581</v>
      </c>
      <c r="B559" t="s">
        <v>1579</v>
      </c>
      <c r="C559">
        <v>37</v>
      </c>
      <c r="D559" t="str">
        <f t="shared" si="24"/>
        <v>30-39</v>
      </c>
      <c r="E559" t="s">
        <v>2023</v>
      </c>
      <c r="F559" t="s">
        <v>2030</v>
      </c>
      <c r="G559" t="s">
        <v>2035</v>
      </c>
      <c r="H559" s="2">
        <v>43229</v>
      </c>
      <c r="I559" t="s">
        <v>775</v>
      </c>
      <c r="J559" t="s">
        <v>2037</v>
      </c>
      <c r="K559" s="4">
        <v>80044</v>
      </c>
      <c r="L559">
        <v>0</v>
      </c>
      <c r="N559" s="6">
        <f t="shared" ca="1" si="25"/>
        <v>88</v>
      </c>
      <c r="O559" s="6">
        <f t="shared" ca="1" si="26"/>
        <v>7</v>
      </c>
      <c r="P559" s="6" t="str" cm="1">
        <f t="array" aca="1" ref="P559" ca="1">_xlfn.IFS(O559&lt;5,"0-4years", O559&lt;10,"5-9years",O559&gt;=10,"10+ years")</f>
        <v>5-9years</v>
      </c>
      <c r="S559">
        <v>2</v>
      </c>
      <c r="T559" t="str" cm="1">
        <f t="array" ref="T559">_xlfn.IFS(S559&lt;3,"Low(1-2)",S559=3,"Medium(3)",S559&gt;=4,"High(4-5)")</f>
        <v>Low(1-2)</v>
      </c>
      <c r="U559">
        <v>1</v>
      </c>
      <c r="V559" t="s">
        <v>2050</v>
      </c>
      <c r="W559">
        <v>4</v>
      </c>
      <c r="X559">
        <v>64</v>
      </c>
      <c r="Y559">
        <v>52</v>
      </c>
      <c r="Z559">
        <v>56</v>
      </c>
      <c r="AA559">
        <v>1</v>
      </c>
      <c r="AB559" t="str" cm="1">
        <f t="array" ref="AB559">_xlfn.IFS(AA559=0,"Below Expectation",AA559&lt;5,"Needs Improvement",AA559&lt;=7,"Meets Expectation",AA559&gt;=8,"Exceeds Expectation")</f>
        <v>Needs Improvement</v>
      </c>
      <c r="AC559" s="4">
        <v>15183</v>
      </c>
      <c r="AD559">
        <v>3</v>
      </c>
    </row>
    <row r="560" spans="1:30" x14ac:dyDescent="0.3">
      <c r="A560" t="s">
        <v>582</v>
      </c>
      <c r="B560" t="s">
        <v>1580</v>
      </c>
      <c r="C560">
        <v>29</v>
      </c>
      <c r="D560" t="str">
        <f t="shared" si="24"/>
        <v>22-29</v>
      </c>
      <c r="E560" t="s">
        <v>2024</v>
      </c>
      <c r="F560" t="s">
        <v>2027</v>
      </c>
      <c r="G560" t="s">
        <v>2031</v>
      </c>
      <c r="H560" s="2">
        <v>42789</v>
      </c>
      <c r="I560" t="s">
        <v>537</v>
      </c>
      <c r="J560" t="s">
        <v>2037</v>
      </c>
      <c r="K560" s="4">
        <v>98948</v>
      </c>
      <c r="L560">
        <v>0</v>
      </c>
      <c r="N560" s="6">
        <f t="shared" ca="1" si="25"/>
        <v>102</v>
      </c>
      <c r="O560" s="6">
        <f t="shared" ca="1" si="26"/>
        <v>8</v>
      </c>
      <c r="P560" s="6" t="str" cm="1">
        <f t="array" aca="1" ref="P560" ca="1">_xlfn.IFS(O560&lt;5,"0-4years", O560&lt;10,"5-9years",O560&gt;=10,"10+ years")</f>
        <v>5-9years</v>
      </c>
      <c r="S560">
        <v>2</v>
      </c>
      <c r="T560" t="str" cm="1">
        <f t="array" ref="T560">_xlfn.IFS(S560&lt;3,"Low(1-2)",S560=3,"Medium(3)",S560&gt;=4,"High(4-5)")</f>
        <v>Low(1-2)</v>
      </c>
      <c r="U560">
        <v>2</v>
      </c>
      <c r="V560" t="s">
        <v>2050</v>
      </c>
      <c r="W560">
        <v>3</v>
      </c>
      <c r="X560">
        <v>99</v>
      </c>
      <c r="Y560">
        <v>84</v>
      </c>
      <c r="Z560">
        <v>63</v>
      </c>
      <c r="AA560">
        <v>4</v>
      </c>
      <c r="AB560" t="str" cm="1">
        <f t="array" ref="AB560">_xlfn.IFS(AA560=0,"Below Expectation",AA560&lt;5,"Needs Improvement",AA560&lt;=7,"Meets Expectation",AA560&gt;=8,"Exceeds Expectation")</f>
        <v>Needs Improvement</v>
      </c>
      <c r="AC560" s="4">
        <v>7160</v>
      </c>
      <c r="AD560">
        <v>1</v>
      </c>
    </row>
    <row r="561" spans="1:30" x14ac:dyDescent="0.3">
      <c r="A561" t="s">
        <v>583</v>
      </c>
      <c r="B561" t="s">
        <v>1581</v>
      </c>
      <c r="C561">
        <v>59</v>
      </c>
      <c r="D561" t="str">
        <f t="shared" si="24"/>
        <v>50-59</v>
      </c>
      <c r="E561" t="s">
        <v>2023</v>
      </c>
      <c r="F561" t="s">
        <v>2030</v>
      </c>
      <c r="G561" t="s">
        <v>2034</v>
      </c>
      <c r="H561" s="2">
        <v>41258</v>
      </c>
      <c r="I561" t="s">
        <v>472</v>
      </c>
      <c r="J561" t="s">
        <v>2041</v>
      </c>
      <c r="K561" s="4">
        <v>94202</v>
      </c>
      <c r="L561">
        <v>1</v>
      </c>
      <c r="M561" s="2">
        <v>44484</v>
      </c>
      <c r="N561" s="6">
        <f t="shared" ca="1" si="25"/>
        <v>106</v>
      </c>
      <c r="O561" s="6">
        <f t="shared" ca="1" si="26"/>
        <v>8</v>
      </c>
      <c r="P561" s="6" t="str" cm="1">
        <f t="array" aca="1" ref="P561" ca="1">_xlfn.IFS(O561&lt;5,"0-4years", O561&lt;10,"5-9years",O561&gt;=10,"10+ years")</f>
        <v>5-9years</v>
      </c>
      <c r="Q561" t="s">
        <v>2044</v>
      </c>
      <c r="R561">
        <v>60</v>
      </c>
      <c r="S561">
        <v>3</v>
      </c>
      <c r="T561" t="str" cm="1">
        <f t="array" ref="T561">_xlfn.IFS(S561&lt;3,"Low(1-2)",S561=3,"Medium(3)",S561&gt;=4,"High(4-5)")</f>
        <v>Medium(3)</v>
      </c>
      <c r="U561">
        <v>2</v>
      </c>
      <c r="V561" t="s">
        <v>2051</v>
      </c>
      <c r="W561">
        <v>5</v>
      </c>
      <c r="X561">
        <v>50</v>
      </c>
      <c r="Y561">
        <v>26</v>
      </c>
      <c r="Z561">
        <v>55</v>
      </c>
      <c r="AA561">
        <v>3</v>
      </c>
      <c r="AB561" t="str" cm="1">
        <f t="array" ref="AB561">_xlfn.IFS(AA561=0,"Below Expectation",AA561&lt;5,"Needs Improvement",AA561&lt;=7,"Meets Expectation",AA561&gt;=8,"Exceeds Expectation")</f>
        <v>Needs Improvement</v>
      </c>
      <c r="AC561" s="4">
        <v>19929</v>
      </c>
      <c r="AD561">
        <v>2</v>
      </c>
    </row>
    <row r="562" spans="1:30" x14ac:dyDescent="0.3">
      <c r="A562" t="s">
        <v>584</v>
      </c>
      <c r="B562" t="s">
        <v>1582</v>
      </c>
      <c r="C562">
        <v>33</v>
      </c>
      <c r="D562" t="str">
        <f t="shared" si="24"/>
        <v>30-39</v>
      </c>
      <c r="E562" t="s">
        <v>2023</v>
      </c>
      <c r="F562" t="s">
        <v>2030</v>
      </c>
      <c r="G562" t="s">
        <v>2036</v>
      </c>
      <c r="H562" s="2">
        <v>41546</v>
      </c>
      <c r="I562" t="s">
        <v>383</v>
      </c>
      <c r="J562" t="s">
        <v>2037</v>
      </c>
      <c r="K562" s="4">
        <v>62045</v>
      </c>
      <c r="L562">
        <v>0</v>
      </c>
      <c r="N562" s="6">
        <f t="shared" ca="1" si="25"/>
        <v>143</v>
      </c>
      <c r="O562" s="6">
        <f t="shared" ca="1" si="26"/>
        <v>11</v>
      </c>
      <c r="P562" s="6" t="str" cm="1">
        <f t="array" aca="1" ref="P562" ca="1">_xlfn.IFS(O562&lt;5,"0-4years", O562&lt;10,"5-9years",O562&gt;=10,"10+ years")</f>
        <v>10+ years</v>
      </c>
      <c r="S562">
        <v>1</v>
      </c>
      <c r="T562" t="str" cm="1">
        <f t="array" ref="T562">_xlfn.IFS(S562&lt;3,"Low(1-2)",S562=3,"Medium(3)",S562&gt;=4,"High(4-5)")</f>
        <v>Low(1-2)</v>
      </c>
      <c r="U562">
        <v>5</v>
      </c>
      <c r="V562" t="s">
        <v>2050</v>
      </c>
      <c r="W562">
        <v>3</v>
      </c>
      <c r="X562">
        <v>60</v>
      </c>
      <c r="Y562">
        <v>18</v>
      </c>
      <c r="Z562">
        <v>70</v>
      </c>
      <c r="AA562">
        <v>7</v>
      </c>
      <c r="AB562" t="str" cm="1">
        <f t="array" ref="AB562">_xlfn.IFS(AA562=0,"Below Expectation",AA562&lt;5,"Needs Improvement",AA562&lt;=7,"Meets Expectation",AA562&gt;=8,"Exceeds Expectation")</f>
        <v>Meets Expectation</v>
      </c>
      <c r="AC562" s="4">
        <v>17597</v>
      </c>
      <c r="AD562">
        <v>0</v>
      </c>
    </row>
    <row r="563" spans="1:30" x14ac:dyDescent="0.3">
      <c r="A563" t="s">
        <v>585</v>
      </c>
      <c r="B563" t="s">
        <v>1583</v>
      </c>
      <c r="C563">
        <v>45</v>
      </c>
      <c r="D563" t="str">
        <f t="shared" si="24"/>
        <v>40-49</v>
      </c>
      <c r="E563" t="s">
        <v>2023</v>
      </c>
      <c r="F563" t="s">
        <v>2028</v>
      </c>
      <c r="G563" t="s">
        <v>2031</v>
      </c>
      <c r="H563" s="2">
        <v>44405</v>
      </c>
      <c r="I563" t="s">
        <v>723</v>
      </c>
      <c r="J563" t="s">
        <v>2040</v>
      </c>
      <c r="K563" s="4">
        <v>111322</v>
      </c>
      <c r="L563">
        <v>0</v>
      </c>
      <c r="N563" s="6">
        <f t="shared" ca="1" si="25"/>
        <v>49</v>
      </c>
      <c r="O563" s="6">
        <f t="shared" ca="1" si="26"/>
        <v>4</v>
      </c>
      <c r="P563" s="6" t="str" cm="1">
        <f t="array" aca="1" ref="P563" ca="1">_xlfn.IFS(O563&lt;5,"0-4years", O563&lt;10,"5-9years",O563&gt;=10,"10+ years")</f>
        <v>0-4years</v>
      </c>
      <c r="S563">
        <v>3</v>
      </c>
      <c r="T563" t="str" cm="1">
        <f t="array" ref="T563">_xlfn.IFS(S563&lt;3,"Low(1-2)",S563=3,"Medium(3)",S563&gt;=4,"High(4-5)")</f>
        <v>Medium(3)</v>
      </c>
      <c r="U563">
        <v>1</v>
      </c>
      <c r="V563" t="s">
        <v>2050</v>
      </c>
      <c r="W563">
        <v>4</v>
      </c>
      <c r="X563">
        <v>51</v>
      </c>
      <c r="Y563">
        <v>22</v>
      </c>
      <c r="Z563">
        <v>64</v>
      </c>
      <c r="AA563">
        <v>4</v>
      </c>
      <c r="AB563" t="str" cm="1">
        <f t="array" ref="AB563">_xlfn.IFS(AA563=0,"Below Expectation",AA563&lt;5,"Needs Improvement",AA563&lt;=7,"Meets Expectation",AA563&gt;=8,"Exceeds Expectation")</f>
        <v>Needs Improvement</v>
      </c>
      <c r="AC563" s="4">
        <v>11123</v>
      </c>
      <c r="AD563">
        <v>0</v>
      </c>
    </row>
    <row r="564" spans="1:30" x14ac:dyDescent="0.3">
      <c r="A564" t="s">
        <v>586</v>
      </c>
      <c r="B564" t="s">
        <v>1584</v>
      </c>
      <c r="C564">
        <v>49</v>
      </c>
      <c r="D564" t="str">
        <f t="shared" si="24"/>
        <v>40-49</v>
      </c>
      <c r="E564" t="s">
        <v>2022</v>
      </c>
      <c r="F564" t="s">
        <v>2030</v>
      </c>
      <c r="G564" t="s">
        <v>2035</v>
      </c>
      <c r="H564" s="2">
        <v>44017</v>
      </c>
      <c r="I564" t="s">
        <v>842</v>
      </c>
      <c r="J564" t="s">
        <v>2037</v>
      </c>
      <c r="K564" s="4">
        <v>96051</v>
      </c>
      <c r="L564">
        <v>0</v>
      </c>
      <c r="N564" s="6">
        <f t="shared" ca="1" si="25"/>
        <v>62</v>
      </c>
      <c r="O564" s="6">
        <f t="shared" ca="1" si="26"/>
        <v>5</v>
      </c>
      <c r="P564" s="6" t="str" cm="1">
        <f t="array" aca="1" ref="P564" ca="1">_xlfn.IFS(O564&lt;5,"0-4years", O564&lt;10,"5-9years",O564&gt;=10,"10+ years")</f>
        <v>5-9years</v>
      </c>
      <c r="S564">
        <v>4</v>
      </c>
      <c r="T564" t="str" cm="1">
        <f t="array" ref="T564">_xlfn.IFS(S564&lt;3,"Low(1-2)",S564=3,"Medium(3)",S564&gt;=4,"High(4-5)")</f>
        <v>High(4-5)</v>
      </c>
      <c r="U564">
        <v>2</v>
      </c>
      <c r="V564" t="s">
        <v>2050</v>
      </c>
      <c r="W564">
        <v>5</v>
      </c>
      <c r="X564">
        <v>50</v>
      </c>
      <c r="Y564">
        <v>49</v>
      </c>
      <c r="Z564">
        <v>57</v>
      </c>
      <c r="AA564">
        <v>8</v>
      </c>
      <c r="AB564" t="str" cm="1">
        <f t="array" ref="AB564">_xlfn.IFS(AA564=0,"Below Expectation",AA564&lt;5,"Needs Improvement",AA564&lt;=7,"Meets Expectation",AA564&gt;=8,"Exceeds Expectation")</f>
        <v>Exceeds Expectation</v>
      </c>
      <c r="AC564" s="4">
        <v>16802</v>
      </c>
      <c r="AD564">
        <v>0</v>
      </c>
    </row>
    <row r="565" spans="1:30" x14ac:dyDescent="0.3">
      <c r="A565" t="s">
        <v>587</v>
      </c>
      <c r="B565" t="s">
        <v>1585</v>
      </c>
      <c r="C565">
        <v>29</v>
      </c>
      <c r="D565" t="str">
        <f t="shared" si="24"/>
        <v>22-29</v>
      </c>
      <c r="E565" t="s">
        <v>2023</v>
      </c>
      <c r="F565" t="s">
        <v>2027</v>
      </c>
      <c r="G565" t="s">
        <v>2032</v>
      </c>
      <c r="H565" s="2">
        <v>44810</v>
      </c>
      <c r="I565" t="s">
        <v>53</v>
      </c>
      <c r="J565" t="s">
        <v>2040</v>
      </c>
      <c r="K565" s="4">
        <v>51627</v>
      </c>
      <c r="L565">
        <v>0</v>
      </c>
      <c r="N565" s="6">
        <f t="shared" ca="1" si="25"/>
        <v>36</v>
      </c>
      <c r="O565" s="6">
        <f t="shared" ca="1" si="26"/>
        <v>3</v>
      </c>
      <c r="P565" s="6" t="str" cm="1">
        <f t="array" aca="1" ref="P565" ca="1">_xlfn.IFS(O565&lt;5,"0-4years", O565&lt;10,"5-9years",O565&gt;=10,"10+ years")</f>
        <v>0-4years</v>
      </c>
      <c r="S565">
        <v>3</v>
      </c>
      <c r="T565" t="str" cm="1">
        <f t="array" ref="T565">_xlfn.IFS(S565&lt;3,"Low(1-2)",S565=3,"Medium(3)",S565&gt;=4,"High(4-5)")</f>
        <v>Medium(3)</v>
      </c>
      <c r="U565">
        <v>2</v>
      </c>
      <c r="V565" t="s">
        <v>2050</v>
      </c>
      <c r="W565">
        <v>5</v>
      </c>
      <c r="X565">
        <v>80</v>
      </c>
      <c r="Y565">
        <v>50</v>
      </c>
      <c r="Z565">
        <v>83</v>
      </c>
      <c r="AA565">
        <v>8</v>
      </c>
      <c r="AB565" t="str" cm="1">
        <f t="array" ref="AB565">_xlfn.IFS(AA565=0,"Below Expectation",AA565&lt;5,"Needs Improvement",AA565&lt;=7,"Meets Expectation",AA565&gt;=8,"Exceeds Expectation")</f>
        <v>Exceeds Expectation</v>
      </c>
      <c r="AC565" s="4">
        <v>4960</v>
      </c>
      <c r="AD565">
        <v>3</v>
      </c>
    </row>
    <row r="566" spans="1:30" x14ac:dyDescent="0.3">
      <c r="A566" t="s">
        <v>588</v>
      </c>
      <c r="B566" t="s">
        <v>1586</v>
      </c>
      <c r="C566">
        <v>49</v>
      </c>
      <c r="D566" t="str">
        <f t="shared" si="24"/>
        <v>40-49</v>
      </c>
      <c r="E566" t="s">
        <v>2023</v>
      </c>
      <c r="F566" t="s">
        <v>2029</v>
      </c>
      <c r="G566" t="s">
        <v>2035</v>
      </c>
      <c r="H566" s="2">
        <v>42584</v>
      </c>
      <c r="I566" t="s">
        <v>802</v>
      </c>
      <c r="J566" t="s">
        <v>2039</v>
      </c>
      <c r="K566" s="4">
        <v>40198</v>
      </c>
      <c r="L566">
        <v>0</v>
      </c>
      <c r="N566" s="6">
        <f t="shared" ca="1" si="25"/>
        <v>109</v>
      </c>
      <c r="O566" s="6">
        <f t="shared" ca="1" si="26"/>
        <v>9</v>
      </c>
      <c r="P566" s="6" t="str" cm="1">
        <f t="array" aca="1" ref="P566" ca="1">_xlfn.IFS(O566&lt;5,"0-4years", O566&lt;10,"5-9years",O566&gt;=10,"10+ years")</f>
        <v>5-9years</v>
      </c>
      <c r="S566">
        <v>5</v>
      </c>
      <c r="T566" t="str" cm="1">
        <f t="array" ref="T566">_xlfn.IFS(S566&lt;3,"Low(1-2)",S566=3,"Medium(3)",S566&gt;=4,"High(4-5)")</f>
        <v>High(4-5)</v>
      </c>
      <c r="U566">
        <v>4</v>
      </c>
      <c r="V566" t="s">
        <v>2056</v>
      </c>
      <c r="W566">
        <v>2</v>
      </c>
      <c r="X566">
        <v>93</v>
      </c>
      <c r="Y566">
        <v>42</v>
      </c>
      <c r="Z566">
        <v>89</v>
      </c>
      <c r="AA566">
        <v>2</v>
      </c>
      <c r="AB566" t="str" cm="1">
        <f t="array" ref="AB566">_xlfn.IFS(AA566=0,"Below Expectation",AA566&lt;5,"Needs Improvement",AA566&lt;=7,"Meets Expectation",AA566&gt;=8,"Exceeds Expectation")</f>
        <v>Needs Improvement</v>
      </c>
      <c r="AC566" s="4">
        <v>788</v>
      </c>
      <c r="AD566">
        <v>1</v>
      </c>
    </row>
    <row r="567" spans="1:30" x14ac:dyDescent="0.3">
      <c r="A567" t="s">
        <v>589</v>
      </c>
      <c r="B567" t="s">
        <v>1587</v>
      </c>
      <c r="C567">
        <v>57</v>
      </c>
      <c r="D567" t="str">
        <f t="shared" si="24"/>
        <v>50-59</v>
      </c>
      <c r="E567" t="s">
        <v>2023</v>
      </c>
      <c r="F567" t="s">
        <v>2026</v>
      </c>
      <c r="G567" t="s">
        <v>2031</v>
      </c>
      <c r="H567" s="2">
        <v>44977</v>
      </c>
      <c r="I567" t="s">
        <v>1011</v>
      </c>
      <c r="J567" t="s">
        <v>2040</v>
      </c>
      <c r="K567" s="4">
        <v>94521</v>
      </c>
      <c r="L567">
        <v>0</v>
      </c>
      <c r="N567" s="6">
        <f t="shared" ca="1" si="25"/>
        <v>30</v>
      </c>
      <c r="O567" s="6">
        <f t="shared" ca="1" si="26"/>
        <v>2</v>
      </c>
      <c r="P567" s="6" t="str" cm="1">
        <f t="array" aca="1" ref="P567" ca="1">_xlfn.IFS(O567&lt;5,"0-4years", O567&lt;10,"5-9years",O567&gt;=10,"10+ years")</f>
        <v>0-4years</v>
      </c>
      <c r="S567">
        <v>2</v>
      </c>
      <c r="T567" t="str" cm="1">
        <f t="array" ref="T567">_xlfn.IFS(S567&lt;3,"Low(1-2)",S567=3,"Medium(3)",S567&gt;=4,"High(4-5)")</f>
        <v>Low(1-2)</v>
      </c>
      <c r="U567">
        <v>2</v>
      </c>
      <c r="V567" t="s">
        <v>2050</v>
      </c>
      <c r="W567">
        <v>3</v>
      </c>
      <c r="X567">
        <v>65</v>
      </c>
      <c r="Y567">
        <v>98</v>
      </c>
      <c r="Z567">
        <v>50</v>
      </c>
      <c r="AA567">
        <v>9</v>
      </c>
      <c r="AB567" t="str" cm="1">
        <f t="array" ref="AB567">_xlfn.IFS(AA567=0,"Below Expectation",AA567&lt;5,"Needs Improvement",AA567&lt;=7,"Meets Expectation",AA567&gt;=8,"Exceeds Expectation")</f>
        <v>Exceeds Expectation</v>
      </c>
      <c r="AC567" s="4">
        <v>18255</v>
      </c>
      <c r="AD567">
        <v>1</v>
      </c>
    </row>
    <row r="568" spans="1:30" x14ac:dyDescent="0.3">
      <c r="A568" t="s">
        <v>590</v>
      </c>
      <c r="B568" t="s">
        <v>1588</v>
      </c>
      <c r="C568">
        <v>47</v>
      </c>
      <c r="D568" t="str">
        <f t="shared" si="24"/>
        <v>40-49</v>
      </c>
      <c r="E568" t="s">
        <v>2023</v>
      </c>
      <c r="F568" t="s">
        <v>2029</v>
      </c>
      <c r="G568" t="s">
        <v>2031</v>
      </c>
      <c r="H568" s="2">
        <v>41699</v>
      </c>
      <c r="I568" t="s">
        <v>131</v>
      </c>
      <c r="J568" t="s">
        <v>2038</v>
      </c>
      <c r="K568" s="4">
        <v>54475</v>
      </c>
      <c r="L568">
        <v>0</v>
      </c>
      <c r="N568" s="6">
        <f t="shared" ca="1" si="25"/>
        <v>138</v>
      </c>
      <c r="O568" s="6">
        <f t="shared" ca="1" si="26"/>
        <v>11</v>
      </c>
      <c r="P568" s="6" t="str" cm="1">
        <f t="array" aca="1" ref="P568" ca="1">_xlfn.IFS(O568&lt;5,"0-4years", O568&lt;10,"5-9years",O568&gt;=10,"10+ years")</f>
        <v>10+ years</v>
      </c>
      <c r="S568">
        <v>2</v>
      </c>
      <c r="T568" t="str" cm="1">
        <f t="array" ref="T568">_xlfn.IFS(S568&lt;3,"Low(1-2)",S568=3,"Medium(3)",S568&gt;=4,"High(4-5)")</f>
        <v>Low(1-2)</v>
      </c>
      <c r="U568">
        <v>2</v>
      </c>
      <c r="V568" t="s">
        <v>2050</v>
      </c>
      <c r="W568">
        <v>5</v>
      </c>
      <c r="X568">
        <v>71</v>
      </c>
      <c r="Y568">
        <v>50</v>
      </c>
      <c r="Z568">
        <v>81</v>
      </c>
      <c r="AA568">
        <v>5</v>
      </c>
      <c r="AB568" t="str" cm="1">
        <f t="array" ref="AB568">_xlfn.IFS(AA568=0,"Below Expectation",AA568&lt;5,"Needs Improvement",AA568&lt;=7,"Meets Expectation",AA568&gt;=8,"Exceeds Expectation")</f>
        <v>Meets Expectation</v>
      </c>
      <c r="AC568" s="4">
        <v>13350</v>
      </c>
      <c r="AD568">
        <v>1</v>
      </c>
    </row>
    <row r="569" spans="1:30" x14ac:dyDescent="0.3">
      <c r="A569" t="s">
        <v>591</v>
      </c>
      <c r="B569" t="s">
        <v>1589</v>
      </c>
      <c r="C569">
        <v>29</v>
      </c>
      <c r="D569" t="str">
        <f t="shared" si="24"/>
        <v>22-29</v>
      </c>
      <c r="E569" t="s">
        <v>2022</v>
      </c>
      <c r="F569" t="s">
        <v>2030</v>
      </c>
      <c r="G569" t="s">
        <v>2035</v>
      </c>
      <c r="H569" s="2">
        <v>43805</v>
      </c>
      <c r="I569" t="s">
        <v>867</v>
      </c>
      <c r="J569" t="s">
        <v>2038</v>
      </c>
      <c r="K569" s="4">
        <v>44403</v>
      </c>
      <c r="L569">
        <v>0</v>
      </c>
      <c r="N569" s="6">
        <f t="shared" ca="1" si="25"/>
        <v>69</v>
      </c>
      <c r="O569" s="6">
        <f t="shared" ca="1" si="26"/>
        <v>5</v>
      </c>
      <c r="P569" s="6" t="str" cm="1">
        <f t="array" aca="1" ref="P569" ca="1">_xlfn.IFS(O569&lt;5,"0-4years", O569&lt;10,"5-9years",O569&gt;=10,"10+ years")</f>
        <v>5-9years</v>
      </c>
      <c r="S569">
        <v>1</v>
      </c>
      <c r="T569" t="str" cm="1">
        <f t="array" ref="T569">_xlfn.IFS(S569&lt;3,"Low(1-2)",S569=3,"Medium(3)",S569&gt;=4,"High(4-5)")</f>
        <v>Low(1-2)</v>
      </c>
      <c r="U569">
        <v>5</v>
      </c>
      <c r="V569" t="s">
        <v>2050</v>
      </c>
      <c r="W569">
        <v>4</v>
      </c>
      <c r="X569">
        <v>91</v>
      </c>
      <c r="Y569">
        <v>68</v>
      </c>
      <c r="Z569">
        <v>98</v>
      </c>
      <c r="AA569">
        <v>5</v>
      </c>
      <c r="AB569" t="str" cm="1">
        <f t="array" ref="AB569">_xlfn.IFS(AA569=0,"Below Expectation",AA569&lt;5,"Needs Improvement",AA569&lt;=7,"Meets Expectation",AA569&gt;=8,"Exceeds Expectation")</f>
        <v>Meets Expectation</v>
      </c>
      <c r="AC569" s="4">
        <v>18409</v>
      </c>
      <c r="AD569">
        <v>2</v>
      </c>
    </row>
    <row r="570" spans="1:30" x14ac:dyDescent="0.3">
      <c r="A570" t="s">
        <v>592</v>
      </c>
      <c r="B570" t="s">
        <v>1590</v>
      </c>
      <c r="C570">
        <v>49</v>
      </c>
      <c r="D570" t="str">
        <f t="shared" si="24"/>
        <v>40-49</v>
      </c>
      <c r="E570" t="s">
        <v>2022</v>
      </c>
      <c r="F570" t="s">
        <v>2029</v>
      </c>
      <c r="G570" t="s">
        <v>2033</v>
      </c>
      <c r="H570" s="2">
        <v>44994</v>
      </c>
      <c r="I570" t="s">
        <v>958</v>
      </c>
      <c r="J570" t="s">
        <v>2038</v>
      </c>
      <c r="K570" s="4">
        <v>28681</v>
      </c>
      <c r="L570">
        <v>0</v>
      </c>
      <c r="N570" s="6">
        <f t="shared" ca="1" si="25"/>
        <v>30</v>
      </c>
      <c r="O570" s="6">
        <f t="shared" ca="1" si="26"/>
        <v>2</v>
      </c>
      <c r="P570" s="6" t="str" cm="1">
        <f t="array" aca="1" ref="P570" ca="1">_xlfn.IFS(O570&lt;5,"0-4years", O570&lt;10,"5-9years",O570&gt;=10,"10+ years")</f>
        <v>0-4years</v>
      </c>
      <c r="S570">
        <v>1</v>
      </c>
      <c r="T570" t="str" cm="1">
        <f t="array" ref="T570">_xlfn.IFS(S570&lt;3,"Low(1-2)",S570=3,"Medium(3)",S570&gt;=4,"High(4-5)")</f>
        <v>Low(1-2)</v>
      </c>
      <c r="U570">
        <v>1</v>
      </c>
      <c r="V570" t="s">
        <v>2050</v>
      </c>
      <c r="W570">
        <v>2</v>
      </c>
      <c r="X570">
        <v>67</v>
      </c>
      <c r="Y570">
        <v>40</v>
      </c>
      <c r="Z570">
        <v>100</v>
      </c>
      <c r="AA570">
        <v>3</v>
      </c>
      <c r="AB570" t="str" cm="1">
        <f t="array" ref="AB570">_xlfn.IFS(AA570=0,"Below Expectation",AA570&lt;5,"Needs Improvement",AA570&lt;=7,"Meets Expectation",AA570&gt;=8,"Exceeds Expectation")</f>
        <v>Needs Improvement</v>
      </c>
      <c r="AC570" s="4">
        <v>2446</v>
      </c>
      <c r="AD570">
        <v>3</v>
      </c>
    </row>
    <row r="571" spans="1:30" x14ac:dyDescent="0.3">
      <c r="A571" t="s">
        <v>593</v>
      </c>
      <c r="B571" t="s">
        <v>1591</v>
      </c>
      <c r="C571">
        <v>49</v>
      </c>
      <c r="D571" t="str">
        <f t="shared" si="24"/>
        <v>40-49</v>
      </c>
      <c r="E571" t="s">
        <v>2023</v>
      </c>
      <c r="F571" t="s">
        <v>2027</v>
      </c>
      <c r="G571" t="s">
        <v>2033</v>
      </c>
      <c r="H571" s="2">
        <v>43249</v>
      </c>
      <c r="I571" t="s">
        <v>625</v>
      </c>
      <c r="J571" t="s">
        <v>2041</v>
      </c>
      <c r="K571" s="4">
        <v>116555</v>
      </c>
      <c r="L571">
        <v>0</v>
      </c>
      <c r="N571" s="6">
        <f t="shared" ca="1" si="25"/>
        <v>87</v>
      </c>
      <c r="O571" s="6">
        <f t="shared" ca="1" si="26"/>
        <v>7</v>
      </c>
      <c r="P571" s="6" t="str" cm="1">
        <f t="array" aca="1" ref="P571" ca="1">_xlfn.IFS(O571&lt;5,"0-4years", O571&lt;10,"5-9years",O571&gt;=10,"10+ years")</f>
        <v>5-9years</v>
      </c>
      <c r="S571">
        <v>4</v>
      </c>
      <c r="T571" t="str" cm="1">
        <f t="array" ref="T571">_xlfn.IFS(S571&lt;3,"Low(1-2)",S571=3,"Medium(3)",S571&gt;=4,"High(4-5)")</f>
        <v>High(4-5)</v>
      </c>
      <c r="U571">
        <v>3</v>
      </c>
      <c r="V571" t="s">
        <v>2054</v>
      </c>
      <c r="W571">
        <v>5</v>
      </c>
      <c r="X571">
        <v>96</v>
      </c>
      <c r="Y571">
        <v>71</v>
      </c>
      <c r="Z571">
        <v>54</v>
      </c>
      <c r="AA571">
        <v>9</v>
      </c>
      <c r="AB571" t="str" cm="1">
        <f t="array" ref="AB571">_xlfn.IFS(AA571=0,"Below Expectation",AA571&lt;5,"Needs Improvement",AA571&lt;=7,"Meets Expectation",AA571&gt;=8,"Exceeds Expectation")</f>
        <v>Exceeds Expectation</v>
      </c>
      <c r="AC571" s="4">
        <v>16183</v>
      </c>
      <c r="AD571">
        <v>0</v>
      </c>
    </row>
    <row r="572" spans="1:30" x14ac:dyDescent="0.3">
      <c r="A572" t="s">
        <v>594</v>
      </c>
      <c r="B572" t="s">
        <v>1592</v>
      </c>
      <c r="C572">
        <v>58</v>
      </c>
      <c r="D572" t="str">
        <f t="shared" si="24"/>
        <v>50-59</v>
      </c>
      <c r="E572" t="s">
        <v>2022</v>
      </c>
      <c r="F572" t="s">
        <v>2027</v>
      </c>
      <c r="G572" t="s">
        <v>2034</v>
      </c>
      <c r="H572" s="2">
        <v>40491</v>
      </c>
      <c r="I572" t="s">
        <v>740</v>
      </c>
      <c r="J572" t="s">
        <v>2041</v>
      </c>
      <c r="K572" s="4">
        <v>118122</v>
      </c>
      <c r="L572">
        <v>1</v>
      </c>
      <c r="M572" s="2">
        <v>42906</v>
      </c>
      <c r="N572" s="6">
        <f t="shared" ca="1" si="25"/>
        <v>79</v>
      </c>
      <c r="O572" s="6">
        <f t="shared" ca="1" si="26"/>
        <v>6</v>
      </c>
      <c r="P572" s="6" t="str" cm="1">
        <f t="array" aca="1" ref="P572" ca="1">_xlfn.IFS(O572&lt;5,"0-4years", O572&lt;10,"5-9years",O572&gt;=10,"10+ years")</f>
        <v>5-9years</v>
      </c>
      <c r="Q572" t="s">
        <v>2044</v>
      </c>
      <c r="R572">
        <v>90</v>
      </c>
      <c r="S572">
        <v>4</v>
      </c>
      <c r="T572" t="str" cm="1">
        <f t="array" ref="T572">_xlfn.IFS(S572&lt;3,"Low(1-2)",S572=3,"Medium(3)",S572&gt;=4,"High(4-5)")</f>
        <v>High(4-5)</v>
      </c>
      <c r="U572">
        <v>1</v>
      </c>
      <c r="V572" t="s">
        <v>2051</v>
      </c>
      <c r="W572">
        <v>3</v>
      </c>
      <c r="X572">
        <v>66</v>
      </c>
      <c r="Y572">
        <v>10</v>
      </c>
      <c r="Z572">
        <v>79</v>
      </c>
      <c r="AA572">
        <v>2</v>
      </c>
      <c r="AB572" t="str" cm="1">
        <f t="array" ref="AB572">_xlfn.IFS(AA572=0,"Below Expectation",AA572&lt;5,"Needs Improvement",AA572&lt;=7,"Meets Expectation",AA572&gt;=8,"Exceeds Expectation")</f>
        <v>Needs Improvement</v>
      </c>
      <c r="AC572" s="4">
        <v>8752</v>
      </c>
      <c r="AD572">
        <v>2</v>
      </c>
    </row>
    <row r="573" spans="1:30" x14ac:dyDescent="0.3">
      <c r="A573" t="s">
        <v>595</v>
      </c>
      <c r="B573" t="s">
        <v>1593</v>
      </c>
      <c r="C573">
        <v>57</v>
      </c>
      <c r="D573" t="str">
        <f t="shared" si="24"/>
        <v>50-59</v>
      </c>
      <c r="E573" t="s">
        <v>2022</v>
      </c>
      <c r="F573" t="s">
        <v>2030</v>
      </c>
      <c r="G573" t="s">
        <v>2034</v>
      </c>
      <c r="H573" s="2">
        <v>45422</v>
      </c>
      <c r="I573" t="s">
        <v>914</v>
      </c>
      <c r="J573" t="s">
        <v>2041</v>
      </c>
      <c r="K573" s="4">
        <v>67292</v>
      </c>
      <c r="L573">
        <v>0</v>
      </c>
      <c r="N573" s="6">
        <f t="shared" ca="1" si="25"/>
        <v>16</v>
      </c>
      <c r="O573" s="6">
        <f t="shared" ca="1" si="26"/>
        <v>1</v>
      </c>
      <c r="P573" s="6" t="str" cm="1">
        <f t="array" aca="1" ref="P573" ca="1">_xlfn.IFS(O573&lt;5,"0-4years", O573&lt;10,"5-9years",O573&gt;=10,"10+ years")</f>
        <v>0-4years</v>
      </c>
      <c r="S573">
        <v>5</v>
      </c>
      <c r="T573" t="str" cm="1">
        <f t="array" ref="T573">_xlfn.IFS(S573&lt;3,"Low(1-2)",S573=3,"Medium(3)",S573&gt;=4,"High(4-5)")</f>
        <v>High(4-5)</v>
      </c>
      <c r="U573">
        <v>4</v>
      </c>
      <c r="V573" t="s">
        <v>2056</v>
      </c>
      <c r="W573">
        <v>2</v>
      </c>
      <c r="X573">
        <v>79</v>
      </c>
      <c r="Y573">
        <v>79</v>
      </c>
      <c r="Z573">
        <v>71</v>
      </c>
      <c r="AA573">
        <v>0</v>
      </c>
      <c r="AB573" t="str" cm="1">
        <f t="array" ref="AB573">_xlfn.IFS(AA573=0,"Below Expectation",AA573&lt;5,"Needs Improvement",AA573&lt;=7,"Meets Expectation",AA573&gt;=8,"Exceeds Expectation")</f>
        <v>Below Expectation</v>
      </c>
      <c r="AC573" s="4">
        <v>19035</v>
      </c>
      <c r="AD573">
        <v>1</v>
      </c>
    </row>
    <row r="574" spans="1:30" x14ac:dyDescent="0.3">
      <c r="A574" t="s">
        <v>596</v>
      </c>
      <c r="B574" t="s">
        <v>1594</v>
      </c>
      <c r="C574">
        <v>48</v>
      </c>
      <c r="D574" t="str">
        <f t="shared" si="24"/>
        <v>40-49</v>
      </c>
      <c r="E574" t="s">
        <v>2023</v>
      </c>
      <c r="F574" t="s">
        <v>2028</v>
      </c>
      <c r="G574" t="s">
        <v>2033</v>
      </c>
      <c r="H574" s="2">
        <v>44823</v>
      </c>
      <c r="I574" t="s">
        <v>991</v>
      </c>
      <c r="J574" t="s">
        <v>2040</v>
      </c>
      <c r="K574" s="4">
        <v>30629</v>
      </c>
      <c r="L574">
        <v>0</v>
      </c>
      <c r="N574" s="6">
        <f t="shared" ca="1" si="25"/>
        <v>35</v>
      </c>
      <c r="O574" s="6">
        <f t="shared" ca="1" si="26"/>
        <v>2</v>
      </c>
      <c r="P574" s="6" t="str" cm="1">
        <f t="array" aca="1" ref="P574" ca="1">_xlfn.IFS(O574&lt;5,"0-4years", O574&lt;10,"5-9years",O574&gt;=10,"10+ years")</f>
        <v>0-4years</v>
      </c>
      <c r="S574">
        <v>1</v>
      </c>
      <c r="T574" t="str" cm="1">
        <f t="array" ref="T574">_xlfn.IFS(S574&lt;3,"Low(1-2)",S574=3,"Medium(3)",S574&gt;=4,"High(4-5)")</f>
        <v>Low(1-2)</v>
      </c>
      <c r="U574">
        <v>1</v>
      </c>
      <c r="V574" t="s">
        <v>2050</v>
      </c>
      <c r="W574">
        <v>3</v>
      </c>
      <c r="X574">
        <v>59</v>
      </c>
      <c r="Y574">
        <v>87</v>
      </c>
      <c r="Z574">
        <v>69</v>
      </c>
      <c r="AA574">
        <v>6</v>
      </c>
      <c r="AB574" t="str" cm="1">
        <f t="array" ref="AB574">_xlfn.IFS(AA574=0,"Below Expectation",AA574&lt;5,"Needs Improvement",AA574&lt;=7,"Meets Expectation",AA574&gt;=8,"Exceeds Expectation")</f>
        <v>Meets Expectation</v>
      </c>
      <c r="AC574" s="4">
        <v>13440</v>
      </c>
      <c r="AD574">
        <v>0</v>
      </c>
    </row>
    <row r="575" spans="1:30" x14ac:dyDescent="0.3">
      <c r="A575" t="s">
        <v>597</v>
      </c>
      <c r="B575" t="s">
        <v>1595</v>
      </c>
      <c r="C575">
        <v>38</v>
      </c>
      <c r="D575" t="str">
        <f t="shared" si="24"/>
        <v>30-39</v>
      </c>
      <c r="E575" t="s">
        <v>2023</v>
      </c>
      <c r="F575" t="s">
        <v>2029</v>
      </c>
      <c r="G575" t="s">
        <v>2032</v>
      </c>
      <c r="H575" s="2">
        <v>40935</v>
      </c>
      <c r="I575" t="s">
        <v>982</v>
      </c>
      <c r="J575" t="s">
        <v>2041</v>
      </c>
      <c r="K575" s="4">
        <v>118246</v>
      </c>
      <c r="L575">
        <v>0</v>
      </c>
      <c r="N575" s="6">
        <f t="shared" ca="1" si="25"/>
        <v>163</v>
      </c>
      <c r="O575" s="6">
        <f t="shared" ca="1" si="26"/>
        <v>13</v>
      </c>
      <c r="P575" s="6" t="str" cm="1">
        <f t="array" aca="1" ref="P575" ca="1">_xlfn.IFS(O575&lt;5,"0-4years", O575&lt;10,"5-9years",O575&gt;=10,"10+ years")</f>
        <v>10+ years</v>
      </c>
      <c r="S575">
        <v>1</v>
      </c>
      <c r="T575" t="str" cm="1">
        <f t="array" ref="T575">_xlfn.IFS(S575&lt;3,"Low(1-2)",S575=3,"Medium(3)",S575&gt;=4,"High(4-5)")</f>
        <v>Low(1-2)</v>
      </c>
      <c r="U575">
        <v>2</v>
      </c>
      <c r="V575" t="s">
        <v>2050</v>
      </c>
      <c r="W575">
        <v>3</v>
      </c>
      <c r="X575">
        <v>84</v>
      </c>
      <c r="Y575">
        <v>84</v>
      </c>
      <c r="Z575">
        <v>65</v>
      </c>
      <c r="AA575">
        <v>4</v>
      </c>
      <c r="AB575" t="str" cm="1">
        <f t="array" ref="AB575">_xlfn.IFS(AA575=0,"Below Expectation",AA575&lt;5,"Needs Improvement",AA575&lt;=7,"Meets Expectation",AA575&gt;=8,"Exceeds Expectation")</f>
        <v>Needs Improvement</v>
      </c>
      <c r="AC575" s="4">
        <v>12096</v>
      </c>
      <c r="AD575">
        <v>3</v>
      </c>
    </row>
    <row r="576" spans="1:30" x14ac:dyDescent="0.3">
      <c r="A576" t="s">
        <v>598</v>
      </c>
      <c r="B576" t="s">
        <v>1596</v>
      </c>
      <c r="C576">
        <v>30</v>
      </c>
      <c r="D576" t="str">
        <f t="shared" si="24"/>
        <v>30-39</v>
      </c>
      <c r="E576" t="s">
        <v>2024</v>
      </c>
      <c r="F576" t="s">
        <v>2028</v>
      </c>
      <c r="G576" t="s">
        <v>2033</v>
      </c>
      <c r="H576" s="2">
        <v>43554</v>
      </c>
      <c r="I576" t="s">
        <v>983</v>
      </c>
      <c r="J576" t="s">
        <v>2039</v>
      </c>
      <c r="K576" s="4">
        <v>102814</v>
      </c>
      <c r="L576">
        <v>0</v>
      </c>
      <c r="N576" s="6">
        <f t="shared" ca="1" si="25"/>
        <v>77</v>
      </c>
      <c r="O576" s="6">
        <f t="shared" ca="1" si="26"/>
        <v>6</v>
      </c>
      <c r="P576" s="6" t="str" cm="1">
        <f t="array" aca="1" ref="P576" ca="1">_xlfn.IFS(O576&lt;5,"0-4years", O576&lt;10,"5-9years",O576&gt;=10,"10+ years")</f>
        <v>5-9years</v>
      </c>
      <c r="S576">
        <v>4</v>
      </c>
      <c r="T576" t="str" cm="1">
        <f t="array" ref="T576">_xlfn.IFS(S576&lt;3,"Low(1-2)",S576=3,"Medium(3)",S576&gt;=4,"High(4-5)")</f>
        <v>High(4-5)</v>
      </c>
      <c r="U576">
        <v>4</v>
      </c>
      <c r="V576" t="s">
        <v>2056</v>
      </c>
      <c r="W576">
        <v>3</v>
      </c>
      <c r="X576">
        <v>70</v>
      </c>
      <c r="Y576">
        <v>51</v>
      </c>
      <c r="Z576">
        <v>56</v>
      </c>
      <c r="AA576">
        <v>9</v>
      </c>
      <c r="AB576" t="str" cm="1">
        <f t="array" ref="AB576">_xlfn.IFS(AA576=0,"Below Expectation",AA576&lt;5,"Needs Improvement",AA576&lt;=7,"Meets Expectation",AA576&gt;=8,"Exceeds Expectation")</f>
        <v>Exceeds Expectation</v>
      </c>
      <c r="AC576" s="4">
        <v>16923</v>
      </c>
      <c r="AD576">
        <v>4</v>
      </c>
    </row>
    <row r="577" spans="1:30" x14ac:dyDescent="0.3">
      <c r="A577" t="s">
        <v>599</v>
      </c>
      <c r="B577" t="s">
        <v>1597</v>
      </c>
      <c r="C577">
        <v>54</v>
      </c>
      <c r="D577" t="str">
        <f t="shared" si="24"/>
        <v>50-59</v>
      </c>
      <c r="E577" t="s">
        <v>2022</v>
      </c>
      <c r="F577" t="s">
        <v>2028</v>
      </c>
      <c r="G577" t="s">
        <v>2034</v>
      </c>
      <c r="H577" s="2">
        <v>43112</v>
      </c>
      <c r="I577" t="s">
        <v>468</v>
      </c>
      <c r="J577" t="s">
        <v>2038</v>
      </c>
      <c r="K577" s="4">
        <v>33417</v>
      </c>
      <c r="L577">
        <v>1</v>
      </c>
      <c r="M577" s="2">
        <v>45776</v>
      </c>
      <c r="N577" s="6">
        <f t="shared" ca="1" si="25"/>
        <v>87</v>
      </c>
      <c r="O577" s="6">
        <f t="shared" ca="1" si="26"/>
        <v>7</v>
      </c>
      <c r="P577" s="6" t="str" cm="1">
        <f t="array" aca="1" ref="P577" ca="1">_xlfn.IFS(O577&lt;5,"0-4years", O577&lt;10,"5-9years",O577&gt;=10,"10+ years")</f>
        <v>5-9years</v>
      </c>
      <c r="Q577" t="s">
        <v>2044</v>
      </c>
      <c r="R577">
        <v>60</v>
      </c>
      <c r="S577">
        <v>4</v>
      </c>
      <c r="T577" t="str" cm="1">
        <f t="array" ref="T577">_xlfn.IFS(S577&lt;3,"Low(1-2)",S577=3,"Medium(3)",S577&gt;=4,"High(4-5)")</f>
        <v>High(4-5)</v>
      </c>
      <c r="U577">
        <v>1</v>
      </c>
      <c r="V577" t="s">
        <v>2051</v>
      </c>
      <c r="W577">
        <v>2</v>
      </c>
      <c r="X577">
        <v>65</v>
      </c>
      <c r="Y577">
        <v>22</v>
      </c>
      <c r="Z577">
        <v>56</v>
      </c>
      <c r="AA577">
        <v>6</v>
      </c>
      <c r="AB577" t="str" cm="1">
        <f t="array" ref="AB577">_xlfn.IFS(AA577=0,"Below Expectation",AA577&lt;5,"Needs Improvement",AA577&lt;=7,"Meets Expectation",AA577&gt;=8,"Exceeds Expectation")</f>
        <v>Meets Expectation</v>
      </c>
      <c r="AC577" s="4">
        <v>6499</v>
      </c>
      <c r="AD577">
        <v>1</v>
      </c>
    </row>
    <row r="578" spans="1:30" x14ac:dyDescent="0.3">
      <c r="A578" t="s">
        <v>600</v>
      </c>
      <c r="B578" t="s">
        <v>1598</v>
      </c>
      <c r="C578">
        <v>41</v>
      </c>
      <c r="D578" t="str">
        <f t="shared" si="24"/>
        <v>40-49</v>
      </c>
      <c r="E578" t="s">
        <v>2023</v>
      </c>
      <c r="F578" t="s">
        <v>2025</v>
      </c>
      <c r="G578" t="s">
        <v>2035</v>
      </c>
      <c r="H578" s="2">
        <v>40709</v>
      </c>
      <c r="I578" t="s">
        <v>916</v>
      </c>
      <c r="J578" t="s">
        <v>2040</v>
      </c>
      <c r="K578" s="4">
        <v>59765</v>
      </c>
      <c r="L578">
        <v>0</v>
      </c>
      <c r="N578" s="6">
        <f t="shared" ca="1" si="25"/>
        <v>171</v>
      </c>
      <c r="O578" s="6">
        <f t="shared" ca="1" si="26"/>
        <v>14</v>
      </c>
      <c r="P578" s="6" t="str" cm="1">
        <f t="array" aca="1" ref="P578" ca="1">_xlfn.IFS(O578&lt;5,"0-4years", O578&lt;10,"5-9years",O578&gt;=10,"10+ years")</f>
        <v>10+ years</v>
      </c>
      <c r="S578">
        <v>4</v>
      </c>
      <c r="T578" t="str" cm="1">
        <f t="array" ref="T578">_xlfn.IFS(S578&lt;3,"Low(1-2)",S578=3,"Medium(3)",S578&gt;=4,"High(4-5)")</f>
        <v>High(4-5)</v>
      </c>
      <c r="U578">
        <v>4</v>
      </c>
      <c r="V578" t="s">
        <v>2056</v>
      </c>
      <c r="W578">
        <v>5</v>
      </c>
      <c r="X578">
        <v>55</v>
      </c>
      <c r="Y578">
        <v>48</v>
      </c>
      <c r="Z578">
        <v>99</v>
      </c>
      <c r="AA578">
        <v>0</v>
      </c>
      <c r="AB578" t="str" cm="1">
        <f t="array" ref="AB578">_xlfn.IFS(AA578=0,"Below Expectation",AA578&lt;5,"Needs Improvement",AA578&lt;=7,"Meets Expectation",AA578&gt;=8,"Exceeds Expectation")</f>
        <v>Below Expectation</v>
      </c>
      <c r="AC578" s="4">
        <v>14767</v>
      </c>
      <c r="AD578">
        <v>1</v>
      </c>
    </row>
    <row r="579" spans="1:30" x14ac:dyDescent="0.3">
      <c r="A579" t="s">
        <v>601</v>
      </c>
      <c r="B579" t="s">
        <v>1599</v>
      </c>
      <c r="C579">
        <v>34</v>
      </c>
      <c r="D579" t="str">
        <f t="shared" ref="D579:D642" si="27">IF(AND(C579&gt;=22,C579&lt;=29), "22-29", IF(AND(C579&gt;=30,C579&lt;=39),"30-39",IF(AND(C579&gt;=40,C579&lt;=49),"40-49", IF(AND(C579&gt;=50,C579&lt;=59),"50-59"))))</f>
        <v>30-39</v>
      </c>
      <c r="E579" t="s">
        <v>2022</v>
      </c>
      <c r="F579" t="s">
        <v>2030</v>
      </c>
      <c r="G579" t="s">
        <v>2032</v>
      </c>
      <c r="H579" s="2">
        <v>44696</v>
      </c>
      <c r="I579" t="s">
        <v>461</v>
      </c>
      <c r="J579" t="s">
        <v>2038</v>
      </c>
      <c r="K579" s="4">
        <v>99499</v>
      </c>
      <c r="L579">
        <v>0</v>
      </c>
      <c r="N579" s="6">
        <f t="shared" ref="N579:N642" ca="1" si="28">IFERROR((DATEDIF(H579,M579,"M")), DATEDIF(H579,TODAY(),"M"))</f>
        <v>40</v>
      </c>
      <c r="O579" s="6">
        <f t="shared" ref="O579:O642" ca="1" si="29">IFERROR((DATEDIF(H579,M579,"Y")), DATEDIF(H579,TODAY(),"Y"))</f>
        <v>3</v>
      </c>
      <c r="P579" s="6" t="str" cm="1">
        <f t="array" aca="1" ref="P579" ca="1">_xlfn.IFS(O579&lt;5,"0-4years", O579&lt;10,"5-9years",O579&gt;=10,"10+ years")</f>
        <v>0-4years</v>
      </c>
      <c r="S579">
        <v>2</v>
      </c>
      <c r="T579" t="str" cm="1">
        <f t="array" ref="T579">_xlfn.IFS(S579&lt;3,"Low(1-2)",S579=3,"Medium(3)",S579&gt;=4,"High(4-5)")</f>
        <v>Low(1-2)</v>
      </c>
      <c r="U579">
        <v>3</v>
      </c>
      <c r="V579" t="s">
        <v>2050</v>
      </c>
      <c r="W579">
        <v>1</v>
      </c>
      <c r="X579">
        <v>52</v>
      </c>
      <c r="Y579">
        <v>37</v>
      </c>
      <c r="Z579">
        <v>99</v>
      </c>
      <c r="AA579">
        <v>7</v>
      </c>
      <c r="AB579" t="str" cm="1">
        <f t="array" ref="AB579">_xlfn.IFS(AA579=0,"Below Expectation",AA579&lt;5,"Needs Improvement",AA579&lt;=7,"Meets Expectation",AA579&gt;=8,"Exceeds Expectation")</f>
        <v>Meets Expectation</v>
      </c>
      <c r="AC579" s="4">
        <v>19673</v>
      </c>
      <c r="AD579">
        <v>1</v>
      </c>
    </row>
    <row r="580" spans="1:30" x14ac:dyDescent="0.3">
      <c r="A580" t="s">
        <v>602</v>
      </c>
      <c r="B580" t="s">
        <v>1600</v>
      </c>
      <c r="C580">
        <v>49</v>
      </c>
      <c r="D580" t="str">
        <f t="shared" si="27"/>
        <v>40-49</v>
      </c>
      <c r="E580" t="s">
        <v>2023</v>
      </c>
      <c r="F580" t="s">
        <v>2026</v>
      </c>
      <c r="G580" t="s">
        <v>2035</v>
      </c>
      <c r="H580" s="2">
        <v>45241</v>
      </c>
      <c r="I580" t="s">
        <v>755</v>
      </c>
      <c r="J580" t="s">
        <v>2041</v>
      </c>
      <c r="K580" s="4">
        <v>81574</v>
      </c>
      <c r="L580">
        <v>0</v>
      </c>
      <c r="N580" s="6">
        <f t="shared" ca="1" si="28"/>
        <v>22</v>
      </c>
      <c r="O580" s="6">
        <f t="shared" ca="1" si="29"/>
        <v>1</v>
      </c>
      <c r="P580" s="6" t="str" cm="1">
        <f t="array" aca="1" ref="P580" ca="1">_xlfn.IFS(O580&lt;5,"0-4years", O580&lt;10,"5-9years",O580&gt;=10,"10+ years")</f>
        <v>0-4years</v>
      </c>
      <c r="S580">
        <v>3</v>
      </c>
      <c r="T580" t="str" cm="1">
        <f t="array" ref="T580">_xlfn.IFS(S580&lt;3,"Low(1-2)",S580=3,"Medium(3)",S580&gt;=4,"High(4-5)")</f>
        <v>Medium(3)</v>
      </c>
      <c r="U580">
        <v>1</v>
      </c>
      <c r="V580" t="s">
        <v>2050</v>
      </c>
      <c r="W580">
        <v>5</v>
      </c>
      <c r="X580">
        <v>90</v>
      </c>
      <c r="Y580">
        <v>46</v>
      </c>
      <c r="Z580">
        <v>51</v>
      </c>
      <c r="AA580">
        <v>2</v>
      </c>
      <c r="AB580" t="str" cm="1">
        <f t="array" ref="AB580">_xlfn.IFS(AA580=0,"Below Expectation",AA580&lt;5,"Needs Improvement",AA580&lt;=7,"Meets Expectation",AA580&gt;=8,"Exceeds Expectation")</f>
        <v>Needs Improvement</v>
      </c>
      <c r="AC580" s="4">
        <v>11337</v>
      </c>
      <c r="AD580">
        <v>1</v>
      </c>
    </row>
    <row r="581" spans="1:30" x14ac:dyDescent="0.3">
      <c r="A581" t="s">
        <v>603</v>
      </c>
      <c r="B581" t="s">
        <v>1601</v>
      </c>
      <c r="C581">
        <v>50</v>
      </c>
      <c r="D581" t="str">
        <f t="shared" si="27"/>
        <v>50-59</v>
      </c>
      <c r="E581" t="s">
        <v>2022</v>
      </c>
      <c r="F581" t="s">
        <v>2027</v>
      </c>
      <c r="G581" t="s">
        <v>2031</v>
      </c>
      <c r="H581" s="2">
        <v>40757</v>
      </c>
      <c r="I581" t="s">
        <v>913</v>
      </c>
      <c r="J581" t="s">
        <v>2040</v>
      </c>
      <c r="K581" s="4">
        <v>115545</v>
      </c>
      <c r="L581">
        <v>0</v>
      </c>
      <c r="N581" s="6">
        <f t="shared" ca="1" si="28"/>
        <v>169</v>
      </c>
      <c r="O581" s="6">
        <f t="shared" ca="1" si="29"/>
        <v>14</v>
      </c>
      <c r="P581" s="6" t="str" cm="1">
        <f t="array" aca="1" ref="P581" ca="1">_xlfn.IFS(O581&lt;5,"0-4years", O581&lt;10,"5-9years",O581&gt;=10,"10+ years")</f>
        <v>10+ years</v>
      </c>
      <c r="S581">
        <v>3</v>
      </c>
      <c r="T581" t="str" cm="1">
        <f t="array" ref="T581">_xlfn.IFS(S581&lt;3,"Low(1-2)",S581=3,"Medium(3)",S581&gt;=4,"High(4-5)")</f>
        <v>Medium(3)</v>
      </c>
      <c r="U581">
        <v>2</v>
      </c>
      <c r="V581" t="s">
        <v>2050</v>
      </c>
      <c r="W581">
        <v>2</v>
      </c>
      <c r="X581">
        <v>92</v>
      </c>
      <c r="Y581">
        <v>71</v>
      </c>
      <c r="Z581">
        <v>96</v>
      </c>
      <c r="AA581">
        <v>6</v>
      </c>
      <c r="AB581" t="str" cm="1">
        <f t="array" ref="AB581">_xlfn.IFS(AA581=0,"Below Expectation",AA581&lt;5,"Needs Improvement",AA581&lt;=7,"Meets Expectation",AA581&gt;=8,"Exceeds Expectation")</f>
        <v>Meets Expectation</v>
      </c>
      <c r="AC581" s="4">
        <v>15819</v>
      </c>
      <c r="AD581">
        <v>0</v>
      </c>
    </row>
    <row r="582" spans="1:30" x14ac:dyDescent="0.3">
      <c r="A582" t="s">
        <v>604</v>
      </c>
      <c r="B582" t="s">
        <v>1602</v>
      </c>
      <c r="C582">
        <v>34</v>
      </c>
      <c r="D582" t="str">
        <f t="shared" si="27"/>
        <v>30-39</v>
      </c>
      <c r="E582" t="s">
        <v>2023</v>
      </c>
      <c r="F582" t="s">
        <v>2027</v>
      </c>
      <c r="G582" t="s">
        <v>2034</v>
      </c>
      <c r="H582" s="2">
        <v>41209</v>
      </c>
      <c r="I582" t="s">
        <v>629</v>
      </c>
      <c r="J582" t="s">
        <v>2037</v>
      </c>
      <c r="K582" s="4">
        <v>52675</v>
      </c>
      <c r="L582">
        <v>1</v>
      </c>
      <c r="M582" s="2">
        <v>45742</v>
      </c>
      <c r="N582" s="6">
        <f t="shared" ca="1" si="28"/>
        <v>148</v>
      </c>
      <c r="O582" s="6">
        <f t="shared" ca="1" si="29"/>
        <v>12</v>
      </c>
      <c r="P582" s="6" t="str" cm="1">
        <f t="array" aca="1" ref="P582" ca="1">_xlfn.IFS(O582&lt;5,"0-4years", O582&lt;10,"5-9years",O582&gt;=10,"10+ years")</f>
        <v>10+ years</v>
      </c>
      <c r="Q582" t="s">
        <v>2045</v>
      </c>
      <c r="R582">
        <v>60</v>
      </c>
      <c r="S582">
        <v>1</v>
      </c>
      <c r="T582" t="str" cm="1">
        <f t="array" ref="T582">_xlfn.IFS(S582&lt;3,"Low(1-2)",S582=3,"Medium(3)",S582&gt;=4,"High(4-5)")</f>
        <v>Low(1-2)</v>
      </c>
      <c r="U582">
        <v>4</v>
      </c>
      <c r="V582" t="s">
        <v>2052</v>
      </c>
      <c r="W582">
        <v>1</v>
      </c>
      <c r="X582">
        <v>70</v>
      </c>
      <c r="Y582">
        <v>6</v>
      </c>
      <c r="Z582">
        <v>63</v>
      </c>
      <c r="AA582">
        <v>2</v>
      </c>
      <c r="AB582" t="str" cm="1">
        <f t="array" ref="AB582">_xlfn.IFS(AA582=0,"Below Expectation",AA582&lt;5,"Needs Improvement",AA582&lt;=7,"Meets Expectation",AA582&gt;=8,"Exceeds Expectation")</f>
        <v>Needs Improvement</v>
      </c>
      <c r="AC582" s="4">
        <v>15784</v>
      </c>
      <c r="AD582">
        <v>3</v>
      </c>
    </row>
    <row r="583" spans="1:30" x14ac:dyDescent="0.3">
      <c r="A583" t="s">
        <v>605</v>
      </c>
      <c r="B583" t="s">
        <v>1603</v>
      </c>
      <c r="C583">
        <v>56</v>
      </c>
      <c r="D583" t="str">
        <f t="shared" si="27"/>
        <v>50-59</v>
      </c>
      <c r="E583" t="s">
        <v>2023</v>
      </c>
      <c r="F583" t="s">
        <v>2030</v>
      </c>
      <c r="G583" t="s">
        <v>2035</v>
      </c>
      <c r="H583" s="2">
        <v>40541</v>
      </c>
      <c r="I583" t="s">
        <v>480</v>
      </c>
      <c r="J583" t="s">
        <v>2039</v>
      </c>
      <c r="K583" s="4">
        <v>97267</v>
      </c>
      <c r="L583">
        <v>0</v>
      </c>
      <c r="N583" s="6">
        <f t="shared" ca="1" si="28"/>
        <v>176</v>
      </c>
      <c r="O583" s="6">
        <f t="shared" ca="1" si="29"/>
        <v>14</v>
      </c>
      <c r="P583" s="6" t="str" cm="1">
        <f t="array" aca="1" ref="P583" ca="1">_xlfn.IFS(O583&lt;5,"0-4years", O583&lt;10,"5-9years",O583&gt;=10,"10+ years")</f>
        <v>10+ years</v>
      </c>
      <c r="S583">
        <v>2</v>
      </c>
      <c r="T583" t="str" cm="1">
        <f t="array" ref="T583">_xlfn.IFS(S583&lt;3,"Low(1-2)",S583=3,"Medium(3)",S583&gt;=4,"High(4-5)")</f>
        <v>Low(1-2)</v>
      </c>
      <c r="U583">
        <v>5</v>
      </c>
      <c r="V583" t="s">
        <v>2050</v>
      </c>
      <c r="W583">
        <v>1</v>
      </c>
      <c r="X583">
        <v>62</v>
      </c>
      <c r="Y583">
        <v>65</v>
      </c>
      <c r="Z583">
        <v>80</v>
      </c>
      <c r="AA583">
        <v>2</v>
      </c>
      <c r="AB583" t="str" cm="1">
        <f t="array" ref="AB583">_xlfn.IFS(AA583=0,"Below Expectation",AA583&lt;5,"Needs Improvement",AA583&lt;=7,"Meets Expectation",AA583&gt;=8,"Exceeds Expectation")</f>
        <v>Needs Improvement</v>
      </c>
      <c r="AC583" s="4">
        <v>19142</v>
      </c>
      <c r="AD583">
        <v>2</v>
      </c>
    </row>
    <row r="584" spans="1:30" x14ac:dyDescent="0.3">
      <c r="A584" t="s">
        <v>606</v>
      </c>
      <c r="B584" t="s">
        <v>1604</v>
      </c>
      <c r="C584">
        <v>27</v>
      </c>
      <c r="D584" t="str">
        <f t="shared" si="27"/>
        <v>22-29</v>
      </c>
      <c r="E584" t="s">
        <v>2023</v>
      </c>
      <c r="F584" t="s">
        <v>2026</v>
      </c>
      <c r="G584" t="s">
        <v>2031</v>
      </c>
      <c r="H584" s="2">
        <v>45306</v>
      </c>
      <c r="I584" t="s">
        <v>638</v>
      </c>
      <c r="J584" t="s">
        <v>2041</v>
      </c>
      <c r="K584" s="4">
        <v>65563</v>
      </c>
      <c r="L584">
        <v>0</v>
      </c>
      <c r="N584" s="6">
        <f t="shared" ca="1" si="28"/>
        <v>20</v>
      </c>
      <c r="O584" s="6">
        <f t="shared" ca="1" si="29"/>
        <v>1</v>
      </c>
      <c r="P584" s="6" t="str" cm="1">
        <f t="array" aca="1" ref="P584" ca="1">_xlfn.IFS(O584&lt;5,"0-4years", O584&lt;10,"5-9years",O584&gt;=10,"10+ years")</f>
        <v>0-4years</v>
      </c>
      <c r="S584">
        <v>4</v>
      </c>
      <c r="T584" t="str" cm="1">
        <f t="array" ref="T584">_xlfn.IFS(S584&lt;3,"Low(1-2)",S584=3,"Medium(3)",S584&gt;=4,"High(4-5)")</f>
        <v>High(4-5)</v>
      </c>
      <c r="U584">
        <v>4</v>
      </c>
      <c r="V584" t="s">
        <v>2056</v>
      </c>
      <c r="W584">
        <v>1</v>
      </c>
      <c r="X584">
        <v>67</v>
      </c>
      <c r="Y584">
        <v>93</v>
      </c>
      <c r="Z584">
        <v>99</v>
      </c>
      <c r="AA584">
        <v>9</v>
      </c>
      <c r="AB584" t="str" cm="1">
        <f t="array" ref="AB584">_xlfn.IFS(AA584=0,"Below Expectation",AA584&lt;5,"Needs Improvement",AA584&lt;=7,"Meets Expectation",AA584&gt;=8,"Exceeds Expectation")</f>
        <v>Exceeds Expectation</v>
      </c>
      <c r="AC584" s="4">
        <v>5311</v>
      </c>
      <c r="AD584">
        <v>0</v>
      </c>
    </row>
    <row r="585" spans="1:30" x14ac:dyDescent="0.3">
      <c r="A585" t="s">
        <v>607</v>
      </c>
      <c r="B585" t="s">
        <v>1605</v>
      </c>
      <c r="C585">
        <v>39</v>
      </c>
      <c r="D585" t="str">
        <f t="shared" si="27"/>
        <v>30-39</v>
      </c>
      <c r="E585" t="s">
        <v>2024</v>
      </c>
      <c r="F585" t="s">
        <v>2027</v>
      </c>
      <c r="G585" t="s">
        <v>2035</v>
      </c>
      <c r="H585" s="2">
        <v>45002</v>
      </c>
      <c r="I585" t="s">
        <v>758</v>
      </c>
      <c r="J585" t="s">
        <v>2041</v>
      </c>
      <c r="K585" s="4">
        <v>36332</v>
      </c>
      <c r="L585">
        <v>0</v>
      </c>
      <c r="N585" s="6">
        <f t="shared" ca="1" si="28"/>
        <v>29</v>
      </c>
      <c r="O585" s="6">
        <f t="shared" ca="1" si="29"/>
        <v>2</v>
      </c>
      <c r="P585" s="6" t="str" cm="1">
        <f t="array" aca="1" ref="P585" ca="1">_xlfn.IFS(O585&lt;5,"0-4years", O585&lt;10,"5-9years",O585&gt;=10,"10+ years")</f>
        <v>0-4years</v>
      </c>
      <c r="S585">
        <v>1</v>
      </c>
      <c r="T585" t="str" cm="1">
        <f t="array" ref="T585">_xlfn.IFS(S585&lt;3,"Low(1-2)",S585=3,"Medium(3)",S585&gt;=4,"High(4-5)")</f>
        <v>Low(1-2)</v>
      </c>
      <c r="U585">
        <v>5</v>
      </c>
      <c r="V585" t="s">
        <v>2050</v>
      </c>
      <c r="W585">
        <v>4</v>
      </c>
      <c r="X585">
        <v>73</v>
      </c>
      <c r="Y585">
        <v>76</v>
      </c>
      <c r="Z585">
        <v>90</v>
      </c>
      <c r="AA585">
        <v>8</v>
      </c>
      <c r="AB585" t="str" cm="1">
        <f t="array" ref="AB585">_xlfn.IFS(AA585=0,"Below Expectation",AA585&lt;5,"Needs Improvement",AA585&lt;=7,"Meets Expectation",AA585&gt;=8,"Exceeds Expectation")</f>
        <v>Exceeds Expectation</v>
      </c>
      <c r="AC585" s="4">
        <v>11452</v>
      </c>
      <c r="AD585">
        <v>3</v>
      </c>
    </row>
    <row r="586" spans="1:30" x14ac:dyDescent="0.3">
      <c r="A586" t="s">
        <v>608</v>
      </c>
      <c r="B586" t="s">
        <v>1606</v>
      </c>
      <c r="C586">
        <v>26</v>
      </c>
      <c r="D586" t="str">
        <f t="shared" si="27"/>
        <v>22-29</v>
      </c>
      <c r="E586" t="s">
        <v>2022</v>
      </c>
      <c r="F586" t="s">
        <v>2030</v>
      </c>
      <c r="G586" t="s">
        <v>2036</v>
      </c>
      <c r="H586" s="2">
        <v>44172</v>
      </c>
      <c r="I586" t="s">
        <v>721</v>
      </c>
      <c r="J586" t="s">
        <v>2039</v>
      </c>
      <c r="K586" s="4">
        <v>44177</v>
      </c>
      <c r="L586">
        <v>0</v>
      </c>
      <c r="N586" s="6">
        <f t="shared" ca="1" si="28"/>
        <v>57</v>
      </c>
      <c r="O586" s="6">
        <f t="shared" ca="1" si="29"/>
        <v>4</v>
      </c>
      <c r="P586" s="6" t="str" cm="1">
        <f t="array" aca="1" ref="P586" ca="1">_xlfn.IFS(O586&lt;5,"0-4years", O586&lt;10,"5-9years",O586&gt;=10,"10+ years")</f>
        <v>0-4years</v>
      </c>
      <c r="S586">
        <v>2</v>
      </c>
      <c r="T586" t="str" cm="1">
        <f t="array" ref="T586">_xlfn.IFS(S586&lt;3,"Low(1-2)",S586=3,"Medium(3)",S586&gt;=4,"High(4-5)")</f>
        <v>Low(1-2)</v>
      </c>
      <c r="U586">
        <v>2</v>
      </c>
      <c r="V586" t="s">
        <v>2050</v>
      </c>
      <c r="W586">
        <v>2</v>
      </c>
      <c r="X586">
        <v>76</v>
      </c>
      <c r="Y586">
        <v>61</v>
      </c>
      <c r="Z586">
        <v>63</v>
      </c>
      <c r="AA586">
        <v>1</v>
      </c>
      <c r="AB586" t="str" cm="1">
        <f t="array" ref="AB586">_xlfn.IFS(AA586=0,"Below Expectation",AA586&lt;5,"Needs Improvement",AA586&lt;=7,"Meets Expectation",AA586&gt;=8,"Exceeds Expectation")</f>
        <v>Needs Improvement</v>
      </c>
      <c r="AC586" s="4">
        <v>14574</v>
      </c>
      <c r="AD586">
        <v>2</v>
      </c>
    </row>
    <row r="587" spans="1:30" x14ac:dyDescent="0.3">
      <c r="A587" t="s">
        <v>609</v>
      </c>
      <c r="B587" t="s">
        <v>1607</v>
      </c>
      <c r="C587">
        <v>46</v>
      </c>
      <c r="D587" t="str">
        <f t="shared" si="27"/>
        <v>40-49</v>
      </c>
      <c r="E587" t="s">
        <v>2023</v>
      </c>
      <c r="F587" t="s">
        <v>2027</v>
      </c>
      <c r="G587" t="s">
        <v>2031</v>
      </c>
      <c r="H587" s="2">
        <v>45170</v>
      </c>
      <c r="I587" t="s">
        <v>1004</v>
      </c>
      <c r="J587" t="s">
        <v>2039</v>
      </c>
      <c r="K587" s="4">
        <v>114254</v>
      </c>
      <c r="L587">
        <v>0</v>
      </c>
      <c r="N587" s="6">
        <f t="shared" ca="1" si="28"/>
        <v>24</v>
      </c>
      <c r="O587" s="6">
        <f t="shared" ca="1" si="29"/>
        <v>2</v>
      </c>
      <c r="P587" s="6" t="str" cm="1">
        <f t="array" aca="1" ref="P587" ca="1">_xlfn.IFS(O587&lt;5,"0-4years", O587&lt;10,"5-9years",O587&gt;=10,"10+ years")</f>
        <v>0-4years</v>
      </c>
      <c r="S587">
        <v>5</v>
      </c>
      <c r="T587" t="str" cm="1">
        <f t="array" ref="T587">_xlfn.IFS(S587&lt;3,"Low(1-2)",S587=3,"Medium(3)",S587&gt;=4,"High(4-5)")</f>
        <v>High(4-5)</v>
      </c>
      <c r="U587">
        <v>3</v>
      </c>
      <c r="V587" t="s">
        <v>2054</v>
      </c>
      <c r="W587">
        <v>4</v>
      </c>
      <c r="X587">
        <v>53</v>
      </c>
      <c r="Y587">
        <v>86</v>
      </c>
      <c r="Z587">
        <v>54</v>
      </c>
      <c r="AA587">
        <v>3</v>
      </c>
      <c r="AB587" t="str" cm="1">
        <f t="array" ref="AB587">_xlfn.IFS(AA587=0,"Below Expectation",AA587&lt;5,"Needs Improvement",AA587&lt;=7,"Meets Expectation",AA587&gt;=8,"Exceeds Expectation")</f>
        <v>Needs Improvement</v>
      </c>
      <c r="AC587" s="4">
        <v>18279</v>
      </c>
      <c r="AD587">
        <v>1</v>
      </c>
    </row>
    <row r="588" spans="1:30" x14ac:dyDescent="0.3">
      <c r="A588" t="s">
        <v>610</v>
      </c>
      <c r="B588" t="s">
        <v>1608</v>
      </c>
      <c r="C588">
        <v>23</v>
      </c>
      <c r="D588" t="str">
        <f t="shared" si="27"/>
        <v>22-29</v>
      </c>
      <c r="E588" t="s">
        <v>2023</v>
      </c>
      <c r="F588" t="s">
        <v>2028</v>
      </c>
      <c r="G588" t="s">
        <v>2032</v>
      </c>
      <c r="H588" s="2">
        <v>42105</v>
      </c>
      <c r="I588" t="s">
        <v>719</v>
      </c>
      <c r="J588" t="s">
        <v>2037</v>
      </c>
      <c r="K588" s="4">
        <v>93447</v>
      </c>
      <c r="L588">
        <v>1</v>
      </c>
      <c r="M588" s="2">
        <v>43899</v>
      </c>
      <c r="N588" s="6">
        <f t="shared" ca="1" si="28"/>
        <v>58</v>
      </c>
      <c r="O588" s="6">
        <f t="shared" ca="1" si="29"/>
        <v>4</v>
      </c>
      <c r="P588" s="6" t="str" cm="1">
        <f t="array" aca="1" ref="P588" ca="1">_xlfn.IFS(O588&lt;5,"0-4years", O588&lt;10,"5-9years",O588&gt;=10,"10+ years")</f>
        <v>0-4years</v>
      </c>
      <c r="Q588" t="s">
        <v>2043</v>
      </c>
      <c r="R588">
        <v>30</v>
      </c>
      <c r="S588">
        <v>2</v>
      </c>
      <c r="T588" t="str" cm="1">
        <f t="array" ref="T588">_xlfn.IFS(S588&lt;3,"Low(1-2)",S588=3,"Medium(3)",S588&gt;=4,"High(4-5)")</f>
        <v>Low(1-2)</v>
      </c>
      <c r="U588">
        <v>5</v>
      </c>
      <c r="V588" t="s">
        <v>2049</v>
      </c>
      <c r="W588">
        <v>1</v>
      </c>
      <c r="X588">
        <v>71</v>
      </c>
      <c r="Y588">
        <v>28</v>
      </c>
      <c r="Z588">
        <v>60</v>
      </c>
      <c r="AA588">
        <v>5</v>
      </c>
      <c r="AB588" t="str" cm="1">
        <f t="array" ref="AB588">_xlfn.IFS(AA588=0,"Below Expectation",AA588&lt;5,"Needs Improvement",AA588&lt;=7,"Meets Expectation",AA588&gt;=8,"Exceeds Expectation")</f>
        <v>Meets Expectation</v>
      </c>
      <c r="AC588" s="4">
        <v>15952</v>
      </c>
      <c r="AD588">
        <v>3</v>
      </c>
    </row>
    <row r="589" spans="1:30" x14ac:dyDescent="0.3">
      <c r="A589" t="s">
        <v>611</v>
      </c>
      <c r="B589" t="s">
        <v>1609</v>
      </c>
      <c r="C589">
        <v>31</v>
      </c>
      <c r="D589" t="str">
        <f t="shared" si="27"/>
        <v>30-39</v>
      </c>
      <c r="E589" t="s">
        <v>2022</v>
      </c>
      <c r="F589" t="s">
        <v>2029</v>
      </c>
      <c r="G589" t="s">
        <v>2034</v>
      </c>
      <c r="H589" s="2">
        <v>42097</v>
      </c>
      <c r="I589" t="s">
        <v>518</v>
      </c>
      <c r="J589" t="s">
        <v>2041</v>
      </c>
      <c r="K589" s="4">
        <v>82104</v>
      </c>
      <c r="L589">
        <v>0</v>
      </c>
      <c r="N589" s="6">
        <f t="shared" ca="1" si="28"/>
        <v>125</v>
      </c>
      <c r="O589" s="6">
        <f t="shared" ca="1" si="29"/>
        <v>10</v>
      </c>
      <c r="P589" s="6" t="str" cm="1">
        <f t="array" aca="1" ref="P589" ca="1">_xlfn.IFS(O589&lt;5,"0-4years", O589&lt;10,"5-9years",O589&gt;=10,"10+ years")</f>
        <v>10+ years</v>
      </c>
      <c r="S589">
        <v>1</v>
      </c>
      <c r="T589" t="str" cm="1">
        <f t="array" ref="T589">_xlfn.IFS(S589&lt;3,"Low(1-2)",S589=3,"Medium(3)",S589&gt;=4,"High(4-5)")</f>
        <v>Low(1-2)</v>
      </c>
      <c r="U589">
        <v>3</v>
      </c>
      <c r="V589" t="s">
        <v>2050</v>
      </c>
      <c r="W589">
        <v>4</v>
      </c>
      <c r="X589">
        <v>73</v>
      </c>
      <c r="Y589">
        <v>37</v>
      </c>
      <c r="Z589">
        <v>89</v>
      </c>
      <c r="AA589">
        <v>2</v>
      </c>
      <c r="AB589" t="str" cm="1">
        <f t="array" ref="AB589">_xlfn.IFS(AA589=0,"Below Expectation",AA589&lt;5,"Needs Improvement",AA589&lt;=7,"Meets Expectation",AA589&gt;=8,"Exceeds Expectation")</f>
        <v>Needs Improvement</v>
      </c>
      <c r="AC589" s="4">
        <v>2500</v>
      </c>
      <c r="AD589">
        <v>1</v>
      </c>
    </row>
    <row r="590" spans="1:30" x14ac:dyDescent="0.3">
      <c r="A590" t="s">
        <v>612</v>
      </c>
      <c r="B590" t="s">
        <v>1610</v>
      </c>
      <c r="C590">
        <v>51</v>
      </c>
      <c r="D590" t="str">
        <f t="shared" si="27"/>
        <v>50-59</v>
      </c>
      <c r="E590" t="s">
        <v>2023</v>
      </c>
      <c r="F590" t="s">
        <v>2029</v>
      </c>
      <c r="G590" t="s">
        <v>2035</v>
      </c>
      <c r="H590" s="2">
        <v>44609</v>
      </c>
      <c r="I590" t="s">
        <v>697</v>
      </c>
      <c r="J590" t="s">
        <v>2041</v>
      </c>
      <c r="K590" s="4">
        <v>109335</v>
      </c>
      <c r="L590">
        <v>1</v>
      </c>
      <c r="M590" s="2">
        <v>44762</v>
      </c>
      <c r="N590" s="6">
        <f t="shared" ca="1" si="28"/>
        <v>5</v>
      </c>
      <c r="O590" s="6">
        <f t="shared" ca="1" si="29"/>
        <v>0</v>
      </c>
      <c r="P590" s="6" t="str" cm="1">
        <f t="array" aca="1" ref="P590" ca="1">_xlfn.IFS(O590&lt;5,"0-4years", O590&lt;10,"5-9years",O590&gt;=10,"10+ years")</f>
        <v>0-4years</v>
      </c>
      <c r="Q590" t="s">
        <v>2047</v>
      </c>
      <c r="R590">
        <v>30</v>
      </c>
      <c r="S590">
        <v>3</v>
      </c>
      <c r="T590" t="str" cm="1">
        <f t="array" ref="T590">_xlfn.IFS(S590&lt;3,"Low(1-2)",S590=3,"Medium(3)",S590&gt;=4,"High(4-5)")</f>
        <v>Medium(3)</v>
      </c>
      <c r="U590">
        <v>4</v>
      </c>
      <c r="V590" t="s">
        <v>2055</v>
      </c>
      <c r="W590">
        <v>4</v>
      </c>
      <c r="X590">
        <v>89</v>
      </c>
      <c r="Y590">
        <v>83</v>
      </c>
      <c r="Z590">
        <v>54</v>
      </c>
      <c r="AA590">
        <v>9</v>
      </c>
      <c r="AB590" t="str" cm="1">
        <f t="array" ref="AB590">_xlfn.IFS(AA590=0,"Below Expectation",AA590&lt;5,"Needs Improvement",AA590&lt;=7,"Meets Expectation",AA590&gt;=8,"Exceeds Expectation")</f>
        <v>Exceeds Expectation</v>
      </c>
      <c r="AC590" s="4">
        <v>14718</v>
      </c>
      <c r="AD590">
        <v>3</v>
      </c>
    </row>
    <row r="591" spans="1:30" x14ac:dyDescent="0.3">
      <c r="A591" t="s">
        <v>613</v>
      </c>
      <c r="B591" t="s">
        <v>1611</v>
      </c>
      <c r="C591">
        <v>26</v>
      </c>
      <c r="D591" t="str">
        <f t="shared" si="27"/>
        <v>22-29</v>
      </c>
      <c r="E591" t="s">
        <v>2023</v>
      </c>
      <c r="F591" t="s">
        <v>2027</v>
      </c>
      <c r="G591" t="s">
        <v>2036</v>
      </c>
      <c r="H591" s="2">
        <v>43620</v>
      </c>
      <c r="I591" t="s">
        <v>270</v>
      </c>
      <c r="J591" t="s">
        <v>2038</v>
      </c>
      <c r="K591" s="4">
        <v>105730</v>
      </c>
      <c r="L591">
        <v>0</v>
      </c>
      <c r="N591" s="6">
        <f t="shared" ca="1" si="28"/>
        <v>75</v>
      </c>
      <c r="O591" s="6">
        <f t="shared" ca="1" si="29"/>
        <v>6</v>
      </c>
      <c r="P591" s="6" t="str" cm="1">
        <f t="array" aca="1" ref="P591" ca="1">_xlfn.IFS(O591&lt;5,"0-4years", O591&lt;10,"5-9years",O591&gt;=10,"10+ years")</f>
        <v>5-9years</v>
      </c>
      <c r="S591">
        <v>4</v>
      </c>
      <c r="T591" t="str" cm="1">
        <f t="array" ref="T591">_xlfn.IFS(S591&lt;3,"Low(1-2)",S591=3,"Medium(3)",S591&gt;=4,"High(4-5)")</f>
        <v>High(4-5)</v>
      </c>
      <c r="U591">
        <v>2</v>
      </c>
      <c r="V591" t="s">
        <v>2050</v>
      </c>
      <c r="W591">
        <v>2</v>
      </c>
      <c r="X591">
        <v>94</v>
      </c>
      <c r="Y591">
        <v>32</v>
      </c>
      <c r="Z591">
        <v>78</v>
      </c>
      <c r="AA591">
        <v>9</v>
      </c>
      <c r="AB591" t="str" cm="1">
        <f t="array" ref="AB591">_xlfn.IFS(AA591=0,"Below Expectation",AA591&lt;5,"Needs Improvement",AA591&lt;=7,"Meets Expectation",AA591&gt;=8,"Exceeds Expectation")</f>
        <v>Exceeds Expectation</v>
      </c>
      <c r="AC591" s="4">
        <v>2829</v>
      </c>
      <c r="AD591">
        <v>4</v>
      </c>
    </row>
    <row r="592" spans="1:30" x14ac:dyDescent="0.3">
      <c r="A592" t="s">
        <v>614</v>
      </c>
      <c r="B592" t="s">
        <v>1612</v>
      </c>
      <c r="C592">
        <v>54</v>
      </c>
      <c r="D592" t="str">
        <f t="shared" si="27"/>
        <v>50-59</v>
      </c>
      <c r="E592" t="s">
        <v>2024</v>
      </c>
      <c r="F592" t="s">
        <v>2025</v>
      </c>
      <c r="G592" t="s">
        <v>2034</v>
      </c>
      <c r="H592" s="2">
        <v>44272</v>
      </c>
      <c r="I592" t="s">
        <v>566</v>
      </c>
      <c r="J592" t="s">
        <v>2040</v>
      </c>
      <c r="K592" s="4">
        <v>29951</v>
      </c>
      <c r="L592">
        <v>0</v>
      </c>
      <c r="N592" s="6">
        <f t="shared" ca="1" si="28"/>
        <v>53</v>
      </c>
      <c r="O592" s="6">
        <f t="shared" ca="1" si="29"/>
        <v>4</v>
      </c>
      <c r="P592" s="6" t="str" cm="1">
        <f t="array" aca="1" ref="P592" ca="1">_xlfn.IFS(O592&lt;5,"0-4years", O592&lt;10,"5-9years",O592&gt;=10,"10+ years")</f>
        <v>0-4years</v>
      </c>
      <c r="S592">
        <v>5</v>
      </c>
      <c r="T592" t="str" cm="1">
        <f t="array" ref="T592">_xlfn.IFS(S592&lt;3,"Low(1-2)",S592=3,"Medium(3)",S592&gt;=4,"High(4-5)")</f>
        <v>High(4-5)</v>
      </c>
      <c r="U592">
        <v>5</v>
      </c>
      <c r="V592" t="s">
        <v>2056</v>
      </c>
      <c r="W592">
        <v>3</v>
      </c>
      <c r="X592">
        <v>59</v>
      </c>
      <c r="Y592">
        <v>28</v>
      </c>
      <c r="Z592">
        <v>60</v>
      </c>
      <c r="AA592">
        <v>6</v>
      </c>
      <c r="AB592" t="str" cm="1">
        <f t="array" ref="AB592">_xlfn.IFS(AA592=0,"Below Expectation",AA592&lt;5,"Needs Improvement",AA592&lt;=7,"Meets Expectation",AA592&gt;=8,"Exceeds Expectation")</f>
        <v>Meets Expectation</v>
      </c>
      <c r="AC592" s="4">
        <v>47</v>
      </c>
      <c r="AD592">
        <v>1</v>
      </c>
    </row>
    <row r="593" spans="1:30" x14ac:dyDescent="0.3">
      <c r="A593" t="s">
        <v>615</v>
      </c>
      <c r="B593" t="s">
        <v>1613</v>
      </c>
      <c r="C593">
        <v>22</v>
      </c>
      <c r="D593" t="str">
        <f t="shared" si="27"/>
        <v>22-29</v>
      </c>
      <c r="E593" t="s">
        <v>2023</v>
      </c>
      <c r="F593" t="s">
        <v>2026</v>
      </c>
      <c r="G593" t="s">
        <v>2034</v>
      </c>
      <c r="H593" s="2">
        <v>43963</v>
      </c>
      <c r="I593" t="s">
        <v>587</v>
      </c>
      <c r="J593" t="s">
        <v>2040</v>
      </c>
      <c r="K593" s="4">
        <v>53333</v>
      </c>
      <c r="L593">
        <v>0</v>
      </c>
      <c r="N593" s="6">
        <f t="shared" ca="1" si="28"/>
        <v>64</v>
      </c>
      <c r="O593" s="6">
        <f t="shared" ca="1" si="29"/>
        <v>5</v>
      </c>
      <c r="P593" s="6" t="str" cm="1">
        <f t="array" aca="1" ref="P593" ca="1">_xlfn.IFS(O593&lt;5,"0-4years", O593&lt;10,"5-9years",O593&gt;=10,"10+ years")</f>
        <v>5-9years</v>
      </c>
      <c r="S593">
        <v>2</v>
      </c>
      <c r="T593" t="str" cm="1">
        <f t="array" ref="T593">_xlfn.IFS(S593&lt;3,"Low(1-2)",S593=3,"Medium(3)",S593&gt;=4,"High(4-5)")</f>
        <v>Low(1-2)</v>
      </c>
      <c r="U593">
        <v>4</v>
      </c>
      <c r="V593" t="s">
        <v>2050</v>
      </c>
      <c r="W593">
        <v>4</v>
      </c>
      <c r="X593">
        <v>51</v>
      </c>
      <c r="Y593">
        <v>78</v>
      </c>
      <c r="Z593">
        <v>54</v>
      </c>
      <c r="AA593">
        <v>6</v>
      </c>
      <c r="AB593" t="str" cm="1">
        <f t="array" ref="AB593">_xlfn.IFS(AA593=0,"Below Expectation",AA593&lt;5,"Needs Improvement",AA593&lt;=7,"Meets Expectation",AA593&gt;=8,"Exceeds Expectation")</f>
        <v>Meets Expectation</v>
      </c>
      <c r="AC593" s="4">
        <v>2364</v>
      </c>
      <c r="AD593">
        <v>1</v>
      </c>
    </row>
    <row r="594" spans="1:30" x14ac:dyDescent="0.3">
      <c r="A594" t="s">
        <v>616</v>
      </c>
      <c r="B594" t="s">
        <v>1614</v>
      </c>
      <c r="C594">
        <v>39</v>
      </c>
      <c r="D594" t="str">
        <f t="shared" si="27"/>
        <v>30-39</v>
      </c>
      <c r="E594" t="s">
        <v>2022</v>
      </c>
      <c r="F594" t="s">
        <v>2026</v>
      </c>
      <c r="G594" t="s">
        <v>2031</v>
      </c>
      <c r="H594" s="2">
        <v>41156</v>
      </c>
      <c r="I594" t="s">
        <v>880</v>
      </c>
      <c r="J594" t="s">
        <v>2038</v>
      </c>
      <c r="K594" s="4">
        <v>46673</v>
      </c>
      <c r="L594">
        <v>1</v>
      </c>
      <c r="M594" s="2">
        <v>42971</v>
      </c>
      <c r="N594" s="6">
        <f t="shared" ca="1" si="28"/>
        <v>59</v>
      </c>
      <c r="O594" s="6">
        <f t="shared" ca="1" si="29"/>
        <v>4</v>
      </c>
      <c r="P594" s="6" t="str" cm="1">
        <f t="array" aca="1" ref="P594" ca="1">_xlfn.IFS(O594&lt;5,"0-4years", O594&lt;10,"5-9years",O594&gt;=10,"10+ years")</f>
        <v>0-4years</v>
      </c>
      <c r="Q594" t="s">
        <v>2043</v>
      </c>
      <c r="R594">
        <v>90</v>
      </c>
      <c r="S594">
        <v>1</v>
      </c>
      <c r="T594" t="str" cm="1">
        <f t="array" ref="T594">_xlfn.IFS(S594&lt;3,"Low(1-2)",S594=3,"Medium(3)",S594&gt;=4,"High(4-5)")</f>
        <v>Low(1-2)</v>
      </c>
      <c r="U594">
        <v>1</v>
      </c>
      <c r="V594" t="s">
        <v>2049</v>
      </c>
      <c r="W594">
        <v>4</v>
      </c>
      <c r="X594">
        <v>89</v>
      </c>
      <c r="Y594">
        <v>22</v>
      </c>
      <c r="Z594">
        <v>98</v>
      </c>
      <c r="AA594">
        <v>4</v>
      </c>
      <c r="AB594" t="str" cm="1">
        <f t="array" ref="AB594">_xlfn.IFS(AA594=0,"Below Expectation",AA594&lt;5,"Needs Improvement",AA594&lt;=7,"Meets Expectation",AA594&gt;=8,"Exceeds Expectation")</f>
        <v>Needs Improvement</v>
      </c>
      <c r="AC594" s="4">
        <v>12864</v>
      </c>
      <c r="AD594">
        <v>1</v>
      </c>
    </row>
    <row r="595" spans="1:30" x14ac:dyDescent="0.3">
      <c r="A595" t="s">
        <v>617</v>
      </c>
      <c r="B595" t="s">
        <v>1615</v>
      </c>
      <c r="C595">
        <v>53</v>
      </c>
      <c r="D595" t="str">
        <f t="shared" si="27"/>
        <v>50-59</v>
      </c>
      <c r="E595" t="s">
        <v>2024</v>
      </c>
      <c r="F595" t="s">
        <v>2026</v>
      </c>
      <c r="G595" t="s">
        <v>2034</v>
      </c>
      <c r="H595" s="2">
        <v>42869</v>
      </c>
      <c r="I595" t="s">
        <v>611</v>
      </c>
      <c r="J595" t="s">
        <v>2040</v>
      </c>
      <c r="K595" s="4">
        <v>65870</v>
      </c>
      <c r="L595">
        <v>0</v>
      </c>
      <c r="N595" s="6">
        <f t="shared" ca="1" si="28"/>
        <v>100</v>
      </c>
      <c r="O595" s="6">
        <f t="shared" ca="1" si="29"/>
        <v>8</v>
      </c>
      <c r="P595" s="6" t="str" cm="1">
        <f t="array" aca="1" ref="P595" ca="1">_xlfn.IFS(O595&lt;5,"0-4years", O595&lt;10,"5-9years",O595&gt;=10,"10+ years")</f>
        <v>5-9years</v>
      </c>
      <c r="S595">
        <v>1</v>
      </c>
      <c r="T595" t="str" cm="1">
        <f t="array" ref="T595">_xlfn.IFS(S595&lt;3,"Low(1-2)",S595=3,"Medium(3)",S595&gt;=4,"High(4-5)")</f>
        <v>Low(1-2)</v>
      </c>
      <c r="U595">
        <v>4</v>
      </c>
      <c r="V595" t="s">
        <v>2050</v>
      </c>
      <c r="W595">
        <v>1</v>
      </c>
      <c r="X595">
        <v>55</v>
      </c>
      <c r="Y595">
        <v>2</v>
      </c>
      <c r="Z595">
        <v>81</v>
      </c>
      <c r="AA595">
        <v>2</v>
      </c>
      <c r="AB595" t="str" cm="1">
        <f t="array" ref="AB595">_xlfn.IFS(AA595=0,"Below Expectation",AA595&lt;5,"Needs Improvement",AA595&lt;=7,"Meets Expectation",AA595&gt;=8,"Exceeds Expectation")</f>
        <v>Needs Improvement</v>
      </c>
      <c r="AC595" s="4">
        <v>8177</v>
      </c>
      <c r="AD595">
        <v>0</v>
      </c>
    </row>
    <row r="596" spans="1:30" x14ac:dyDescent="0.3">
      <c r="A596" t="s">
        <v>618</v>
      </c>
      <c r="B596" t="s">
        <v>1616</v>
      </c>
      <c r="C596">
        <v>32</v>
      </c>
      <c r="D596" t="str">
        <f t="shared" si="27"/>
        <v>30-39</v>
      </c>
      <c r="E596" t="s">
        <v>2023</v>
      </c>
      <c r="F596" t="s">
        <v>2028</v>
      </c>
      <c r="G596" t="s">
        <v>2032</v>
      </c>
      <c r="H596" s="2">
        <v>43024</v>
      </c>
      <c r="I596" t="s">
        <v>920</v>
      </c>
      <c r="J596" t="s">
        <v>2039</v>
      </c>
      <c r="K596" s="4">
        <v>96101</v>
      </c>
      <c r="L596">
        <v>0</v>
      </c>
      <c r="N596" s="6">
        <f t="shared" ca="1" si="28"/>
        <v>95</v>
      </c>
      <c r="O596" s="6">
        <f t="shared" ca="1" si="29"/>
        <v>7</v>
      </c>
      <c r="P596" s="6" t="str" cm="1">
        <f t="array" aca="1" ref="P596" ca="1">_xlfn.IFS(O596&lt;5,"0-4years", O596&lt;10,"5-9years",O596&gt;=10,"10+ years")</f>
        <v>5-9years</v>
      </c>
      <c r="S596">
        <v>4</v>
      </c>
      <c r="T596" t="str" cm="1">
        <f t="array" ref="T596">_xlfn.IFS(S596&lt;3,"Low(1-2)",S596=3,"Medium(3)",S596&gt;=4,"High(4-5)")</f>
        <v>High(4-5)</v>
      </c>
      <c r="U596">
        <v>3</v>
      </c>
      <c r="V596" t="s">
        <v>2054</v>
      </c>
      <c r="W596">
        <v>1</v>
      </c>
      <c r="X596">
        <v>97</v>
      </c>
      <c r="Y596">
        <v>92</v>
      </c>
      <c r="Z596">
        <v>85</v>
      </c>
      <c r="AA596">
        <v>1</v>
      </c>
      <c r="AB596" t="str" cm="1">
        <f t="array" ref="AB596">_xlfn.IFS(AA596=0,"Below Expectation",AA596&lt;5,"Needs Improvement",AA596&lt;=7,"Meets Expectation",AA596&gt;=8,"Exceeds Expectation")</f>
        <v>Needs Improvement</v>
      </c>
      <c r="AC596" s="4">
        <v>13347</v>
      </c>
      <c r="AD596">
        <v>2</v>
      </c>
    </row>
    <row r="597" spans="1:30" x14ac:dyDescent="0.3">
      <c r="A597" t="s">
        <v>619</v>
      </c>
      <c r="B597" t="s">
        <v>1617</v>
      </c>
      <c r="C597">
        <v>42</v>
      </c>
      <c r="D597" t="str">
        <f t="shared" si="27"/>
        <v>40-49</v>
      </c>
      <c r="E597" t="s">
        <v>2023</v>
      </c>
      <c r="F597" t="s">
        <v>2026</v>
      </c>
      <c r="G597" t="s">
        <v>2033</v>
      </c>
      <c r="H597" s="2">
        <v>44352</v>
      </c>
      <c r="I597" t="s">
        <v>462</v>
      </c>
      <c r="J597" t="s">
        <v>2040</v>
      </c>
      <c r="K597" s="4">
        <v>47821</v>
      </c>
      <c r="L597">
        <v>0</v>
      </c>
      <c r="N597" s="6">
        <f t="shared" ca="1" si="28"/>
        <v>51</v>
      </c>
      <c r="O597" s="6">
        <f t="shared" ca="1" si="29"/>
        <v>4</v>
      </c>
      <c r="P597" s="6" t="str" cm="1">
        <f t="array" aca="1" ref="P597" ca="1">_xlfn.IFS(O597&lt;5,"0-4years", O597&lt;10,"5-9years",O597&gt;=10,"10+ years")</f>
        <v>0-4years</v>
      </c>
      <c r="S597">
        <v>1</v>
      </c>
      <c r="T597" t="str" cm="1">
        <f t="array" ref="T597">_xlfn.IFS(S597&lt;3,"Low(1-2)",S597=3,"Medium(3)",S597&gt;=4,"High(4-5)")</f>
        <v>Low(1-2)</v>
      </c>
      <c r="U597">
        <v>2</v>
      </c>
      <c r="V597" t="s">
        <v>2050</v>
      </c>
      <c r="W597">
        <v>1</v>
      </c>
      <c r="X597">
        <v>67</v>
      </c>
      <c r="Y597">
        <v>44</v>
      </c>
      <c r="Z597">
        <v>64</v>
      </c>
      <c r="AA597">
        <v>3</v>
      </c>
      <c r="AB597" t="str" cm="1">
        <f t="array" ref="AB597">_xlfn.IFS(AA597=0,"Below Expectation",AA597&lt;5,"Needs Improvement",AA597&lt;=7,"Meets Expectation",AA597&gt;=8,"Exceeds Expectation")</f>
        <v>Needs Improvement</v>
      </c>
      <c r="AC597" s="4">
        <v>7931</v>
      </c>
      <c r="AD597">
        <v>1</v>
      </c>
    </row>
    <row r="598" spans="1:30" x14ac:dyDescent="0.3">
      <c r="A598" t="s">
        <v>620</v>
      </c>
      <c r="B598" t="s">
        <v>1618</v>
      </c>
      <c r="C598">
        <v>47</v>
      </c>
      <c r="D598" t="str">
        <f t="shared" si="27"/>
        <v>40-49</v>
      </c>
      <c r="E598" t="s">
        <v>2023</v>
      </c>
      <c r="F598" t="s">
        <v>2029</v>
      </c>
      <c r="G598" t="s">
        <v>2031</v>
      </c>
      <c r="H598" s="2">
        <v>44341</v>
      </c>
      <c r="I598" t="s">
        <v>301</v>
      </c>
      <c r="J598" t="s">
        <v>2040</v>
      </c>
      <c r="K598" s="4">
        <v>50494</v>
      </c>
      <c r="L598">
        <v>0</v>
      </c>
      <c r="N598" s="6">
        <f t="shared" ca="1" si="28"/>
        <v>51</v>
      </c>
      <c r="O598" s="6">
        <f t="shared" ca="1" si="29"/>
        <v>4</v>
      </c>
      <c r="P598" s="6" t="str" cm="1">
        <f t="array" aca="1" ref="P598" ca="1">_xlfn.IFS(O598&lt;5,"0-4years", O598&lt;10,"5-9years",O598&gt;=10,"10+ years")</f>
        <v>0-4years</v>
      </c>
      <c r="S598">
        <v>1</v>
      </c>
      <c r="T598" t="str" cm="1">
        <f t="array" ref="T598">_xlfn.IFS(S598&lt;3,"Low(1-2)",S598=3,"Medium(3)",S598&gt;=4,"High(4-5)")</f>
        <v>Low(1-2)</v>
      </c>
      <c r="U598">
        <v>2</v>
      </c>
      <c r="V598" t="s">
        <v>2050</v>
      </c>
      <c r="W598">
        <v>5</v>
      </c>
      <c r="X598">
        <v>66</v>
      </c>
      <c r="Y598">
        <v>7</v>
      </c>
      <c r="Z598">
        <v>68</v>
      </c>
      <c r="AA598">
        <v>3</v>
      </c>
      <c r="AB598" t="str" cm="1">
        <f t="array" ref="AB598">_xlfn.IFS(AA598=0,"Below Expectation",AA598&lt;5,"Needs Improvement",AA598&lt;=7,"Meets Expectation",AA598&gt;=8,"Exceeds Expectation")</f>
        <v>Needs Improvement</v>
      </c>
      <c r="AC598" s="4">
        <v>19186</v>
      </c>
      <c r="AD598">
        <v>1</v>
      </c>
    </row>
    <row r="599" spans="1:30" x14ac:dyDescent="0.3">
      <c r="A599" t="s">
        <v>621</v>
      </c>
      <c r="B599" t="s">
        <v>1619</v>
      </c>
      <c r="C599">
        <v>46</v>
      </c>
      <c r="D599" t="str">
        <f t="shared" si="27"/>
        <v>40-49</v>
      </c>
      <c r="E599" t="s">
        <v>2022</v>
      </c>
      <c r="F599" t="s">
        <v>2028</v>
      </c>
      <c r="G599" t="s">
        <v>2031</v>
      </c>
      <c r="H599" s="2">
        <v>40481</v>
      </c>
      <c r="I599" t="s">
        <v>575</v>
      </c>
      <c r="J599" t="s">
        <v>2038</v>
      </c>
      <c r="K599" s="4">
        <v>99160</v>
      </c>
      <c r="L599">
        <v>0</v>
      </c>
      <c r="N599" s="6">
        <f t="shared" ca="1" si="28"/>
        <v>178</v>
      </c>
      <c r="O599" s="6">
        <f t="shared" ca="1" si="29"/>
        <v>14</v>
      </c>
      <c r="P599" s="6" t="str" cm="1">
        <f t="array" aca="1" ref="P599" ca="1">_xlfn.IFS(O599&lt;5,"0-4years", O599&lt;10,"5-9years",O599&gt;=10,"10+ years")</f>
        <v>10+ years</v>
      </c>
      <c r="S599">
        <v>4</v>
      </c>
      <c r="T599" t="str" cm="1">
        <f t="array" ref="T599">_xlfn.IFS(S599&lt;3,"Low(1-2)",S599=3,"Medium(3)",S599&gt;=4,"High(4-5)")</f>
        <v>High(4-5)</v>
      </c>
      <c r="U599">
        <v>4</v>
      </c>
      <c r="V599" t="s">
        <v>2056</v>
      </c>
      <c r="W599">
        <v>4</v>
      </c>
      <c r="X599">
        <v>87</v>
      </c>
      <c r="Y599">
        <v>85</v>
      </c>
      <c r="Z599">
        <v>71</v>
      </c>
      <c r="AA599">
        <v>7</v>
      </c>
      <c r="AB599" t="str" cm="1">
        <f t="array" ref="AB599">_xlfn.IFS(AA599=0,"Below Expectation",AA599&lt;5,"Needs Improvement",AA599&lt;=7,"Meets Expectation",AA599&gt;=8,"Exceeds Expectation")</f>
        <v>Meets Expectation</v>
      </c>
      <c r="AC599" s="4">
        <v>12841</v>
      </c>
      <c r="AD599">
        <v>0</v>
      </c>
    </row>
    <row r="600" spans="1:30" x14ac:dyDescent="0.3">
      <c r="A600" t="s">
        <v>622</v>
      </c>
      <c r="B600" t="s">
        <v>1620</v>
      </c>
      <c r="C600">
        <v>43</v>
      </c>
      <c r="D600" t="str">
        <f t="shared" si="27"/>
        <v>40-49</v>
      </c>
      <c r="E600" t="s">
        <v>2022</v>
      </c>
      <c r="F600" t="s">
        <v>2030</v>
      </c>
      <c r="G600" t="s">
        <v>2031</v>
      </c>
      <c r="H600" s="2">
        <v>45384</v>
      </c>
      <c r="I600" t="s">
        <v>636</v>
      </c>
      <c r="J600" t="s">
        <v>2037</v>
      </c>
      <c r="K600" s="4">
        <v>25835</v>
      </c>
      <c r="L600">
        <v>1</v>
      </c>
      <c r="M600" s="2">
        <v>45575</v>
      </c>
      <c r="N600" s="6">
        <f t="shared" ca="1" si="28"/>
        <v>6</v>
      </c>
      <c r="O600" s="6">
        <f t="shared" ca="1" si="29"/>
        <v>0</v>
      </c>
      <c r="P600" s="6" t="str" cm="1">
        <f t="array" aca="1" ref="P600" ca="1">_xlfn.IFS(O600&lt;5,"0-4years", O600&lt;10,"5-9years",O600&gt;=10,"10+ years")</f>
        <v>0-4years</v>
      </c>
      <c r="Q600" t="s">
        <v>2043</v>
      </c>
      <c r="R600">
        <v>60</v>
      </c>
      <c r="S600">
        <v>5</v>
      </c>
      <c r="T600" t="str" cm="1">
        <f t="array" ref="T600">_xlfn.IFS(S600&lt;3,"Low(1-2)",S600=3,"Medium(3)",S600&gt;=4,"High(4-5)")</f>
        <v>High(4-5)</v>
      </c>
      <c r="U600">
        <v>1</v>
      </c>
      <c r="V600" t="s">
        <v>2049</v>
      </c>
      <c r="W600">
        <v>1</v>
      </c>
      <c r="X600">
        <v>94</v>
      </c>
      <c r="Y600">
        <v>28</v>
      </c>
      <c r="Z600">
        <v>83</v>
      </c>
      <c r="AA600">
        <v>7</v>
      </c>
      <c r="AB600" t="str" cm="1">
        <f t="array" ref="AB600">_xlfn.IFS(AA600=0,"Below Expectation",AA600&lt;5,"Needs Improvement",AA600&lt;=7,"Meets Expectation",AA600&gt;=8,"Exceeds Expectation")</f>
        <v>Meets Expectation</v>
      </c>
      <c r="AC600" s="4">
        <v>11844</v>
      </c>
      <c r="AD600">
        <v>0</v>
      </c>
    </row>
    <row r="601" spans="1:30" x14ac:dyDescent="0.3">
      <c r="A601" t="s">
        <v>623</v>
      </c>
      <c r="B601" t="s">
        <v>1621</v>
      </c>
      <c r="C601">
        <v>48</v>
      </c>
      <c r="D601" t="str">
        <f t="shared" si="27"/>
        <v>40-49</v>
      </c>
      <c r="E601" t="s">
        <v>2022</v>
      </c>
      <c r="F601" t="s">
        <v>2026</v>
      </c>
      <c r="G601" t="s">
        <v>2032</v>
      </c>
      <c r="H601" s="2">
        <v>45295</v>
      </c>
      <c r="I601" t="s">
        <v>134</v>
      </c>
      <c r="J601" t="s">
        <v>2040</v>
      </c>
      <c r="K601" s="4">
        <v>43646</v>
      </c>
      <c r="L601">
        <v>1</v>
      </c>
      <c r="M601" s="2">
        <v>45504</v>
      </c>
      <c r="N601" s="6">
        <f t="shared" ca="1" si="28"/>
        <v>6</v>
      </c>
      <c r="O601" s="6">
        <f t="shared" ca="1" si="29"/>
        <v>0</v>
      </c>
      <c r="P601" s="6" t="str" cm="1">
        <f t="array" aca="1" ref="P601" ca="1">_xlfn.IFS(O601&lt;5,"0-4years", O601&lt;10,"5-9years",O601&gt;=10,"10+ years")</f>
        <v>0-4years</v>
      </c>
      <c r="Q601" t="s">
        <v>2045</v>
      </c>
      <c r="R601">
        <v>60</v>
      </c>
      <c r="S601">
        <v>3</v>
      </c>
      <c r="T601" t="str" cm="1">
        <f t="array" ref="T601">_xlfn.IFS(S601&lt;3,"Low(1-2)",S601=3,"Medium(3)",S601&gt;=4,"High(4-5)")</f>
        <v>Medium(3)</v>
      </c>
      <c r="U601">
        <v>3</v>
      </c>
      <c r="V601" t="s">
        <v>2052</v>
      </c>
      <c r="W601">
        <v>2</v>
      </c>
      <c r="X601">
        <v>72</v>
      </c>
      <c r="Y601">
        <v>1</v>
      </c>
      <c r="Z601">
        <v>66</v>
      </c>
      <c r="AA601">
        <v>4</v>
      </c>
      <c r="AB601" t="str" cm="1">
        <f t="array" ref="AB601">_xlfn.IFS(AA601=0,"Below Expectation",AA601&lt;5,"Needs Improvement",AA601&lt;=7,"Meets Expectation",AA601&gt;=8,"Exceeds Expectation")</f>
        <v>Needs Improvement</v>
      </c>
      <c r="AC601" s="4">
        <v>8594</v>
      </c>
      <c r="AD601">
        <v>4</v>
      </c>
    </row>
    <row r="602" spans="1:30" x14ac:dyDescent="0.3">
      <c r="A602" t="s">
        <v>624</v>
      </c>
      <c r="B602" t="s">
        <v>1622</v>
      </c>
      <c r="C602">
        <v>34</v>
      </c>
      <c r="D602" t="str">
        <f t="shared" si="27"/>
        <v>30-39</v>
      </c>
      <c r="E602" t="s">
        <v>2023</v>
      </c>
      <c r="F602" t="s">
        <v>2026</v>
      </c>
      <c r="G602" t="s">
        <v>2034</v>
      </c>
      <c r="H602" s="2">
        <v>44860</v>
      </c>
      <c r="I602" t="s">
        <v>408</v>
      </c>
      <c r="J602" t="s">
        <v>2040</v>
      </c>
      <c r="K602" s="4">
        <v>102360</v>
      </c>
      <c r="L602">
        <v>0</v>
      </c>
      <c r="N602" s="6">
        <f t="shared" ca="1" si="28"/>
        <v>34</v>
      </c>
      <c r="O602" s="6">
        <f t="shared" ca="1" si="29"/>
        <v>2</v>
      </c>
      <c r="P602" s="6" t="str" cm="1">
        <f t="array" aca="1" ref="P602" ca="1">_xlfn.IFS(O602&lt;5,"0-4years", O602&lt;10,"5-9years",O602&gt;=10,"10+ years")</f>
        <v>0-4years</v>
      </c>
      <c r="S602">
        <v>3</v>
      </c>
      <c r="T602" t="str" cm="1">
        <f t="array" ref="T602">_xlfn.IFS(S602&lt;3,"Low(1-2)",S602=3,"Medium(3)",S602&gt;=4,"High(4-5)")</f>
        <v>Medium(3)</v>
      </c>
      <c r="U602">
        <v>4</v>
      </c>
      <c r="V602" t="s">
        <v>2054</v>
      </c>
      <c r="W602">
        <v>5</v>
      </c>
      <c r="X602">
        <v>95</v>
      </c>
      <c r="Y602">
        <v>49</v>
      </c>
      <c r="Z602">
        <v>61</v>
      </c>
      <c r="AA602">
        <v>5</v>
      </c>
      <c r="AB602" t="str" cm="1">
        <f t="array" ref="AB602">_xlfn.IFS(AA602=0,"Below Expectation",AA602&lt;5,"Needs Improvement",AA602&lt;=7,"Meets Expectation",AA602&gt;=8,"Exceeds Expectation")</f>
        <v>Meets Expectation</v>
      </c>
      <c r="AC602" s="4">
        <v>13418</v>
      </c>
      <c r="AD602">
        <v>3</v>
      </c>
    </row>
    <row r="603" spans="1:30" x14ac:dyDescent="0.3">
      <c r="A603" t="s">
        <v>625</v>
      </c>
      <c r="B603" t="s">
        <v>1623</v>
      </c>
      <c r="C603">
        <v>54</v>
      </c>
      <c r="D603" t="str">
        <f t="shared" si="27"/>
        <v>50-59</v>
      </c>
      <c r="E603" t="s">
        <v>2022</v>
      </c>
      <c r="F603" t="s">
        <v>2030</v>
      </c>
      <c r="G603" t="s">
        <v>2035</v>
      </c>
      <c r="H603" s="2">
        <v>42781</v>
      </c>
      <c r="I603" t="s">
        <v>856</v>
      </c>
      <c r="J603" t="s">
        <v>2037</v>
      </c>
      <c r="K603" s="4">
        <v>62335</v>
      </c>
      <c r="L603">
        <v>1</v>
      </c>
      <c r="M603" s="2">
        <v>43945</v>
      </c>
      <c r="N603" s="6">
        <f t="shared" ca="1" si="28"/>
        <v>38</v>
      </c>
      <c r="O603" s="6">
        <f t="shared" ca="1" si="29"/>
        <v>3</v>
      </c>
      <c r="P603" s="6" t="str" cm="1">
        <f t="array" aca="1" ref="P603" ca="1">_xlfn.IFS(O603&lt;5,"0-4years", O603&lt;10,"5-9years",O603&gt;=10,"10+ years")</f>
        <v>0-4years</v>
      </c>
      <c r="Q603" t="s">
        <v>2045</v>
      </c>
      <c r="R603">
        <v>60</v>
      </c>
      <c r="S603">
        <v>2</v>
      </c>
      <c r="T603" t="str" cm="1">
        <f t="array" ref="T603">_xlfn.IFS(S603&lt;3,"Low(1-2)",S603=3,"Medium(3)",S603&gt;=4,"High(4-5)")</f>
        <v>Low(1-2)</v>
      </c>
      <c r="U603">
        <v>4</v>
      </c>
      <c r="V603" t="s">
        <v>2052</v>
      </c>
      <c r="W603">
        <v>3</v>
      </c>
      <c r="X603">
        <v>79</v>
      </c>
      <c r="Y603">
        <v>64</v>
      </c>
      <c r="Z603">
        <v>74</v>
      </c>
      <c r="AA603">
        <v>7</v>
      </c>
      <c r="AB603" t="str" cm="1">
        <f t="array" ref="AB603">_xlfn.IFS(AA603=0,"Below Expectation",AA603&lt;5,"Needs Improvement",AA603&lt;=7,"Meets Expectation",AA603&gt;=8,"Exceeds Expectation")</f>
        <v>Meets Expectation</v>
      </c>
      <c r="AC603" s="4">
        <v>2086</v>
      </c>
      <c r="AD603">
        <v>1</v>
      </c>
    </row>
    <row r="604" spans="1:30" x14ac:dyDescent="0.3">
      <c r="A604" t="s">
        <v>626</v>
      </c>
      <c r="B604" t="s">
        <v>1624</v>
      </c>
      <c r="C604">
        <v>55</v>
      </c>
      <c r="D604" t="str">
        <f t="shared" si="27"/>
        <v>50-59</v>
      </c>
      <c r="E604" t="s">
        <v>2024</v>
      </c>
      <c r="F604" t="s">
        <v>2026</v>
      </c>
      <c r="G604" t="s">
        <v>2035</v>
      </c>
      <c r="H604" s="2">
        <v>40646</v>
      </c>
      <c r="I604" t="s">
        <v>784</v>
      </c>
      <c r="J604" t="s">
        <v>2038</v>
      </c>
      <c r="K604" s="4">
        <v>94351</v>
      </c>
      <c r="L604">
        <v>0</v>
      </c>
      <c r="N604" s="6">
        <f t="shared" ca="1" si="28"/>
        <v>173</v>
      </c>
      <c r="O604" s="6">
        <f t="shared" ca="1" si="29"/>
        <v>14</v>
      </c>
      <c r="P604" s="6" t="str" cm="1">
        <f t="array" aca="1" ref="P604" ca="1">_xlfn.IFS(O604&lt;5,"0-4years", O604&lt;10,"5-9years",O604&gt;=10,"10+ years")</f>
        <v>10+ years</v>
      </c>
      <c r="S604">
        <v>5</v>
      </c>
      <c r="T604" t="str" cm="1">
        <f t="array" ref="T604">_xlfn.IFS(S604&lt;3,"Low(1-2)",S604=3,"Medium(3)",S604&gt;=4,"High(4-5)")</f>
        <v>High(4-5)</v>
      </c>
      <c r="U604">
        <v>2</v>
      </c>
      <c r="V604" t="s">
        <v>2050</v>
      </c>
      <c r="W604">
        <v>4</v>
      </c>
      <c r="X604">
        <v>70</v>
      </c>
      <c r="Y604">
        <v>19</v>
      </c>
      <c r="Z604">
        <v>66</v>
      </c>
      <c r="AA604">
        <v>0</v>
      </c>
      <c r="AB604" t="str" cm="1">
        <f t="array" ref="AB604">_xlfn.IFS(AA604=0,"Below Expectation",AA604&lt;5,"Needs Improvement",AA604&lt;=7,"Meets Expectation",AA604&gt;=8,"Exceeds Expectation")</f>
        <v>Below Expectation</v>
      </c>
      <c r="AC604" s="4">
        <v>10419</v>
      </c>
      <c r="AD604">
        <v>3</v>
      </c>
    </row>
    <row r="605" spans="1:30" x14ac:dyDescent="0.3">
      <c r="A605" t="s">
        <v>627</v>
      </c>
      <c r="B605" t="s">
        <v>1625</v>
      </c>
      <c r="C605">
        <v>56</v>
      </c>
      <c r="D605" t="str">
        <f t="shared" si="27"/>
        <v>50-59</v>
      </c>
      <c r="E605" t="s">
        <v>2022</v>
      </c>
      <c r="F605" t="s">
        <v>2030</v>
      </c>
      <c r="G605" t="s">
        <v>2035</v>
      </c>
      <c r="H605" s="2">
        <v>44634</v>
      </c>
      <c r="I605" t="s">
        <v>214</v>
      </c>
      <c r="J605" t="s">
        <v>2037</v>
      </c>
      <c r="K605" s="4">
        <v>27429</v>
      </c>
      <c r="L605">
        <v>0</v>
      </c>
      <c r="N605" s="6">
        <f t="shared" ca="1" si="28"/>
        <v>42</v>
      </c>
      <c r="O605" s="6">
        <f t="shared" ca="1" si="29"/>
        <v>3</v>
      </c>
      <c r="P605" s="6" t="str" cm="1">
        <f t="array" aca="1" ref="P605" ca="1">_xlfn.IFS(O605&lt;5,"0-4years", O605&lt;10,"5-9years",O605&gt;=10,"10+ years")</f>
        <v>0-4years</v>
      </c>
      <c r="S605">
        <v>2</v>
      </c>
      <c r="T605" t="str" cm="1">
        <f t="array" ref="T605">_xlfn.IFS(S605&lt;3,"Low(1-2)",S605=3,"Medium(3)",S605&gt;=4,"High(4-5)")</f>
        <v>Low(1-2)</v>
      </c>
      <c r="U605">
        <v>3</v>
      </c>
      <c r="V605" t="s">
        <v>2050</v>
      </c>
      <c r="W605">
        <v>4</v>
      </c>
      <c r="X605">
        <v>59</v>
      </c>
      <c r="Y605">
        <v>51</v>
      </c>
      <c r="Z605">
        <v>59</v>
      </c>
      <c r="AA605">
        <v>4</v>
      </c>
      <c r="AB605" t="str" cm="1">
        <f t="array" ref="AB605">_xlfn.IFS(AA605=0,"Below Expectation",AA605&lt;5,"Needs Improvement",AA605&lt;=7,"Meets Expectation",AA605&gt;=8,"Exceeds Expectation")</f>
        <v>Needs Improvement</v>
      </c>
      <c r="AC605" s="4">
        <v>11602</v>
      </c>
      <c r="AD605">
        <v>0</v>
      </c>
    </row>
    <row r="606" spans="1:30" x14ac:dyDescent="0.3">
      <c r="A606" t="s">
        <v>628</v>
      </c>
      <c r="B606" t="s">
        <v>1626</v>
      </c>
      <c r="C606">
        <v>22</v>
      </c>
      <c r="D606" t="str">
        <f t="shared" si="27"/>
        <v>22-29</v>
      </c>
      <c r="E606" t="s">
        <v>2024</v>
      </c>
      <c r="F606" t="s">
        <v>2028</v>
      </c>
      <c r="G606" t="s">
        <v>2034</v>
      </c>
      <c r="H606" s="2">
        <v>42452</v>
      </c>
      <c r="I606" t="s">
        <v>513</v>
      </c>
      <c r="J606" t="s">
        <v>2038</v>
      </c>
      <c r="K606" s="4">
        <v>66950</v>
      </c>
      <c r="L606">
        <v>0</v>
      </c>
      <c r="N606" s="6">
        <f t="shared" ca="1" si="28"/>
        <v>113</v>
      </c>
      <c r="O606" s="6">
        <f t="shared" ca="1" si="29"/>
        <v>9</v>
      </c>
      <c r="P606" s="6" t="str" cm="1">
        <f t="array" aca="1" ref="P606" ca="1">_xlfn.IFS(O606&lt;5,"0-4years", O606&lt;10,"5-9years",O606&gt;=10,"10+ years")</f>
        <v>5-9years</v>
      </c>
      <c r="S606">
        <v>3</v>
      </c>
      <c r="T606" t="str" cm="1">
        <f t="array" ref="T606">_xlfn.IFS(S606&lt;3,"Low(1-2)",S606=3,"Medium(3)",S606&gt;=4,"High(4-5)")</f>
        <v>Medium(3)</v>
      </c>
      <c r="U606">
        <v>1</v>
      </c>
      <c r="V606" t="s">
        <v>2050</v>
      </c>
      <c r="W606">
        <v>2</v>
      </c>
      <c r="X606">
        <v>92</v>
      </c>
      <c r="Y606">
        <v>84</v>
      </c>
      <c r="Z606">
        <v>77</v>
      </c>
      <c r="AA606">
        <v>3</v>
      </c>
      <c r="AB606" t="str" cm="1">
        <f t="array" ref="AB606">_xlfn.IFS(AA606=0,"Below Expectation",AA606&lt;5,"Needs Improvement",AA606&lt;=7,"Meets Expectation",AA606&gt;=8,"Exceeds Expectation")</f>
        <v>Needs Improvement</v>
      </c>
      <c r="AC606" s="4">
        <v>11182</v>
      </c>
      <c r="AD606">
        <v>0</v>
      </c>
    </row>
    <row r="607" spans="1:30" x14ac:dyDescent="0.3">
      <c r="A607" t="s">
        <v>629</v>
      </c>
      <c r="B607" t="s">
        <v>1627</v>
      </c>
      <c r="C607">
        <v>42</v>
      </c>
      <c r="D607" t="str">
        <f t="shared" si="27"/>
        <v>40-49</v>
      </c>
      <c r="E607" t="s">
        <v>2022</v>
      </c>
      <c r="F607" t="s">
        <v>2029</v>
      </c>
      <c r="G607" t="s">
        <v>2032</v>
      </c>
      <c r="H607" s="2">
        <v>41097</v>
      </c>
      <c r="I607" t="s">
        <v>717</v>
      </c>
      <c r="J607" t="s">
        <v>2039</v>
      </c>
      <c r="K607" s="4">
        <v>85654</v>
      </c>
      <c r="L607">
        <v>0</v>
      </c>
      <c r="N607" s="6">
        <f t="shared" ca="1" si="28"/>
        <v>158</v>
      </c>
      <c r="O607" s="6">
        <f t="shared" ca="1" si="29"/>
        <v>13</v>
      </c>
      <c r="P607" s="6" t="str" cm="1">
        <f t="array" aca="1" ref="P607" ca="1">_xlfn.IFS(O607&lt;5,"0-4years", O607&lt;10,"5-9years",O607&gt;=10,"10+ years")</f>
        <v>10+ years</v>
      </c>
      <c r="S607">
        <v>4</v>
      </c>
      <c r="T607" t="str" cm="1">
        <f t="array" ref="T607">_xlfn.IFS(S607&lt;3,"Low(1-2)",S607=3,"Medium(3)",S607&gt;=4,"High(4-5)")</f>
        <v>High(4-5)</v>
      </c>
      <c r="U607">
        <v>2</v>
      </c>
      <c r="V607" t="s">
        <v>2050</v>
      </c>
      <c r="W607">
        <v>3</v>
      </c>
      <c r="X607">
        <v>62</v>
      </c>
      <c r="Y607">
        <v>36</v>
      </c>
      <c r="Z607">
        <v>67</v>
      </c>
      <c r="AA607">
        <v>3</v>
      </c>
      <c r="AB607" t="str" cm="1">
        <f t="array" ref="AB607">_xlfn.IFS(AA607=0,"Below Expectation",AA607&lt;5,"Needs Improvement",AA607&lt;=7,"Meets Expectation",AA607&gt;=8,"Exceeds Expectation")</f>
        <v>Needs Improvement</v>
      </c>
      <c r="AC607" s="4">
        <v>12835</v>
      </c>
      <c r="AD607">
        <v>4</v>
      </c>
    </row>
    <row r="608" spans="1:30" x14ac:dyDescent="0.3">
      <c r="A608" t="s">
        <v>630</v>
      </c>
      <c r="B608" t="s">
        <v>1628</v>
      </c>
      <c r="C608">
        <v>27</v>
      </c>
      <c r="D608" t="str">
        <f t="shared" si="27"/>
        <v>22-29</v>
      </c>
      <c r="E608" t="s">
        <v>2022</v>
      </c>
      <c r="F608" t="s">
        <v>2030</v>
      </c>
      <c r="G608" t="s">
        <v>2034</v>
      </c>
      <c r="H608" s="2">
        <v>41521</v>
      </c>
      <c r="I608" t="s">
        <v>449</v>
      </c>
      <c r="J608" t="s">
        <v>2038</v>
      </c>
      <c r="K608" s="4">
        <v>93143</v>
      </c>
      <c r="L608">
        <v>1</v>
      </c>
      <c r="M608" s="2">
        <v>41968</v>
      </c>
      <c r="N608" s="6">
        <f t="shared" ca="1" si="28"/>
        <v>14</v>
      </c>
      <c r="O608" s="6">
        <f t="shared" ca="1" si="29"/>
        <v>1</v>
      </c>
      <c r="P608" s="6" t="str" cm="1">
        <f t="array" aca="1" ref="P608" ca="1">_xlfn.IFS(O608&lt;5,"0-4years", O608&lt;10,"5-9years",O608&gt;=10,"10+ years")</f>
        <v>0-4years</v>
      </c>
      <c r="Q608" t="s">
        <v>2044</v>
      </c>
      <c r="R608">
        <v>90</v>
      </c>
      <c r="S608">
        <v>1</v>
      </c>
      <c r="T608" t="str" cm="1">
        <f t="array" ref="T608">_xlfn.IFS(S608&lt;3,"Low(1-2)",S608=3,"Medium(3)",S608&gt;=4,"High(4-5)")</f>
        <v>Low(1-2)</v>
      </c>
      <c r="U608">
        <v>4</v>
      </c>
      <c r="V608" t="s">
        <v>2051</v>
      </c>
      <c r="W608">
        <v>3</v>
      </c>
      <c r="X608">
        <v>61</v>
      </c>
      <c r="Y608">
        <v>71</v>
      </c>
      <c r="Z608">
        <v>100</v>
      </c>
      <c r="AA608">
        <v>1</v>
      </c>
      <c r="AB608" t="str" cm="1">
        <f t="array" ref="AB608">_xlfn.IFS(AA608=0,"Below Expectation",AA608&lt;5,"Needs Improvement",AA608&lt;=7,"Meets Expectation",AA608&gt;=8,"Exceeds Expectation")</f>
        <v>Needs Improvement</v>
      </c>
      <c r="AC608" s="4">
        <v>17533</v>
      </c>
      <c r="AD608">
        <v>2</v>
      </c>
    </row>
    <row r="609" spans="1:30" x14ac:dyDescent="0.3">
      <c r="A609" t="s">
        <v>631</v>
      </c>
      <c r="B609" t="s">
        <v>1629</v>
      </c>
      <c r="C609">
        <v>49</v>
      </c>
      <c r="D609" t="str">
        <f t="shared" si="27"/>
        <v>40-49</v>
      </c>
      <c r="E609" t="s">
        <v>2022</v>
      </c>
      <c r="F609" t="s">
        <v>2025</v>
      </c>
      <c r="G609" t="s">
        <v>2034</v>
      </c>
      <c r="H609" s="2">
        <v>44244</v>
      </c>
      <c r="I609" t="s">
        <v>428</v>
      </c>
      <c r="J609" t="s">
        <v>2039</v>
      </c>
      <c r="K609" s="4">
        <v>116186</v>
      </c>
      <c r="L609">
        <v>0</v>
      </c>
      <c r="N609" s="6">
        <f t="shared" ca="1" si="28"/>
        <v>54</v>
      </c>
      <c r="O609" s="6">
        <f t="shared" ca="1" si="29"/>
        <v>4</v>
      </c>
      <c r="P609" s="6" t="str" cm="1">
        <f t="array" aca="1" ref="P609" ca="1">_xlfn.IFS(O609&lt;5,"0-4years", O609&lt;10,"5-9years",O609&gt;=10,"10+ years")</f>
        <v>0-4years</v>
      </c>
      <c r="S609">
        <v>3</v>
      </c>
      <c r="T609" t="str" cm="1">
        <f t="array" ref="T609">_xlfn.IFS(S609&lt;3,"Low(1-2)",S609=3,"Medium(3)",S609&gt;=4,"High(4-5)")</f>
        <v>Medium(3)</v>
      </c>
      <c r="U609">
        <v>2</v>
      </c>
      <c r="V609" t="s">
        <v>2050</v>
      </c>
      <c r="W609">
        <v>5</v>
      </c>
      <c r="X609">
        <v>58</v>
      </c>
      <c r="Y609">
        <v>26</v>
      </c>
      <c r="Z609">
        <v>67</v>
      </c>
      <c r="AA609">
        <v>9</v>
      </c>
      <c r="AB609" t="str" cm="1">
        <f t="array" ref="AB609">_xlfn.IFS(AA609=0,"Below Expectation",AA609&lt;5,"Needs Improvement",AA609&lt;=7,"Meets Expectation",AA609&gt;=8,"Exceeds Expectation")</f>
        <v>Exceeds Expectation</v>
      </c>
      <c r="AC609" s="4">
        <v>16446</v>
      </c>
      <c r="AD609">
        <v>0</v>
      </c>
    </row>
    <row r="610" spans="1:30" x14ac:dyDescent="0.3">
      <c r="A610" t="s">
        <v>632</v>
      </c>
      <c r="B610" t="s">
        <v>1630</v>
      </c>
      <c r="C610">
        <v>38</v>
      </c>
      <c r="D610" t="str">
        <f t="shared" si="27"/>
        <v>30-39</v>
      </c>
      <c r="E610" t="s">
        <v>2023</v>
      </c>
      <c r="F610" t="s">
        <v>2030</v>
      </c>
      <c r="G610" t="s">
        <v>2033</v>
      </c>
      <c r="H610" s="2">
        <v>42822</v>
      </c>
      <c r="I610" t="s">
        <v>358</v>
      </c>
      <c r="J610" t="s">
        <v>2039</v>
      </c>
      <c r="K610" s="4">
        <v>102527</v>
      </c>
      <c r="L610">
        <v>0</v>
      </c>
      <c r="N610" s="6">
        <f t="shared" ca="1" si="28"/>
        <v>101</v>
      </c>
      <c r="O610" s="6">
        <f t="shared" ca="1" si="29"/>
        <v>8</v>
      </c>
      <c r="P610" s="6" t="str" cm="1">
        <f t="array" aca="1" ref="P610" ca="1">_xlfn.IFS(O610&lt;5,"0-4years", O610&lt;10,"5-9years",O610&gt;=10,"10+ years")</f>
        <v>5-9years</v>
      </c>
      <c r="S610">
        <v>5</v>
      </c>
      <c r="T610" t="str" cm="1">
        <f t="array" ref="T610">_xlfn.IFS(S610&lt;3,"Low(1-2)",S610=3,"Medium(3)",S610&gt;=4,"High(4-5)")</f>
        <v>High(4-5)</v>
      </c>
      <c r="U610">
        <v>2</v>
      </c>
      <c r="V610" t="s">
        <v>2050</v>
      </c>
      <c r="W610">
        <v>4</v>
      </c>
      <c r="X610">
        <v>53</v>
      </c>
      <c r="Y610">
        <v>46</v>
      </c>
      <c r="Z610">
        <v>94</v>
      </c>
      <c r="AA610">
        <v>0</v>
      </c>
      <c r="AB610" t="str" cm="1">
        <f t="array" ref="AB610">_xlfn.IFS(AA610=0,"Below Expectation",AA610&lt;5,"Needs Improvement",AA610&lt;=7,"Meets Expectation",AA610&gt;=8,"Exceeds Expectation")</f>
        <v>Below Expectation</v>
      </c>
      <c r="AC610" s="4">
        <v>3153</v>
      </c>
      <c r="AD610">
        <v>1</v>
      </c>
    </row>
    <row r="611" spans="1:30" x14ac:dyDescent="0.3">
      <c r="A611" t="s">
        <v>633</v>
      </c>
      <c r="B611" t="s">
        <v>1631</v>
      </c>
      <c r="C611">
        <v>26</v>
      </c>
      <c r="D611" t="str">
        <f t="shared" si="27"/>
        <v>22-29</v>
      </c>
      <c r="E611" t="s">
        <v>2023</v>
      </c>
      <c r="F611" t="s">
        <v>2026</v>
      </c>
      <c r="G611" t="s">
        <v>2032</v>
      </c>
      <c r="H611" s="2">
        <v>45408</v>
      </c>
      <c r="I611" t="s">
        <v>232</v>
      </c>
      <c r="J611" t="s">
        <v>2038</v>
      </c>
      <c r="K611" s="4">
        <v>111704</v>
      </c>
      <c r="L611">
        <v>0</v>
      </c>
      <c r="N611" s="6">
        <f t="shared" ca="1" si="28"/>
        <v>16</v>
      </c>
      <c r="O611" s="6">
        <f t="shared" ca="1" si="29"/>
        <v>1</v>
      </c>
      <c r="P611" s="6" t="str" cm="1">
        <f t="array" aca="1" ref="P611" ca="1">_xlfn.IFS(O611&lt;5,"0-4years", O611&lt;10,"5-9years",O611&gt;=10,"10+ years")</f>
        <v>0-4years</v>
      </c>
      <c r="S611">
        <v>3</v>
      </c>
      <c r="T611" t="str" cm="1">
        <f t="array" ref="T611">_xlfn.IFS(S611&lt;3,"Low(1-2)",S611=3,"Medium(3)",S611&gt;=4,"High(4-5)")</f>
        <v>Medium(3)</v>
      </c>
      <c r="U611">
        <v>5</v>
      </c>
      <c r="V611" t="s">
        <v>2054</v>
      </c>
      <c r="W611">
        <v>1</v>
      </c>
      <c r="X611">
        <v>88</v>
      </c>
      <c r="Y611">
        <v>98</v>
      </c>
      <c r="Z611">
        <v>81</v>
      </c>
      <c r="AA611">
        <v>5</v>
      </c>
      <c r="AB611" t="str" cm="1">
        <f t="array" ref="AB611">_xlfn.IFS(AA611=0,"Below Expectation",AA611&lt;5,"Needs Improvement",AA611&lt;=7,"Meets Expectation",AA611&gt;=8,"Exceeds Expectation")</f>
        <v>Meets Expectation</v>
      </c>
      <c r="AC611" s="4">
        <v>9200</v>
      </c>
      <c r="AD611">
        <v>4</v>
      </c>
    </row>
    <row r="612" spans="1:30" x14ac:dyDescent="0.3">
      <c r="A612" t="s">
        <v>634</v>
      </c>
      <c r="B612" t="s">
        <v>1632</v>
      </c>
      <c r="C612">
        <v>52</v>
      </c>
      <c r="D612" t="str">
        <f t="shared" si="27"/>
        <v>50-59</v>
      </c>
      <c r="E612" t="s">
        <v>2022</v>
      </c>
      <c r="F612" t="s">
        <v>2028</v>
      </c>
      <c r="G612" t="s">
        <v>2034</v>
      </c>
      <c r="H612" s="2">
        <v>43227</v>
      </c>
      <c r="I612" t="s">
        <v>45</v>
      </c>
      <c r="J612" t="s">
        <v>2041</v>
      </c>
      <c r="K612" s="4">
        <v>56099</v>
      </c>
      <c r="L612">
        <v>0</v>
      </c>
      <c r="N612" s="6">
        <f t="shared" ca="1" si="28"/>
        <v>88</v>
      </c>
      <c r="O612" s="6">
        <f t="shared" ca="1" si="29"/>
        <v>7</v>
      </c>
      <c r="P612" s="6" t="str" cm="1">
        <f t="array" aca="1" ref="P612" ca="1">_xlfn.IFS(O612&lt;5,"0-4years", O612&lt;10,"5-9years",O612&gt;=10,"10+ years")</f>
        <v>5-9years</v>
      </c>
      <c r="S612">
        <v>5</v>
      </c>
      <c r="T612" t="str" cm="1">
        <f t="array" ref="T612">_xlfn.IFS(S612&lt;3,"Low(1-2)",S612=3,"Medium(3)",S612&gt;=4,"High(4-5)")</f>
        <v>High(4-5)</v>
      </c>
      <c r="U612">
        <v>2</v>
      </c>
      <c r="V612" t="s">
        <v>2050</v>
      </c>
      <c r="W612">
        <v>2</v>
      </c>
      <c r="X612">
        <v>73</v>
      </c>
      <c r="Y612">
        <v>5</v>
      </c>
      <c r="Z612">
        <v>63</v>
      </c>
      <c r="AA612">
        <v>6</v>
      </c>
      <c r="AB612" t="str" cm="1">
        <f t="array" ref="AB612">_xlfn.IFS(AA612=0,"Below Expectation",AA612&lt;5,"Needs Improvement",AA612&lt;=7,"Meets Expectation",AA612&gt;=8,"Exceeds Expectation")</f>
        <v>Meets Expectation</v>
      </c>
      <c r="AC612" s="4">
        <v>10223</v>
      </c>
      <c r="AD612">
        <v>2</v>
      </c>
    </row>
    <row r="613" spans="1:30" x14ac:dyDescent="0.3">
      <c r="A613" t="s">
        <v>635</v>
      </c>
      <c r="B613" t="s">
        <v>1633</v>
      </c>
      <c r="C613">
        <v>26</v>
      </c>
      <c r="D613" t="str">
        <f t="shared" si="27"/>
        <v>22-29</v>
      </c>
      <c r="E613" t="s">
        <v>2023</v>
      </c>
      <c r="F613" t="s">
        <v>2027</v>
      </c>
      <c r="G613" t="s">
        <v>2034</v>
      </c>
      <c r="H613" s="2">
        <v>40975</v>
      </c>
      <c r="I613" t="s">
        <v>701</v>
      </c>
      <c r="J613" t="s">
        <v>2038</v>
      </c>
      <c r="K613" s="4">
        <v>64385</v>
      </c>
      <c r="L613">
        <v>0</v>
      </c>
      <c r="N613" s="6">
        <f t="shared" ca="1" si="28"/>
        <v>162</v>
      </c>
      <c r="O613" s="6">
        <f t="shared" ca="1" si="29"/>
        <v>13</v>
      </c>
      <c r="P613" s="6" t="str" cm="1">
        <f t="array" aca="1" ref="P613" ca="1">_xlfn.IFS(O613&lt;5,"0-4years", O613&lt;10,"5-9years",O613&gt;=10,"10+ years")</f>
        <v>10+ years</v>
      </c>
      <c r="S613">
        <v>5</v>
      </c>
      <c r="T613" t="str" cm="1">
        <f t="array" ref="T613">_xlfn.IFS(S613&lt;3,"Low(1-2)",S613=3,"Medium(3)",S613&gt;=4,"High(4-5)")</f>
        <v>High(4-5)</v>
      </c>
      <c r="U613">
        <v>2</v>
      </c>
      <c r="V613" t="s">
        <v>2050</v>
      </c>
      <c r="W613">
        <v>2</v>
      </c>
      <c r="X613">
        <v>83</v>
      </c>
      <c r="Y613">
        <v>59</v>
      </c>
      <c r="Z613">
        <v>65</v>
      </c>
      <c r="AA613">
        <v>4</v>
      </c>
      <c r="AB613" t="str" cm="1">
        <f t="array" ref="AB613">_xlfn.IFS(AA613=0,"Below Expectation",AA613&lt;5,"Needs Improvement",AA613&lt;=7,"Meets Expectation",AA613&gt;=8,"Exceeds Expectation")</f>
        <v>Needs Improvement</v>
      </c>
      <c r="AC613" s="4">
        <v>10273</v>
      </c>
      <c r="AD613">
        <v>4</v>
      </c>
    </row>
    <row r="614" spans="1:30" x14ac:dyDescent="0.3">
      <c r="A614" t="s">
        <v>636</v>
      </c>
      <c r="B614" t="s">
        <v>1634</v>
      </c>
      <c r="C614">
        <v>59</v>
      </c>
      <c r="D614" t="str">
        <f t="shared" si="27"/>
        <v>50-59</v>
      </c>
      <c r="E614" t="s">
        <v>2022</v>
      </c>
      <c r="F614" t="s">
        <v>2028</v>
      </c>
      <c r="G614" t="s">
        <v>2034</v>
      </c>
      <c r="H614" s="2">
        <v>44527</v>
      </c>
      <c r="I614" t="s">
        <v>634</v>
      </c>
      <c r="J614" t="s">
        <v>2040</v>
      </c>
      <c r="K614" s="4">
        <v>60919</v>
      </c>
      <c r="L614">
        <v>1</v>
      </c>
      <c r="M614" s="2">
        <v>44980</v>
      </c>
      <c r="N614" s="6">
        <f t="shared" ca="1" si="28"/>
        <v>14</v>
      </c>
      <c r="O614" s="6">
        <f t="shared" ca="1" si="29"/>
        <v>1</v>
      </c>
      <c r="P614" s="6" t="str" cm="1">
        <f t="array" aca="1" ref="P614" ca="1">_xlfn.IFS(O614&lt;5,"0-4years", O614&lt;10,"5-9years",O614&gt;=10,"10+ years")</f>
        <v>0-4years</v>
      </c>
      <c r="Q614" t="s">
        <v>2042</v>
      </c>
      <c r="R614">
        <v>60</v>
      </c>
      <c r="S614">
        <v>5</v>
      </c>
      <c r="T614" t="str" cm="1">
        <f t="array" ref="T614">_xlfn.IFS(S614&lt;3,"Low(1-2)",S614=3,"Medium(3)",S614&gt;=4,"High(4-5)")</f>
        <v>High(4-5)</v>
      </c>
      <c r="U614">
        <v>3</v>
      </c>
      <c r="V614" t="s">
        <v>2048</v>
      </c>
      <c r="W614">
        <v>2</v>
      </c>
      <c r="X614">
        <v>88</v>
      </c>
      <c r="Y614">
        <v>44</v>
      </c>
      <c r="Z614">
        <v>99</v>
      </c>
      <c r="AA614">
        <v>7</v>
      </c>
      <c r="AB614" t="str" cm="1">
        <f t="array" ref="AB614">_xlfn.IFS(AA614=0,"Below Expectation",AA614&lt;5,"Needs Improvement",AA614&lt;=7,"Meets Expectation",AA614&gt;=8,"Exceeds Expectation")</f>
        <v>Meets Expectation</v>
      </c>
      <c r="AC614" s="4">
        <v>751</v>
      </c>
      <c r="AD614">
        <v>0</v>
      </c>
    </row>
    <row r="615" spans="1:30" x14ac:dyDescent="0.3">
      <c r="A615" t="s">
        <v>637</v>
      </c>
      <c r="B615" t="s">
        <v>1635</v>
      </c>
      <c r="C615">
        <v>24</v>
      </c>
      <c r="D615" t="str">
        <f t="shared" si="27"/>
        <v>22-29</v>
      </c>
      <c r="E615" t="s">
        <v>2024</v>
      </c>
      <c r="F615" t="s">
        <v>2027</v>
      </c>
      <c r="G615" t="s">
        <v>2031</v>
      </c>
      <c r="H615" s="2">
        <v>41509</v>
      </c>
      <c r="I615" t="s">
        <v>231</v>
      </c>
      <c r="J615" t="s">
        <v>2040</v>
      </c>
      <c r="K615" s="4">
        <v>85782</v>
      </c>
      <c r="L615">
        <v>1</v>
      </c>
      <c r="M615" s="2">
        <v>44602</v>
      </c>
      <c r="N615" s="6">
        <f t="shared" ca="1" si="28"/>
        <v>101</v>
      </c>
      <c r="O615" s="6">
        <f t="shared" ca="1" si="29"/>
        <v>8</v>
      </c>
      <c r="P615" s="6" t="str" cm="1">
        <f t="array" aca="1" ref="P615" ca="1">_xlfn.IFS(O615&lt;5,"0-4years", O615&lt;10,"5-9years",O615&gt;=10,"10+ years")</f>
        <v>5-9years</v>
      </c>
      <c r="Q615" t="s">
        <v>2046</v>
      </c>
      <c r="R615">
        <v>30</v>
      </c>
      <c r="S615">
        <v>2</v>
      </c>
      <c r="T615" t="str" cm="1">
        <f t="array" ref="T615">_xlfn.IFS(S615&lt;3,"Low(1-2)",S615=3,"Medium(3)",S615&gt;=4,"High(4-5)")</f>
        <v>Low(1-2)</v>
      </c>
      <c r="U615">
        <v>2</v>
      </c>
      <c r="V615" t="s">
        <v>2053</v>
      </c>
      <c r="W615">
        <v>2</v>
      </c>
      <c r="X615">
        <v>90</v>
      </c>
      <c r="Y615">
        <v>43</v>
      </c>
      <c r="Z615">
        <v>67</v>
      </c>
      <c r="AA615">
        <v>8</v>
      </c>
      <c r="AB615" t="str" cm="1">
        <f t="array" ref="AB615">_xlfn.IFS(AA615=0,"Below Expectation",AA615&lt;5,"Needs Improvement",AA615&lt;=7,"Meets Expectation",AA615&gt;=8,"Exceeds Expectation")</f>
        <v>Exceeds Expectation</v>
      </c>
      <c r="AC615" s="4">
        <v>8849</v>
      </c>
      <c r="AD615">
        <v>2</v>
      </c>
    </row>
    <row r="616" spans="1:30" x14ac:dyDescent="0.3">
      <c r="A616" t="s">
        <v>638</v>
      </c>
      <c r="B616" t="s">
        <v>1636</v>
      </c>
      <c r="C616">
        <v>44</v>
      </c>
      <c r="D616" t="str">
        <f t="shared" si="27"/>
        <v>40-49</v>
      </c>
      <c r="E616" t="s">
        <v>2022</v>
      </c>
      <c r="F616" t="s">
        <v>2030</v>
      </c>
      <c r="G616" t="s">
        <v>2034</v>
      </c>
      <c r="H616" s="2">
        <v>44254</v>
      </c>
      <c r="I616" t="s">
        <v>31</v>
      </c>
      <c r="J616" t="s">
        <v>2041</v>
      </c>
      <c r="K616" s="4">
        <v>96116</v>
      </c>
      <c r="L616">
        <v>1</v>
      </c>
      <c r="M616" s="2">
        <v>44567</v>
      </c>
      <c r="N616" s="6">
        <f t="shared" ca="1" si="28"/>
        <v>10</v>
      </c>
      <c r="O616" s="6">
        <f t="shared" ca="1" si="29"/>
        <v>0</v>
      </c>
      <c r="P616" s="6" t="str" cm="1">
        <f t="array" aca="1" ref="P616" ca="1">_xlfn.IFS(O616&lt;5,"0-4years", O616&lt;10,"5-9years",O616&gt;=10,"10+ years")</f>
        <v>0-4years</v>
      </c>
      <c r="Q616" t="s">
        <v>2046</v>
      </c>
      <c r="R616">
        <v>90</v>
      </c>
      <c r="S616">
        <v>4</v>
      </c>
      <c r="T616" t="str" cm="1">
        <f t="array" ref="T616">_xlfn.IFS(S616&lt;3,"Low(1-2)",S616=3,"Medium(3)",S616&gt;=4,"High(4-5)")</f>
        <v>High(4-5)</v>
      </c>
      <c r="U616">
        <v>1</v>
      </c>
      <c r="V616" t="s">
        <v>2053</v>
      </c>
      <c r="W616">
        <v>1</v>
      </c>
      <c r="X616">
        <v>54</v>
      </c>
      <c r="Y616">
        <v>82</v>
      </c>
      <c r="Z616">
        <v>65</v>
      </c>
      <c r="AA616">
        <v>1</v>
      </c>
      <c r="AB616" t="str" cm="1">
        <f t="array" ref="AB616">_xlfn.IFS(AA616=0,"Below Expectation",AA616&lt;5,"Needs Improvement",AA616&lt;=7,"Meets Expectation",AA616&gt;=8,"Exceeds Expectation")</f>
        <v>Needs Improvement</v>
      </c>
      <c r="AC616" s="4">
        <v>17084</v>
      </c>
      <c r="AD616">
        <v>3</v>
      </c>
    </row>
    <row r="617" spans="1:30" x14ac:dyDescent="0.3">
      <c r="A617" t="s">
        <v>639</v>
      </c>
      <c r="B617" t="s">
        <v>1637</v>
      </c>
      <c r="C617">
        <v>58</v>
      </c>
      <c r="D617" t="str">
        <f t="shared" si="27"/>
        <v>50-59</v>
      </c>
      <c r="E617" t="s">
        <v>2023</v>
      </c>
      <c r="F617" t="s">
        <v>2029</v>
      </c>
      <c r="G617" t="s">
        <v>2034</v>
      </c>
      <c r="H617" s="2">
        <v>43397</v>
      </c>
      <c r="I617" t="s">
        <v>725</v>
      </c>
      <c r="J617" t="s">
        <v>2039</v>
      </c>
      <c r="K617" s="4">
        <v>97590</v>
      </c>
      <c r="L617">
        <v>0</v>
      </c>
      <c r="N617" s="6">
        <f t="shared" ca="1" si="28"/>
        <v>82</v>
      </c>
      <c r="O617" s="6">
        <f t="shared" ca="1" si="29"/>
        <v>6</v>
      </c>
      <c r="P617" s="6" t="str" cm="1">
        <f t="array" aca="1" ref="P617" ca="1">_xlfn.IFS(O617&lt;5,"0-4years", O617&lt;10,"5-9years",O617&gt;=10,"10+ years")</f>
        <v>5-9years</v>
      </c>
      <c r="S617">
        <v>3</v>
      </c>
      <c r="T617" t="str" cm="1">
        <f t="array" ref="T617">_xlfn.IFS(S617&lt;3,"Low(1-2)",S617=3,"Medium(3)",S617&gt;=4,"High(4-5)")</f>
        <v>Medium(3)</v>
      </c>
      <c r="U617">
        <v>4</v>
      </c>
      <c r="V617" t="s">
        <v>2054</v>
      </c>
      <c r="W617">
        <v>1</v>
      </c>
      <c r="X617">
        <v>64</v>
      </c>
      <c r="Y617">
        <v>17</v>
      </c>
      <c r="Z617">
        <v>66</v>
      </c>
      <c r="AA617">
        <v>3</v>
      </c>
      <c r="AB617" t="str" cm="1">
        <f t="array" ref="AB617">_xlfn.IFS(AA617=0,"Below Expectation",AA617&lt;5,"Needs Improvement",AA617&lt;=7,"Meets Expectation",AA617&gt;=8,"Exceeds Expectation")</f>
        <v>Needs Improvement</v>
      </c>
      <c r="AC617" s="4">
        <v>16220</v>
      </c>
      <c r="AD617">
        <v>2</v>
      </c>
    </row>
    <row r="618" spans="1:30" x14ac:dyDescent="0.3">
      <c r="A618" t="s">
        <v>640</v>
      </c>
      <c r="B618" t="s">
        <v>1638</v>
      </c>
      <c r="C618">
        <v>58</v>
      </c>
      <c r="D618" t="str">
        <f t="shared" si="27"/>
        <v>50-59</v>
      </c>
      <c r="E618" t="s">
        <v>2023</v>
      </c>
      <c r="F618" t="s">
        <v>2025</v>
      </c>
      <c r="G618" t="s">
        <v>2035</v>
      </c>
      <c r="H618" s="2">
        <v>44524</v>
      </c>
      <c r="I618" t="s">
        <v>710</v>
      </c>
      <c r="J618" t="s">
        <v>2041</v>
      </c>
      <c r="K618" s="4">
        <v>114626</v>
      </c>
      <c r="L618">
        <v>0</v>
      </c>
      <c r="N618" s="6">
        <f t="shared" ca="1" si="28"/>
        <v>45</v>
      </c>
      <c r="O618" s="6">
        <f t="shared" ca="1" si="29"/>
        <v>3</v>
      </c>
      <c r="P618" s="6" t="str" cm="1">
        <f t="array" aca="1" ref="P618" ca="1">_xlfn.IFS(O618&lt;5,"0-4years", O618&lt;10,"5-9years",O618&gt;=10,"10+ years")</f>
        <v>0-4years</v>
      </c>
      <c r="S618">
        <v>4</v>
      </c>
      <c r="T618" t="str" cm="1">
        <f t="array" ref="T618">_xlfn.IFS(S618&lt;3,"Low(1-2)",S618=3,"Medium(3)",S618&gt;=4,"High(4-5)")</f>
        <v>High(4-5)</v>
      </c>
      <c r="U618">
        <v>3</v>
      </c>
      <c r="V618" t="s">
        <v>2054</v>
      </c>
      <c r="W618">
        <v>5</v>
      </c>
      <c r="X618">
        <v>99</v>
      </c>
      <c r="Y618">
        <v>64</v>
      </c>
      <c r="Z618">
        <v>56</v>
      </c>
      <c r="AA618">
        <v>8</v>
      </c>
      <c r="AB618" t="str" cm="1">
        <f t="array" ref="AB618">_xlfn.IFS(AA618=0,"Below Expectation",AA618&lt;5,"Needs Improvement",AA618&lt;=7,"Meets Expectation",AA618&gt;=8,"Exceeds Expectation")</f>
        <v>Exceeds Expectation</v>
      </c>
      <c r="AC618" s="4">
        <v>10348</v>
      </c>
      <c r="AD618">
        <v>1</v>
      </c>
    </row>
    <row r="619" spans="1:30" x14ac:dyDescent="0.3">
      <c r="A619" t="s">
        <v>641</v>
      </c>
      <c r="B619" t="s">
        <v>1639</v>
      </c>
      <c r="C619">
        <v>31</v>
      </c>
      <c r="D619" t="str">
        <f t="shared" si="27"/>
        <v>30-39</v>
      </c>
      <c r="E619" t="s">
        <v>2023</v>
      </c>
      <c r="F619" t="s">
        <v>2028</v>
      </c>
      <c r="G619" t="s">
        <v>2032</v>
      </c>
      <c r="H619" s="2">
        <v>43859</v>
      </c>
      <c r="I619" t="s">
        <v>808</v>
      </c>
      <c r="J619" t="s">
        <v>2040</v>
      </c>
      <c r="K619" s="4">
        <v>65387</v>
      </c>
      <c r="L619">
        <v>0</v>
      </c>
      <c r="N619" s="6">
        <f t="shared" ca="1" si="28"/>
        <v>67</v>
      </c>
      <c r="O619" s="6">
        <f t="shared" ca="1" si="29"/>
        <v>5</v>
      </c>
      <c r="P619" s="6" t="str" cm="1">
        <f t="array" aca="1" ref="P619" ca="1">_xlfn.IFS(O619&lt;5,"0-4years", O619&lt;10,"5-9years",O619&gt;=10,"10+ years")</f>
        <v>5-9years</v>
      </c>
      <c r="S619">
        <v>1</v>
      </c>
      <c r="T619" t="str" cm="1">
        <f t="array" ref="T619">_xlfn.IFS(S619&lt;3,"Low(1-2)",S619=3,"Medium(3)",S619&gt;=4,"High(4-5)")</f>
        <v>Low(1-2)</v>
      </c>
      <c r="U619">
        <v>2</v>
      </c>
      <c r="V619" t="s">
        <v>2050</v>
      </c>
      <c r="W619">
        <v>4</v>
      </c>
      <c r="X619">
        <v>53</v>
      </c>
      <c r="Y619">
        <v>24</v>
      </c>
      <c r="Z619">
        <v>61</v>
      </c>
      <c r="AA619">
        <v>4</v>
      </c>
      <c r="AB619" t="str" cm="1">
        <f t="array" ref="AB619">_xlfn.IFS(AA619=0,"Below Expectation",AA619&lt;5,"Needs Improvement",AA619&lt;=7,"Meets Expectation",AA619&gt;=8,"Exceeds Expectation")</f>
        <v>Needs Improvement</v>
      </c>
      <c r="AC619" s="4">
        <v>17924</v>
      </c>
      <c r="AD619">
        <v>3</v>
      </c>
    </row>
    <row r="620" spans="1:30" x14ac:dyDescent="0.3">
      <c r="A620" t="s">
        <v>642</v>
      </c>
      <c r="B620" t="s">
        <v>1640</v>
      </c>
      <c r="C620">
        <v>31</v>
      </c>
      <c r="D620" t="str">
        <f t="shared" si="27"/>
        <v>30-39</v>
      </c>
      <c r="E620" t="s">
        <v>2022</v>
      </c>
      <c r="F620" t="s">
        <v>2026</v>
      </c>
      <c r="G620" t="s">
        <v>2035</v>
      </c>
      <c r="H620" s="2">
        <v>42497</v>
      </c>
      <c r="I620" t="s">
        <v>552</v>
      </c>
      <c r="J620" t="s">
        <v>2041</v>
      </c>
      <c r="K620" s="4">
        <v>40823</v>
      </c>
      <c r="L620">
        <v>0</v>
      </c>
      <c r="N620" s="6">
        <f t="shared" ca="1" si="28"/>
        <v>112</v>
      </c>
      <c r="O620" s="6">
        <f t="shared" ca="1" si="29"/>
        <v>9</v>
      </c>
      <c r="P620" s="6" t="str" cm="1">
        <f t="array" aca="1" ref="P620" ca="1">_xlfn.IFS(O620&lt;5,"0-4years", O620&lt;10,"5-9years",O620&gt;=10,"10+ years")</f>
        <v>5-9years</v>
      </c>
      <c r="S620">
        <v>3</v>
      </c>
      <c r="T620" t="str" cm="1">
        <f t="array" ref="T620">_xlfn.IFS(S620&lt;3,"Low(1-2)",S620=3,"Medium(3)",S620&gt;=4,"High(4-5)")</f>
        <v>Medium(3)</v>
      </c>
      <c r="U620">
        <v>1</v>
      </c>
      <c r="V620" t="s">
        <v>2050</v>
      </c>
      <c r="W620">
        <v>1</v>
      </c>
      <c r="X620">
        <v>100</v>
      </c>
      <c r="Y620">
        <v>26</v>
      </c>
      <c r="Z620">
        <v>83</v>
      </c>
      <c r="AA620">
        <v>2</v>
      </c>
      <c r="AB620" t="str" cm="1">
        <f t="array" ref="AB620">_xlfn.IFS(AA620=0,"Below Expectation",AA620&lt;5,"Needs Improvement",AA620&lt;=7,"Meets Expectation",AA620&gt;=8,"Exceeds Expectation")</f>
        <v>Needs Improvement</v>
      </c>
      <c r="AC620" s="4">
        <v>19416</v>
      </c>
      <c r="AD620">
        <v>3</v>
      </c>
    </row>
    <row r="621" spans="1:30" x14ac:dyDescent="0.3">
      <c r="A621" t="s">
        <v>643</v>
      </c>
      <c r="B621" t="s">
        <v>1641</v>
      </c>
      <c r="C621">
        <v>40</v>
      </c>
      <c r="D621" t="str">
        <f t="shared" si="27"/>
        <v>40-49</v>
      </c>
      <c r="E621" t="s">
        <v>2022</v>
      </c>
      <c r="F621" t="s">
        <v>2027</v>
      </c>
      <c r="G621" t="s">
        <v>2035</v>
      </c>
      <c r="H621" s="2">
        <v>40900</v>
      </c>
      <c r="I621" t="s">
        <v>625</v>
      </c>
      <c r="J621" t="s">
        <v>2038</v>
      </c>
      <c r="K621" s="4">
        <v>71015</v>
      </c>
      <c r="L621">
        <v>0</v>
      </c>
      <c r="N621" s="6">
        <f t="shared" ca="1" si="28"/>
        <v>164</v>
      </c>
      <c r="O621" s="6">
        <f t="shared" ca="1" si="29"/>
        <v>13</v>
      </c>
      <c r="P621" s="6" t="str" cm="1">
        <f t="array" aca="1" ref="P621" ca="1">_xlfn.IFS(O621&lt;5,"0-4years", O621&lt;10,"5-9years",O621&gt;=10,"10+ years")</f>
        <v>10+ years</v>
      </c>
      <c r="S621">
        <v>4</v>
      </c>
      <c r="T621" t="str" cm="1">
        <f t="array" ref="T621">_xlfn.IFS(S621&lt;3,"Low(1-2)",S621=3,"Medium(3)",S621&gt;=4,"High(4-5)")</f>
        <v>High(4-5)</v>
      </c>
      <c r="U621">
        <v>4</v>
      </c>
      <c r="V621" t="s">
        <v>2056</v>
      </c>
      <c r="W621">
        <v>5</v>
      </c>
      <c r="X621">
        <v>88</v>
      </c>
      <c r="Y621">
        <v>6</v>
      </c>
      <c r="Z621">
        <v>59</v>
      </c>
      <c r="AA621">
        <v>5</v>
      </c>
      <c r="AB621" t="str" cm="1">
        <f t="array" ref="AB621">_xlfn.IFS(AA621=0,"Below Expectation",AA621&lt;5,"Needs Improvement",AA621&lt;=7,"Meets Expectation",AA621&gt;=8,"Exceeds Expectation")</f>
        <v>Meets Expectation</v>
      </c>
      <c r="AC621" s="4">
        <v>6167</v>
      </c>
      <c r="AD621">
        <v>1</v>
      </c>
    </row>
    <row r="622" spans="1:30" x14ac:dyDescent="0.3">
      <c r="A622" t="s">
        <v>644</v>
      </c>
      <c r="B622" t="s">
        <v>1642</v>
      </c>
      <c r="C622">
        <v>38</v>
      </c>
      <c r="D622" t="str">
        <f t="shared" si="27"/>
        <v>30-39</v>
      </c>
      <c r="E622" t="s">
        <v>2024</v>
      </c>
      <c r="F622" t="s">
        <v>2026</v>
      </c>
      <c r="G622" t="s">
        <v>2034</v>
      </c>
      <c r="H622" s="2">
        <v>44003</v>
      </c>
      <c r="I622" t="s">
        <v>676</v>
      </c>
      <c r="J622" t="s">
        <v>2041</v>
      </c>
      <c r="K622" s="4">
        <v>40339</v>
      </c>
      <c r="L622">
        <v>1</v>
      </c>
      <c r="M622" s="2">
        <v>44302</v>
      </c>
      <c r="N622" s="6">
        <f t="shared" ca="1" si="28"/>
        <v>9</v>
      </c>
      <c r="O622" s="6">
        <f t="shared" ca="1" si="29"/>
        <v>0</v>
      </c>
      <c r="P622" s="6" t="str" cm="1">
        <f t="array" aca="1" ref="P622" ca="1">_xlfn.IFS(O622&lt;5,"0-4years", O622&lt;10,"5-9years",O622&gt;=10,"10+ years")</f>
        <v>0-4years</v>
      </c>
      <c r="Q622" t="s">
        <v>2047</v>
      </c>
      <c r="R622">
        <v>30</v>
      </c>
      <c r="S622">
        <v>4</v>
      </c>
      <c r="T622" t="str" cm="1">
        <f t="array" ref="T622">_xlfn.IFS(S622&lt;3,"Low(1-2)",S622=3,"Medium(3)",S622&gt;=4,"High(4-5)")</f>
        <v>High(4-5)</v>
      </c>
      <c r="U622">
        <v>3</v>
      </c>
      <c r="V622" t="s">
        <v>2055</v>
      </c>
      <c r="W622">
        <v>3</v>
      </c>
      <c r="X622">
        <v>57</v>
      </c>
      <c r="Y622">
        <v>43</v>
      </c>
      <c r="Z622">
        <v>54</v>
      </c>
      <c r="AA622">
        <v>2</v>
      </c>
      <c r="AB622" t="str" cm="1">
        <f t="array" ref="AB622">_xlfn.IFS(AA622=0,"Below Expectation",AA622&lt;5,"Needs Improvement",AA622&lt;=7,"Meets Expectation",AA622&gt;=8,"Exceeds Expectation")</f>
        <v>Needs Improvement</v>
      </c>
      <c r="AC622" s="4">
        <v>6364</v>
      </c>
      <c r="AD622">
        <v>3</v>
      </c>
    </row>
    <row r="623" spans="1:30" x14ac:dyDescent="0.3">
      <c r="A623" t="s">
        <v>645</v>
      </c>
      <c r="B623" t="s">
        <v>1643</v>
      </c>
      <c r="C623">
        <v>42</v>
      </c>
      <c r="D623" t="str">
        <f t="shared" si="27"/>
        <v>40-49</v>
      </c>
      <c r="E623" t="s">
        <v>2023</v>
      </c>
      <c r="F623" t="s">
        <v>2029</v>
      </c>
      <c r="G623" t="s">
        <v>2036</v>
      </c>
      <c r="H623" s="2">
        <v>42827</v>
      </c>
      <c r="I623" t="s">
        <v>680</v>
      </c>
      <c r="J623" t="s">
        <v>2039</v>
      </c>
      <c r="K623" s="4">
        <v>28491</v>
      </c>
      <c r="L623">
        <v>0</v>
      </c>
      <c r="N623" s="6">
        <f t="shared" ca="1" si="28"/>
        <v>101</v>
      </c>
      <c r="O623" s="6">
        <f t="shared" ca="1" si="29"/>
        <v>8</v>
      </c>
      <c r="P623" s="6" t="str" cm="1">
        <f t="array" aca="1" ref="P623" ca="1">_xlfn.IFS(O623&lt;5,"0-4years", O623&lt;10,"5-9years",O623&gt;=10,"10+ years")</f>
        <v>5-9years</v>
      </c>
      <c r="S623">
        <v>1</v>
      </c>
      <c r="T623" t="str" cm="1">
        <f t="array" ref="T623">_xlfn.IFS(S623&lt;3,"Low(1-2)",S623=3,"Medium(3)",S623&gt;=4,"High(4-5)")</f>
        <v>Low(1-2)</v>
      </c>
      <c r="U623">
        <v>1</v>
      </c>
      <c r="V623" t="s">
        <v>2050</v>
      </c>
      <c r="W623">
        <v>4</v>
      </c>
      <c r="X623">
        <v>98</v>
      </c>
      <c r="Y623">
        <v>28</v>
      </c>
      <c r="Z623">
        <v>70</v>
      </c>
      <c r="AA623">
        <v>4</v>
      </c>
      <c r="AB623" t="str" cm="1">
        <f t="array" ref="AB623">_xlfn.IFS(AA623=0,"Below Expectation",AA623&lt;5,"Needs Improvement",AA623&lt;=7,"Meets Expectation",AA623&gt;=8,"Exceeds Expectation")</f>
        <v>Needs Improvement</v>
      </c>
      <c r="AC623" s="4">
        <v>1983</v>
      </c>
      <c r="AD623">
        <v>0</v>
      </c>
    </row>
    <row r="624" spans="1:30" x14ac:dyDescent="0.3">
      <c r="A624" t="s">
        <v>646</v>
      </c>
      <c r="B624" t="s">
        <v>1644</v>
      </c>
      <c r="C624">
        <v>35</v>
      </c>
      <c r="D624" t="str">
        <f t="shared" si="27"/>
        <v>30-39</v>
      </c>
      <c r="E624" t="s">
        <v>2024</v>
      </c>
      <c r="F624" t="s">
        <v>2027</v>
      </c>
      <c r="G624" t="s">
        <v>2032</v>
      </c>
      <c r="H624" s="2">
        <v>40943</v>
      </c>
      <c r="I624" t="s">
        <v>189</v>
      </c>
      <c r="J624" t="s">
        <v>2038</v>
      </c>
      <c r="K624" s="4">
        <v>25706</v>
      </c>
      <c r="L624">
        <v>0</v>
      </c>
      <c r="N624" s="6">
        <f t="shared" ca="1" si="28"/>
        <v>163</v>
      </c>
      <c r="O624" s="6">
        <f t="shared" ca="1" si="29"/>
        <v>13</v>
      </c>
      <c r="P624" s="6" t="str" cm="1">
        <f t="array" aca="1" ref="P624" ca="1">_xlfn.IFS(O624&lt;5,"0-4years", O624&lt;10,"5-9years",O624&gt;=10,"10+ years")</f>
        <v>10+ years</v>
      </c>
      <c r="S624">
        <v>5</v>
      </c>
      <c r="T624" t="str" cm="1">
        <f t="array" ref="T624">_xlfn.IFS(S624&lt;3,"Low(1-2)",S624=3,"Medium(3)",S624&gt;=4,"High(4-5)")</f>
        <v>High(4-5)</v>
      </c>
      <c r="U624">
        <v>2</v>
      </c>
      <c r="V624" t="s">
        <v>2050</v>
      </c>
      <c r="W624">
        <v>1</v>
      </c>
      <c r="X624">
        <v>94</v>
      </c>
      <c r="Y624">
        <v>94</v>
      </c>
      <c r="Z624">
        <v>52</v>
      </c>
      <c r="AA624">
        <v>2</v>
      </c>
      <c r="AB624" t="str" cm="1">
        <f t="array" ref="AB624">_xlfn.IFS(AA624=0,"Below Expectation",AA624&lt;5,"Needs Improvement",AA624&lt;=7,"Meets Expectation",AA624&gt;=8,"Exceeds Expectation")</f>
        <v>Needs Improvement</v>
      </c>
      <c r="AC624" s="4">
        <v>14629</v>
      </c>
      <c r="AD624">
        <v>2</v>
      </c>
    </row>
    <row r="625" spans="1:30" x14ac:dyDescent="0.3">
      <c r="A625" t="s">
        <v>647</v>
      </c>
      <c r="B625" t="s">
        <v>1645</v>
      </c>
      <c r="C625">
        <v>30</v>
      </c>
      <c r="D625" t="str">
        <f t="shared" si="27"/>
        <v>30-39</v>
      </c>
      <c r="E625" t="s">
        <v>2022</v>
      </c>
      <c r="F625" t="s">
        <v>2028</v>
      </c>
      <c r="G625" t="s">
        <v>2032</v>
      </c>
      <c r="H625" s="2">
        <v>41815</v>
      </c>
      <c r="I625" t="s">
        <v>872</v>
      </c>
      <c r="J625" t="s">
        <v>2037</v>
      </c>
      <c r="K625" s="4">
        <v>40728</v>
      </c>
      <c r="L625">
        <v>0</v>
      </c>
      <c r="N625" s="6">
        <f t="shared" ca="1" si="28"/>
        <v>134</v>
      </c>
      <c r="O625" s="6">
        <f t="shared" ca="1" si="29"/>
        <v>11</v>
      </c>
      <c r="P625" s="6" t="str" cm="1">
        <f t="array" aca="1" ref="P625" ca="1">_xlfn.IFS(O625&lt;5,"0-4years", O625&lt;10,"5-9years",O625&gt;=10,"10+ years")</f>
        <v>10+ years</v>
      </c>
      <c r="S625">
        <v>3</v>
      </c>
      <c r="T625" t="str" cm="1">
        <f t="array" ref="T625">_xlfn.IFS(S625&lt;3,"Low(1-2)",S625=3,"Medium(3)",S625&gt;=4,"High(4-5)")</f>
        <v>Medium(3)</v>
      </c>
      <c r="U625">
        <v>5</v>
      </c>
      <c r="V625" t="s">
        <v>2054</v>
      </c>
      <c r="W625">
        <v>3</v>
      </c>
      <c r="X625">
        <v>73</v>
      </c>
      <c r="Y625">
        <v>43</v>
      </c>
      <c r="Z625">
        <v>68</v>
      </c>
      <c r="AA625">
        <v>5</v>
      </c>
      <c r="AB625" t="str" cm="1">
        <f t="array" ref="AB625">_xlfn.IFS(AA625=0,"Below Expectation",AA625&lt;5,"Needs Improvement",AA625&lt;=7,"Meets Expectation",AA625&gt;=8,"Exceeds Expectation")</f>
        <v>Meets Expectation</v>
      </c>
      <c r="AC625" s="4">
        <v>16288</v>
      </c>
      <c r="AD625">
        <v>2</v>
      </c>
    </row>
    <row r="626" spans="1:30" x14ac:dyDescent="0.3">
      <c r="A626" t="s">
        <v>648</v>
      </c>
      <c r="B626" t="s">
        <v>1646</v>
      </c>
      <c r="C626">
        <v>22</v>
      </c>
      <c r="D626" t="str">
        <f t="shared" si="27"/>
        <v>22-29</v>
      </c>
      <c r="E626" t="s">
        <v>2023</v>
      </c>
      <c r="F626" t="s">
        <v>2030</v>
      </c>
      <c r="G626" t="s">
        <v>2032</v>
      </c>
      <c r="H626" s="2">
        <v>42159</v>
      </c>
      <c r="I626" t="s">
        <v>519</v>
      </c>
      <c r="J626" t="s">
        <v>2040</v>
      </c>
      <c r="K626" s="4">
        <v>31997</v>
      </c>
      <c r="L626">
        <v>0</v>
      </c>
      <c r="N626" s="6">
        <f t="shared" ca="1" si="28"/>
        <v>123</v>
      </c>
      <c r="O626" s="6">
        <f t="shared" ca="1" si="29"/>
        <v>10</v>
      </c>
      <c r="P626" s="6" t="str" cm="1">
        <f t="array" aca="1" ref="P626" ca="1">_xlfn.IFS(O626&lt;5,"0-4years", O626&lt;10,"5-9years",O626&gt;=10,"10+ years")</f>
        <v>10+ years</v>
      </c>
      <c r="S626">
        <v>3</v>
      </c>
      <c r="T626" t="str" cm="1">
        <f t="array" ref="T626">_xlfn.IFS(S626&lt;3,"Low(1-2)",S626=3,"Medium(3)",S626&gt;=4,"High(4-5)")</f>
        <v>Medium(3)</v>
      </c>
      <c r="U626">
        <v>5</v>
      </c>
      <c r="V626" t="s">
        <v>2054</v>
      </c>
      <c r="W626">
        <v>5</v>
      </c>
      <c r="X626">
        <v>77</v>
      </c>
      <c r="Y626">
        <v>35</v>
      </c>
      <c r="Z626">
        <v>94</v>
      </c>
      <c r="AA626">
        <v>9</v>
      </c>
      <c r="AB626" t="str" cm="1">
        <f t="array" ref="AB626">_xlfn.IFS(AA626=0,"Below Expectation",AA626&lt;5,"Needs Improvement",AA626&lt;=7,"Meets Expectation",AA626&gt;=8,"Exceeds Expectation")</f>
        <v>Exceeds Expectation</v>
      </c>
      <c r="AC626" s="4">
        <v>11273</v>
      </c>
      <c r="AD626">
        <v>1</v>
      </c>
    </row>
    <row r="627" spans="1:30" x14ac:dyDescent="0.3">
      <c r="A627" t="s">
        <v>649</v>
      </c>
      <c r="B627" t="s">
        <v>1647</v>
      </c>
      <c r="C627">
        <v>34</v>
      </c>
      <c r="D627" t="str">
        <f t="shared" si="27"/>
        <v>30-39</v>
      </c>
      <c r="E627" t="s">
        <v>2022</v>
      </c>
      <c r="F627" t="s">
        <v>2026</v>
      </c>
      <c r="G627" t="s">
        <v>2033</v>
      </c>
      <c r="H627" s="2">
        <v>41438</v>
      </c>
      <c r="I627" t="s">
        <v>613</v>
      </c>
      <c r="J627" t="s">
        <v>2040</v>
      </c>
      <c r="K627" s="4">
        <v>85408</v>
      </c>
      <c r="L627">
        <v>0</v>
      </c>
      <c r="N627" s="6">
        <f t="shared" ca="1" si="28"/>
        <v>147</v>
      </c>
      <c r="O627" s="6">
        <f t="shared" ca="1" si="29"/>
        <v>12</v>
      </c>
      <c r="P627" s="6" t="str" cm="1">
        <f t="array" aca="1" ref="P627" ca="1">_xlfn.IFS(O627&lt;5,"0-4years", O627&lt;10,"5-9years",O627&gt;=10,"10+ years")</f>
        <v>10+ years</v>
      </c>
      <c r="S627">
        <v>1</v>
      </c>
      <c r="T627" t="str" cm="1">
        <f t="array" ref="T627">_xlfn.IFS(S627&lt;3,"Low(1-2)",S627=3,"Medium(3)",S627&gt;=4,"High(4-5)")</f>
        <v>Low(1-2)</v>
      </c>
      <c r="U627">
        <v>3</v>
      </c>
      <c r="V627" t="s">
        <v>2050</v>
      </c>
      <c r="W627">
        <v>1</v>
      </c>
      <c r="X627">
        <v>92</v>
      </c>
      <c r="Y627">
        <v>18</v>
      </c>
      <c r="Z627">
        <v>93</v>
      </c>
      <c r="AA627">
        <v>4</v>
      </c>
      <c r="AB627" t="str" cm="1">
        <f t="array" ref="AB627">_xlfn.IFS(AA627=0,"Below Expectation",AA627&lt;5,"Needs Improvement",AA627&lt;=7,"Meets Expectation",AA627&gt;=8,"Exceeds Expectation")</f>
        <v>Needs Improvement</v>
      </c>
      <c r="AC627" s="4">
        <v>7648</v>
      </c>
      <c r="AD627">
        <v>0</v>
      </c>
    </row>
    <row r="628" spans="1:30" x14ac:dyDescent="0.3">
      <c r="A628" t="s">
        <v>650</v>
      </c>
      <c r="B628" t="s">
        <v>1648</v>
      </c>
      <c r="C628">
        <v>25</v>
      </c>
      <c r="D628" t="str">
        <f t="shared" si="27"/>
        <v>22-29</v>
      </c>
      <c r="E628" t="s">
        <v>2023</v>
      </c>
      <c r="F628" t="s">
        <v>2029</v>
      </c>
      <c r="G628" t="s">
        <v>2035</v>
      </c>
      <c r="H628" s="2">
        <v>42617</v>
      </c>
      <c r="I628" t="s">
        <v>452</v>
      </c>
      <c r="J628" t="s">
        <v>2041</v>
      </c>
      <c r="K628" s="4">
        <v>83097</v>
      </c>
      <c r="L628">
        <v>1</v>
      </c>
      <c r="M628" s="2">
        <v>44111</v>
      </c>
      <c r="N628" s="6">
        <f t="shared" ca="1" si="28"/>
        <v>49</v>
      </c>
      <c r="O628" s="6">
        <f t="shared" ca="1" si="29"/>
        <v>4</v>
      </c>
      <c r="P628" s="6" t="str" cm="1">
        <f t="array" aca="1" ref="P628" ca="1">_xlfn.IFS(O628&lt;5,"0-4years", O628&lt;10,"5-9years",O628&gt;=10,"10+ years")</f>
        <v>0-4years</v>
      </c>
      <c r="Q628" t="s">
        <v>2042</v>
      </c>
      <c r="R628">
        <v>30</v>
      </c>
      <c r="S628">
        <v>5</v>
      </c>
      <c r="T628" t="str" cm="1">
        <f t="array" ref="T628">_xlfn.IFS(S628&lt;3,"Low(1-2)",S628=3,"Medium(3)",S628&gt;=4,"High(4-5)")</f>
        <v>High(4-5)</v>
      </c>
      <c r="U628">
        <v>1</v>
      </c>
      <c r="V628" t="s">
        <v>2048</v>
      </c>
      <c r="W628">
        <v>1</v>
      </c>
      <c r="X628">
        <v>76</v>
      </c>
      <c r="Y628">
        <v>5</v>
      </c>
      <c r="Z628">
        <v>84</v>
      </c>
      <c r="AA628">
        <v>8</v>
      </c>
      <c r="AB628" t="str" cm="1">
        <f t="array" ref="AB628">_xlfn.IFS(AA628=0,"Below Expectation",AA628&lt;5,"Needs Improvement",AA628&lt;=7,"Meets Expectation",AA628&gt;=8,"Exceeds Expectation")</f>
        <v>Exceeds Expectation</v>
      </c>
      <c r="AC628" s="4">
        <v>7894</v>
      </c>
      <c r="AD628">
        <v>3</v>
      </c>
    </row>
    <row r="629" spans="1:30" x14ac:dyDescent="0.3">
      <c r="A629" t="s">
        <v>651</v>
      </c>
      <c r="B629" t="s">
        <v>1649</v>
      </c>
      <c r="C629">
        <v>22</v>
      </c>
      <c r="D629" t="str">
        <f t="shared" si="27"/>
        <v>22-29</v>
      </c>
      <c r="E629" t="s">
        <v>2023</v>
      </c>
      <c r="F629" t="s">
        <v>2028</v>
      </c>
      <c r="G629" t="s">
        <v>2034</v>
      </c>
      <c r="H629" s="2">
        <v>43028</v>
      </c>
      <c r="I629" t="s">
        <v>797</v>
      </c>
      <c r="J629" t="s">
        <v>2038</v>
      </c>
      <c r="K629" s="4">
        <v>63523</v>
      </c>
      <c r="L629">
        <v>0</v>
      </c>
      <c r="N629" s="6">
        <f t="shared" ca="1" si="28"/>
        <v>94</v>
      </c>
      <c r="O629" s="6">
        <f t="shared" ca="1" si="29"/>
        <v>7</v>
      </c>
      <c r="P629" s="6" t="str" cm="1">
        <f t="array" aca="1" ref="P629" ca="1">_xlfn.IFS(O629&lt;5,"0-4years", O629&lt;10,"5-9years",O629&gt;=10,"10+ years")</f>
        <v>5-9years</v>
      </c>
      <c r="S629">
        <v>3</v>
      </c>
      <c r="T629" t="str" cm="1">
        <f t="array" ref="T629">_xlfn.IFS(S629&lt;3,"Low(1-2)",S629=3,"Medium(3)",S629&gt;=4,"High(4-5)")</f>
        <v>Medium(3)</v>
      </c>
      <c r="U629">
        <v>4</v>
      </c>
      <c r="V629" t="s">
        <v>2054</v>
      </c>
      <c r="W629">
        <v>3</v>
      </c>
      <c r="X629">
        <v>50</v>
      </c>
      <c r="Y629">
        <v>24</v>
      </c>
      <c r="Z629">
        <v>55</v>
      </c>
      <c r="AA629">
        <v>2</v>
      </c>
      <c r="AB629" t="str" cm="1">
        <f t="array" ref="AB629">_xlfn.IFS(AA629=0,"Below Expectation",AA629&lt;5,"Needs Improvement",AA629&lt;=7,"Meets Expectation",AA629&gt;=8,"Exceeds Expectation")</f>
        <v>Needs Improvement</v>
      </c>
      <c r="AC629" s="4">
        <v>13305</v>
      </c>
      <c r="AD629">
        <v>2</v>
      </c>
    </row>
    <row r="630" spans="1:30" x14ac:dyDescent="0.3">
      <c r="A630" t="s">
        <v>652</v>
      </c>
      <c r="B630" t="s">
        <v>1650</v>
      </c>
      <c r="C630">
        <v>53</v>
      </c>
      <c r="D630" t="str">
        <f t="shared" si="27"/>
        <v>50-59</v>
      </c>
      <c r="E630" t="s">
        <v>2022</v>
      </c>
      <c r="F630" t="s">
        <v>2028</v>
      </c>
      <c r="G630" t="s">
        <v>2035</v>
      </c>
      <c r="H630" s="2">
        <v>44116</v>
      </c>
      <c r="I630" t="s">
        <v>186</v>
      </c>
      <c r="J630" t="s">
        <v>2037</v>
      </c>
      <c r="K630" s="4">
        <v>50163</v>
      </c>
      <c r="L630">
        <v>1</v>
      </c>
      <c r="M630" s="2">
        <v>45659</v>
      </c>
      <c r="N630" s="6">
        <f t="shared" ca="1" si="28"/>
        <v>50</v>
      </c>
      <c r="O630" s="6">
        <f t="shared" ca="1" si="29"/>
        <v>4</v>
      </c>
      <c r="P630" s="6" t="str" cm="1">
        <f t="array" aca="1" ref="P630" ca="1">_xlfn.IFS(O630&lt;5,"0-4years", O630&lt;10,"5-9years",O630&gt;=10,"10+ years")</f>
        <v>0-4years</v>
      </c>
      <c r="Q630" t="s">
        <v>2047</v>
      </c>
      <c r="R630">
        <v>90</v>
      </c>
      <c r="S630">
        <v>3</v>
      </c>
      <c r="T630" t="str" cm="1">
        <f t="array" ref="T630">_xlfn.IFS(S630&lt;3,"Low(1-2)",S630=3,"Medium(3)",S630&gt;=4,"High(4-5)")</f>
        <v>Medium(3)</v>
      </c>
      <c r="U630">
        <v>1</v>
      </c>
      <c r="V630" t="s">
        <v>2055</v>
      </c>
      <c r="W630">
        <v>1</v>
      </c>
      <c r="X630">
        <v>83</v>
      </c>
      <c r="Y630">
        <v>30</v>
      </c>
      <c r="Z630">
        <v>63</v>
      </c>
      <c r="AA630">
        <v>5</v>
      </c>
      <c r="AB630" t="str" cm="1">
        <f t="array" ref="AB630">_xlfn.IFS(AA630=0,"Below Expectation",AA630&lt;5,"Needs Improvement",AA630&lt;=7,"Meets Expectation",AA630&gt;=8,"Exceeds Expectation")</f>
        <v>Meets Expectation</v>
      </c>
      <c r="AC630" s="4">
        <v>12925</v>
      </c>
      <c r="AD630">
        <v>2</v>
      </c>
    </row>
    <row r="631" spans="1:30" x14ac:dyDescent="0.3">
      <c r="A631" t="s">
        <v>653</v>
      </c>
      <c r="B631" t="s">
        <v>1651</v>
      </c>
      <c r="C631">
        <v>55</v>
      </c>
      <c r="D631" t="str">
        <f t="shared" si="27"/>
        <v>50-59</v>
      </c>
      <c r="E631" t="s">
        <v>2023</v>
      </c>
      <c r="F631" t="s">
        <v>2028</v>
      </c>
      <c r="G631" t="s">
        <v>2032</v>
      </c>
      <c r="H631" s="2">
        <v>41026</v>
      </c>
      <c r="I631" t="s">
        <v>389</v>
      </c>
      <c r="J631" t="s">
        <v>2038</v>
      </c>
      <c r="K631" s="4">
        <v>42718</v>
      </c>
      <c r="L631">
        <v>0</v>
      </c>
      <c r="N631" s="6">
        <f t="shared" ca="1" si="28"/>
        <v>160</v>
      </c>
      <c r="O631" s="6">
        <f t="shared" ca="1" si="29"/>
        <v>13</v>
      </c>
      <c r="P631" s="6" t="str" cm="1">
        <f t="array" aca="1" ref="P631" ca="1">_xlfn.IFS(O631&lt;5,"0-4years", O631&lt;10,"5-9years",O631&gt;=10,"10+ years")</f>
        <v>10+ years</v>
      </c>
      <c r="S631">
        <v>3</v>
      </c>
      <c r="T631" t="str" cm="1">
        <f t="array" ref="T631">_xlfn.IFS(S631&lt;3,"Low(1-2)",S631=3,"Medium(3)",S631&gt;=4,"High(4-5)")</f>
        <v>Medium(3)</v>
      </c>
      <c r="U631">
        <v>5</v>
      </c>
      <c r="V631" t="s">
        <v>2054</v>
      </c>
      <c r="W631">
        <v>2</v>
      </c>
      <c r="X631">
        <v>66</v>
      </c>
      <c r="Y631">
        <v>8</v>
      </c>
      <c r="Z631">
        <v>53</v>
      </c>
      <c r="AA631">
        <v>7</v>
      </c>
      <c r="AB631" t="str" cm="1">
        <f t="array" ref="AB631">_xlfn.IFS(AA631=0,"Below Expectation",AA631&lt;5,"Needs Improvement",AA631&lt;=7,"Meets Expectation",AA631&gt;=8,"Exceeds Expectation")</f>
        <v>Meets Expectation</v>
      </c>
      <c r="AC631" s="4">
        <v>18698</v>
      </c>
      <c r="AD631">
        <v>2</v>
      </c>
    </row>
    <row r="632" spans="1:30" x14ac:dyDescent="0.3">
      <c r="A632" t="s">
        <v>654</v>
      </c>
      <c r="B632" t="s">
        <v>1652</v>
      </c>
      <c r="C632">
        <v>49</v>
      </c>
      <c r="D632" t="str">
        <f t="shared" si="27"/>
        <v>40-49</v>
      </c>
      <c r="E632" t="s">
        <v>2022</v>
      </c>
      <c r="F632" t="s">
        <v>2028</v>
      </c>
      <c r="G632" t="s">
        <v>2032</v>
      </c>
      <c r="H632" s="2">
        <v>42469</v>
      </c>
      <c r="I632" t="s">
        <v>549</v>
      </c>
      <c r="J632" t="s">
        <v>2040</v>
      </c>
      <c r="K632" s="4">
        <v>112508</v>
      </c>
      <c r="L632">
        <v>0</v>
      </c>
      <c r="N632" s="6">
        <f t="shared" ca="1" si="28"/>
        <v>113</v>
      </c>
      <c r="O632" s="6">
        <f t="shared" ca="1" si="29"/>
        <v>9</v>
      </c>
      <c r="P632" s="6" t="str" cm="1">
        <f t="array" aca="1" ref="P632" ca="1">_xlfn.IFS(O632&lt;5,"0-4years", O632&lt;10,"5-9years",O632&gt;=10,"10+ years")</f>
        <v>5-9years</v>
      </c>
      <c r="S632">
        <v>5</v>
      </c>
      <c r="T632" t="str" cm="1">
        <f t="array" ref="T632">_xlfn.IFS(S632&lt;3,"Low(1-2)",S632=3,"Medium(3)",S632&gt;=4,"High(4-5)")</f>
        <v>High(4-5)</v>
      </c>
      <c r="U632">
        <v>3</v>
      </c>
      <c r="V632" t="s">
        <v>2054</v>
      </c>
      <c r="W632">
        <v>1</v>
      </c>
      <c r="X632">
        <v>86</v>
      </c>
      <c r="Y632">
        <v>83</v>
      </c>
      <c r="Z632">
        <v>94</v>
      </c>
      <c r="AA632">
        <v>6</v>
      </c>
      <c r="AB632" t="str" cm="1">
        <f t="array" ref="AB632">_xlfn.IFS(AA632=0,"Below Expectation",AA632&lt;5,"Needs Improvement",AA632&lt;=7,"Meets Expectation",AA632&gt;=8,"Exceeds Expectation")</f>
        <v>Meets Expectation</v>
      </c>
      <c r="AC632" s="4">
        <v>10327</v>
      </c>
      <c r="AD632">
        <v>2</v>
      </c>
    </row>
    <row r="633" spans="1:30" x14ac:dyDescent="0.3">
      <c r="A633" t="s">
        <v>655</v>
      </c>
      <c r="B633" t="s">
        <v>1653</v>
      </c>
      <c r="C633">
        <v>52</v>
      </c>
      <c r="D633" t="str">
        <f t="shared" si="27"/>
        <v>50-59</v>
      </c>
      <c r="E633" t="s">
        <v>2022</v>
      </c>
      <c r="F633" t="s">
        <v>2027</v>
      </c>
      <c r="G633" t="s">
        <v>2035</v>
      </c>
      <c r="H633" s="2">
        <v>44548</v>
      </c>
      <c r="I633" t="s">
        <v>262</v>
      </c>
      <c r="J633" t="s">
        <v>2038</v>
      </c>
      <c r="K633" s="4">
        <v>108767</v>
      </c>
      <c r="L633">
        <v>0</v>
      </c>
      <c r="N633" s="6">
        <f t="shared" ca="1" si="28"/>
        <v>44</v>
      </c>
      <c r="O633" s="6">
        <f t="shared" ca="1" si="29"/>
        <v>3</v>
      </c>
      <c r="P633" s="6" t="str" cm="1">
        <f t="array" aca="1" ref="P633" ca="1">_xlfn.IFS(O633&lt;5,"0-4years", O633&lt;10,"5-9years",O633&gt;=10,"10+ years")</f>
        <v>0-4years</v>
      </c>
      <c r="S633">
        <v>1</v>
      </c>
      <c r="T633" t="str" cm="1">
        <f t="array" ref="T633">_xlfn.IFS(S633&lt;3,"Low(1-2)",S633=3,"Medium(3)",S633&gt;=4,"High(4-5)")</f>
        <v>Low(1-2)</v>
      </c>
      <c r="U633">
        <v>2</v>
      </c>
      <c r="V633" t="s">
        <v>2050</v>
      </c>
      <c r="W633">
        <v>4</v>
      </c>
      <c r="X633">
        <v>87</v>
      </c>
      <c r="Y633">
        <v>73</v>
      </c>
      <c r="Z633">
        <v>100</v>
      </c>
      <c r="AA633">
        <v>5</v>
      </c>
      <c r="AB633" t="str" cm="1">
        <f t="array" ref="AB633">_xlfn.IFS(AA633=0,"Below Expectation",AA633&lt;5,"Needs Improvement",AA633&lt;=7,"Meets Expectation",AA633&gt;=8,"Exceeds Expectation")</f>
        <v>Meets Expectation</v>
      </c>
      <c r="AC633" s="4">
        <v>18033</v>
      </c>
      <c r="AD633">
        <v>4</v>
      </c>
    </row>
    <row r="634" spans="1:30" x14ac:dyDescent="0.3">
      <c r="A634" t="s">
        <v>656</v>
      </c>
      <c r="B634" t="s">
        <v>1654</v>
      </c>
      <c r="C634">
        <v>29</v>
      </c>
      <c r="D634" t="str">
        <f t="shared" si="27"/>
        <v>22-29</v>
      </c>
      <c r="E634" t="s">
        <v>2022</v>
      </c>
      <c r="F634" t="s">
        <v>2028</v>
      </c>
      <c r="G634" t="s">
        <v>2034</v>
      </c>
      <c r="H634" s="2">
        <v>44686</v>
      </c>
      <c r="I634" t="s">
        <v>95</v>
      </c>
      <c r="J634" t="s">
        <v>2037</v>
      </c>
      <c r="K634" s="4">
        <v>64619</v>
      </c>
      <c r="L634">
        <v>1</v>
      </c>
      <c r="M634" s="2">
        <v>45015</v>
      </c>
      <c r="N634" s="6">
        <f t="shared" ca="1" si="28"/>
        <v>10</v>
      </c>
      <c r="O634" s="6">
        <f t="shared" ca="1" si="29"/>
        <v>0</v>
      </c>
      <c r="P634" s="6" t="str" cm="1">
        <f t="array" aca="1" ref="P634" ca="1">_xlfn.IFS(O634&lt;5,"0-4years", O634&lt;10,"5-9years",O634&gt;=10,"10+ years")</f>
        <v>0-4years</v>
      </c>
      <c r="Q634" t="s">
        <v>2044</v>
      </c>
      <c r="R634">
        <v>30</v>
      </c>
      <c r="S634">
        <v>3</v>
      </c>
      <c r="T634" t="str" cm="1">
        <f t="array" ref="T634">_xlfn.IFS(S634&lt;3,"Low(1-2)",S634=3,"Medium(3)",S634&gt;=4,"High(4-5)")</f>
        <v>Medium(3)</v>
      </c>
      <c r="U634">
        <v>1</v>
      </c>
      <c r="V634" t="s">
        <v>2051</v>
      </c>
      <c r="W634">
        <v>3</v>
      </c>
      <c r="X634">
        <v>75</v>
      </c>
      <c r="Y634">
        <v>36</v>
      </c>
      <c r="Z634">
        <v>67</v>
      </c>
      <c r="AA634">
        <v>1</v>
      </c>
      <c r="AB634" t="str" cm="1">
        <f t="array" ref="AB634">_xlfn.IFS(AA634=0,"Below Expectation",AA634&lt;5,"Needs Improvement",AA634&lt;=7,"Meets Expectation",AA634&gt;=8,"Exceeds Expectation")</f>
        <v>Needs Improvement</v>
      </c>
      <c r="AC634" s="4">
        <v>11411</v>
      </c>
      <c r="AD634">
        <v>1</v>
      </c>
    </row>
    <row r="635" spans="1:30" x14ac:dyDescent="0.3">
      <c r="A635" t="s">
        <v>657</v>
      </c>
      <c r="B635" t="s">
        <v>1655</v>
      </c>
      <c r="C635">
        <v>47</v>
      </c>
      <c r="D635" t="str">
        <f t="shared" si="27"/>
        <v>40-49</v>
      </c>
      <c r="E635" t="s">
        <v>2023</v>
      </c>
      <c r="F635" t="s">
        <v>2026</v>
      </c>
      <c r="G635" t="s">
        <v>2031</v>
      </c>
      <c r="H635" s="2">
        <v>41986</v>
      </c>
      <c r="I635" t="s">
        <v>468</v>
      </c>
      <c r="J635" t="s">
        <v>2041</v>
      </c>
      <c r="K635" s="4">
        <v>37126</v>
      </c>
      <c r="L635">
        <v>1</v>
      </c>
      <c r="M635" s="2">
        <v>42292</v>
      </c>
      <c r="N635" s="6">
        <f t="shared" ca="1" si="28"/>
        <v>10</v>
      </c>
      <c r="O635" s="6">
        <f t="shared" ca="1" si="29"/>
        <v>0</v>
      </c>
      <c r="P635" s="6" t="str" cm="1">
        <f t="array" aca="1" ref="P635" ca="1">_xlfn.IFS(O635&lt;5,"0-4years", O635&lt;10,"5-9years",O635&gt;=10,"10+ years")</f>
        <v>0-4years</v>
      </c>
      <c r="Q635" t="s">
        <v>2047</v>
      </c>
      <c r="R635">
        <v>60</v>
      </c>
      <c r="S635">
        <v>4</v>
      </c>
      <c r="T635" t="str" cm="1">
        <f t="array" ref="T635">_xlfn.IFS(S635&lt;3,"Low(1-2)",S635=3,"Medium(3)",S635&gt;=4,"High(4-5)")</f>
        <v>High(4-5)</v>
      </c>
      <c r="U635">
        <v>5</v>
      </c>
      <c r="V635" t="s">
        <v>2055</v>
      </c>
      <c r="W635">
        <v>4</v>
      </c>
      <c r="X635">
        <v>73</v>
      </c>
      <c r="Y635">
        <v>26</v>
      </c>
      <c r="Z635">
        <v>78</v>
      </c>
      <c r="AA635">
        <v>6</v>
      </c>
      <c r="AB635" t="str" cm="1">
        <f t="array" ref="AB635">_xlfn.IFS(AA635=0,"Below Expectation",AA635&lt;5,"Needs Improvement",AA635&lt;=7,"Meets Expectation",AA635&gt;=8,"Exceeds Expectation")</f>
        <v>Meets Expectation</v>
      </c>
      <c r="AC635" s="4">
        <v>6900</v>
      </c>
      <c r="AD635">
        <v>3</v>
      </c>
    </row>
    <row r="636" spans="1:30" x14ac:dyDescent="0.3">
      <c r="A636" t="s">
        <v>658</v>
      </c>
      <c r="B636" t="s">
        <v>1656</v>
      </c>
      <c r="C636">
        <v>55</v>
      </c>
      <c r="D636" t="str">
        <f t="shared" si="27"/>
        <v>50-59</v>
      </c>
      <c r="E636" t="s">
        <v>2022</v>
      </c>
      <c r="F636" t="s">
        <v>2029</v>
      </c>
      <c r="G636" t="s">
        <v>2033</v>
      </c>
      <c r="H636" s="2">
        <v>42149</v>
      </c>
      <c r="I636" t="s">
        <v>678</v>
      </c>
      <c r="J636" t="s">
        <v>2039</v>
      </c>
      <c r="K636" s="4">
        <v>114131</v>
      </c>
      <c r="L636">
        <v>0</v>
      </c>
      <c r="N636" s="6">
        <f t="shared" ca="1" si="28"/>
        <v>123</v>
      </c>
      <c r="O636" s="6">
        <f t="shared" ca="1" si="29"/>
        <v>10</v>
      </c>
      <c r="P636" s="6" t="str" cm="1">
        <f t="array" aca="1" ref="P636" ca="1">_xlfn.IFS(O636&lt;5,"0-4years", O636&lt;10,"5-9years",O636&gt;=10,"10+ years")</f>
        <v>10+ years</v>
      </c>
      <c r="S636">
        <v>5</v>
      </c>
      <c r="T636" t="str" cm="1">
        <f t="array" ref="T636">_xlfn.IFS(S636&lt;3,"Low(1-2)",S636=3,"Medium(3)",S636&gt;=4,"High(4-5)")</f>
        <v>High(4-5)</v>
      </c>
      <c r="U636">
        <v>4</v>
      </c>
      <c r="V636" t="s">
        <v>2056</v>
      </c>
      <c r="W636">
        <v>5</v>
      </c>
      <c r="X636">
        <v>88</v>
      </c>
      <c r="Y636">
        <v>12</v>
      </c>
      <c r="Z636">
        <v>84</v>
      </c>
      <c r="AA636">
        <v>7</v>
      </c>
      <c r="AB636" t="str" cm="1">
        <f t="array" ref="AB636">_xlfn.IFS(AA636=0,"Below Expectation",AA636&lt;5,"Needs Improvement",AA636&lt;=7,"Meets Expectation",AA636&gt;=8,"Exceeds Expectation")</f>
        <v>Meets Expectation</v>
      </c>
      <c r="AC636" s="4">
        <v>16137</v>
      </c>
      <c r="AD636">
        <v>3</v>
      </c>
    </row>
    <row r="637" spans="1:30" x14ac:dyDescent="0.3">
      <c r="A637" t="s">
        <v>659</v>
      </c>
      <c r="B637" t="s">
        <v>1657</v>
      </c>
      <c r="C637">
        <v>24</v>
      </c>
      <c r="D637" t="str">
        <f t="shared" si="27"/>
        <v>22-29</v>
      </c>
      <c r="E637" t="s">
        <v>2022</v>
      </c>
      <c r="F637" t="s">
        <v>2027</v>
      </c>
      <c r="G637" t="s">
        <v>2035</v>
      </c>
      <c r="H637" s="2">
        <v>42859</v>
      </c>
      <c r="I637" t="s">
        <v>845</v>
      </c>
      <c r="J637" t="s">
        <v>2038</v>
      </c>
      <c r="K637" s="4">
        <v>89926</v>
      </c>
      <c r="L637">
        <v>0</v>
      </c>
      <c r="N637" s="6">
        <f t="shared" ca="1" si="28"/>
        <v>100</v>
      </c>
      <c r="O637" s="6">
        <f t="shared" ca="1" si="29"/>
        <v>8</v>
      </c>
      <c r="P637" s="6" t="str" cm="1">
        <f t="array" aca="1" ref="P637" ca="1">_xlfn.IFS(O637&lt;5,"0-4years", O637&lt;10,"5-9years",O637&gt;=10,"10+ years")</f>
        <v>5-9years</v>
      </c>
      <c r="S637">
        <v>2</v>
      </c>
      <c r="T637" t="str" cm="1">
        <f t="array" ref="T637">_xlfn.IFS(S637&lt;3,"Low(1-2)",S637=3,"Medium(3)",S637&gt;=4,"High(4-5)")</f>
        <v>Low(1-2)</v>
      </c>
      <c r="U637">
        <v>3</v>
      </c>
      <c r="V637" t="s">
        <v>2050</v>
      </c>
      <c r="W637">
        <v>4</v>
      </c>
      <c r="X637">
        <v>70</v>
      </c>
      <c r="Y637">
        <v>40</v>
      </c>
      <c r="Z637">
        <v>87</v>
      </c>
      <c r="AA637">
        <v>0</v>
      </c>
      <c r="AB637" t="str" cm="1">
        <f t="array" ref="AB637">_xlfn.IFS(AA637=0,"Below Expectation",AA637&lt;5,"Needs Improvement",AA637&lt;=7,"Meets Expectation",AA637&gt;=8,"Exceeds Expectation")</f>
        <v>Below Expectation</v>
      </c>
      <c r="AC637" s="4">
        <v>3800</v>
      </c>
      <c r="AD637">
        <v>1</v>
      </c>
    </row>
    <row r="638" spans="1:30" x14ac:dyDescent="0.3">
      <c r="A638" t="s">
        <v>660</v>
      </c>
      <c r="B638" t="s">
        <v>1658</v>
      </c>
      <c r="C638">
        <v>33</v>
      </c>
      <c r="D638" t="str">
        <f t="shared" si="27"/>
        <v>30-39</v>
      </c>
      <c r="E638" t="s">
        <v>2022</v>
      </c>
      <c r="F638" t="s">
        <v>2028</v>
      </c>
      <c r="G638" t="s">
        <v>2035</v>
      </c>
      <c r="H638" s="2">
        <v>43700</v>
      </c>
      <c r="I638" t="s">
        <v>532</v>
      </c>
      <c r="J638" t="s">
        <v>2039</v>
      </c>
      <c r="K638" s="4">
        <v>65633</v>
      </c>
      <c r="L638">
        <v>0</v>
      </c>
      <c r="N638" s="6">
        <f t="shared" ca="1" si="28"/>
        <v>72</v>
      </c>
      <c r="O638" s="6">
        <f t="shared" ca="1" si="29"/>
        <v>6</v>
      </c>
      <c r="P638" s="6" t="str" cm="1">
        <f t="array" aca="1" ref="P638" ca="1">_xlfn.IFS(O638&lt;5,"0-4years", O638&lt;10,"5-9years",O638&gt;=10,"10+ years")</f>
        <v>5-9years</v>
      </c>
      <c r="S638">
        <v>1</v>
      </c>
      <c r="T638" t="str" cm="1">
        <f t="array" ref="T638">_xlfn.IFS(S638&lt;3,"Low(1-2)",S638=3,"Medium(3)",S638&gt;=4,"High(4-5)")</f>
        <v>Low(1-2)</v>
      </c>
      <c r="U638">
        <v>2</v>
      </c>
      <c r="V638" t="s">
        <v>2050</v>
      </c>
      <c r="W638">
        <v>2</v>
      </c>
      <c r="X638">
        <v>79</v>
      </c>
      <c r="Y638">
        <v>65</v>
      </c>
      <c r="Z638">
        <v>65</v>
      </c>
      <c r="AA638">
        <v>8</v>
      </c>
      <c r="AB638" t="str" cm="1">
        <f t="array" ref="AB638">_xlfn.IFS(AA638=0,"Below Expectation",AA638&lt;5,"Needs Improvement",AA638&lt;=7,"Meets Expectation",AA638&gt;=8,"Exceeds Expectation")</f>
        <v>Exceeds Expectation</v>
      </c>
      <c r="AC638" s="4">
        <v>2478</v>
      </c>
      <c r="AD638">
        <v>0</v>
      </c>
    </row>
    <row r="639" spans="1:30" x14ac:dyDescent="0.3">
      <c r="A639" t="s">
        <v>661</v>
      </c>
      <c r="B639" t="s">
        <v>1659</v>
      </c>
      <c r="C639">
        <v>22</v>
      </c>
      <c r="D639" t="str">
        <f t="shared" si="27"/>
        <v>22-29</v>
      </c>
      <c r="E639" t="s">
        <v>2023</v>
      </c>
      <c r="F639" t="s">
        <v>2025</v>
      </c>
      <c r="G639" t="s">
        <v>2031</v>
      </c>
      <c r="H639" s="2">
        <v>43748</v>
      </c>
      <c r="I639" t="s">
        <v>818</v>
      </c>
      <c r="J639" t="s">
        <v>2040</v>
      </c>
      <c r="K639" s="4">
        <v>102654</v>
      </c>
      <c r="L639">
        <v>0</v>
      </c>
      <c r="N639" s="6">
        <f t="shared" ca="1" si="28"/>
        <v>71</v>
      </c>
      <c r="O639" s="6">
        <f t="shared" ca="1" si="29"/>
        <v>5</v>
      </c>
      <c r="P639" s="6" t="str" cm="1">
        <f t="array" aca="1" ref="P639" ca="1">_xlfn.IFS(O639&lt;5,"0-4years", O639&lt;10,"5-9years",O639&gt;=10,"10+ years")</f>
        <v>5-9years</v>
      </c>
      <c r="S639">
        <v>4</v>
      </c>
      <c r="T639" t="str" cm="1">
        <f t="array" ref="T639">_xlfn.IFS(S639&lt;3,"Low(1-2)",S639=3,"Medium(3)",S639&gt;=4,"High(4-5)")</f>
        <v>High(4-5)</v>
      </c>
      <c r="U639">
        <v>1</v>
      </c>
      <c r="V639" t="s">
        <v>2050</v>
      </c>
      <c r="W639">
        <v>2</v>
      </c>
      <c r="X639">
        <v>96</v>
      </c>
      <c r="Y639">
        <v>84</v>
      </c>
      <c r="Z639">
        <v>69</v>
      </c>
      <c r="AA639">
        <v>3</v>
      </c>
      <c r="AB639" t="str" cm="1">
        <f t="array" ref="AB639">_xlfn.IFS(AA639=0,"Below Expectation",AA639&lt;5,"Needs Improvement",AA639&lt;=7,"Meets Expectation",AA639&gt;=8,"Exceeds Expectation")</f>
        <v>Needs Improvement</v>
      </c>
      <c r="AC639" s="4">
        <v>9967</v>
      </c>
      <c r="AD639">
        <v>1</v>
      </c>
    </row>
    <row r="640" spans="1:30" x14ac:dyDescent="0.3">
      <c r="A640" t="s">
        <v>662</v>
      </c>
      <c r="B640" t="s">
        <v>1660</v>
      </c>
      <c r="C640">
        <v>26</v>
      </c>
      <c r="D640" t="str">
        <f t="shared" si="27"/>
        <v>22-29</v>
      </c>
      <c r="E640" t="s">
        <v>2023</v>
      </c>
      <c r="F640" t="s">
        <v>2025</v>
      </c>
      <c r="G640" t="s">
        <v>2031</v>
      </c>
      <c r="H640" s="2">
        <v>42523</v>
      </c>
      <c r="I640" t="s">
        <v>292</v>
      </c>
      <c r="J640" t="s">
        <v>2041</v>
      </c>
      <c r="K640" s="4">
        <v>28317</v>
      </c>
      <c r="L640">
        <v>1</v>
      </c>
      <c r="M640" s="2">
        <v>45809</v>
      </c>
      <c r="N640" s="6">
        <f t="shared" ca="1" si="28"/>
        <v>107</v>
      </c>
      <c r="O640" s="6">
        <f t="shared" ca="1" si="29"/>
        <v>8</v>
      </c>
      <c r="P640" s="6" t="str" cm="1">
        <f t="array" aca="1" ref="P640" ca="1">_xlfn.IFS(O640&lt;5,"0-4years", O640&lt;10,"5-9years",O640&gt;=10,"10+ years")</f>
        <v>5-9years</v>
      </c>
      <c r="Q640" t="s">
        <v>2042</v>
      </c>
      <c r="R640">
        <v>90</v>
      </c>
      <c r="S640">
        <v>3</v>
      </c>
      <c r="T640" t="str" cm="1">
        <f t="array" ref="T640">_xlfn.IFS(S640&lt;3,"Low(1-2)",S640=3,"Medium(3)",S640&gt;=4,"High(4-5)")</f>
        <v>Medium(3)</v>
      </c>
      <c r="U640">
        <v>4</v>
      </c>
      <c r="V640" t="s">
        <v>2048</v>
      </c>
      <c r="W640">
        <v>4</v>
      </c>
      <c r="X640">
        <v>100</v>
      </c>
      <c r="Y640">
        <v>96</v>
      </c>
      <c r="Z640">
        <v>73</v>
      </c>
      <c r="AA640">
        <v>7</v>
      </c>
      <c r="AB640" t="str" cm="1">
        <f t="array" ref="AB640">_xlfn.IFS(AA640=0,"Below Expectation",AA640&lt;5,"Needs Improvement",AA640&lt;=7,"Meets Expectation",AA640&gt;=8,"Exceeds Expectation")</f>
        <v>Meets Expectation</v>
      </c>
      <c r="AC640" s="4">
        <v>10158</v>
      </c>
      <c r="AD640">
        <v>2</v>
      </c>
    </row>
    <row r="641" spans="1:30" x14ac:dyDescent="0.3">
      <c r="A641" t="s">
        <v>663</v>
      </c>
      <c r="B641" t="s">
        <v>1661</v>
      </c>
      <c r="C641">
        <v>51</v>
      </c>
      <c r="D641" t="str">
        <f t="shared" si="27"/>
        <v>50-59</v>
      </c>
      <c r="E641" t="s">
        <v>2022</v>
      </c>
      <c r="F641" t="s">
        <v>2029</v>
      </c>
      <c r="G641" t="s">
        <v>2033</v>
      </c>
      <c r="H641" s="2">
        <v>43296</v>
      </c>
      <c r="I641" t="s">
        <v>776</v>
      </c>
      <c r="J641" t="s">
        <v>2041</v>
      </c>
      <c r="K641" s="4">
        <v>69980</v>
      </c>
      <c r="L641">
        <v>0</v>
      </c>
      <c r="N641" s="6">
        <f t="shared" ca="1" si="28"/>
        <v>86</v>
      </c>
      <c r="O641" s="6">
        <f t="shared" ca="1" si="29"/>
        <v>7</v>
      </c>
      <c r="P641" s="6" t="str" cm="1">
        <f t="array" aca="1" ref="P641" ca="1">_xlfn.IFS(O641&lt;5,"0-4years", O641&lt;10,"5-9years",O641&gt;=10,"10+ years")</f>
        <v>5-9years</v>
      </c>
      <c r="S641">
        <v>2</v>
      </c>
      <c r="T641" t="str" cm="1">
        <f t="array" ref="T641">_xlfn.IFS(S641&lt;3,"Low(1-2)",S641=3,"Medium(3)",S641&gt;=4,"High(4-5)")</f>
        <v>Low(1-2)</v>
      </c>
      <c r="U641">
        <v>2</v>
      </c>
      <c r="V641" t="s">
        <v>2050</v>
      </c>
      <c r="W641">
        <v>5</v>
      </c>
      <c r="X641">
        <v>97</v>
      </c>
      <c r="Y641">
        <v>23</v>
      </c>
      <c r="Z641">
        <v>84</v>
      </c>
      <c r="AA641">
        <v>9</v>
      </c>
      <c r="AB641" t="str" cm="1">
        <f t="array" ref="AB641">_xlfn.IFS(AA641=0,"Below Expectation",AA641&lt;5,"Needs Improvement",AA641&lt;=7,"Meets Expectation",AA641&gt;=8,"Exceeds Expectation")</f>
        <v>Exceeds Expectation</v>
      </c>
      <c r="AC641" s="4">
        <v>7054</v>
      </c>
      <c r="AD641">
        <v>2</v>
      </c>
    </row>
    <row r="642" spans="1:30" x14ac:dyDescent="0.3">
      <c r="A642" t="s">
        <v>664</v>
      </c>
      <c r="B642" t="s">
        <v>1662</v>
      </c>
      <c r="C642">
        <v>51</v>
      </c>
      <c r="D642" t="str">
        <f t="shared" si="27"/>
        <v>50-59</v>
      </c>
      <c r="E642" t="s">
        <v>2023</v>
      </c>
      <c r="F642" t="s">
        <v>2030</v>
      </c>
      <c r="G642" t="s">
        <v>2035</v>
      </c>
      <c r="H642" s="2">
        <v>40863</v>
      </c>
      <c r="I642" t="s">
        <v>438</v>
      </c>
      <c r="J642" t="s">
        <v>2038</v>
      </c>
      <c r="K642" s="4">
        <v>69115</v>
      </c>
      <c r="L642">
        <v>0</v>
      </c>
      <c r="N642" s="6">
        <f t="shared" ca="1" si="28"/>
        <v>166</v>
      </c>
      <c r="O642" s="6">
        <f t="shared" ca="1" si="29"/>
        <v>13</v>
      </c>
      <c r="P642" s="6" t="str" cm="1">
        <f t="array" aca="1" ref="P642" ca="1">_xlfn.IFS(O642&lt;5,"0-4years", O642&lt;10,"5-9years",O642&gt;=10,"10+ years")</f>
        <v>10+ years</v>
      </c>
      <c r="S642">
        <v>1</v>
      </c>
      <c r="T642" t="str" cm="1">
        <f t="array" ref="T642">_xlfn.IFS(S642&lt;3,"Low(1-2)",S642=3,"Medium(3)",S642&gt;=4,"High(4-5)")</f>
        <v>Low(1-2)</v>
      </c>
      <c r="U642">
        <v>5</v>
      </c>
      <c r="V642" t="s">
        <v>2050</v>
      </c>
      <c r="W642">
        <v>1</v>
      </c>
      <c r="X642">
        <v>62</v>
      </c>
      <c r="Y642">
        <v>43</v>
      </c>
      <c r="Z642">
        <v>93</v>
      </c>
      <c r="AA642">
        <v>6</v>
      </c>
      <c r="AB642" t="str" cm="1">
        <f t="array" ref="AB642">_xlfn.IFS(AA642=0,"Below Expectation",AA642&lt;5,"Needs Improvement",AA642&lt;=7,"Meets Expectation",AA642&gt;=8,"Exceeds Expectation")</f>
        <v>Meets Expectation</v>
      </c>
      <c r="AC642" s="4">
        <v>6059</v>
      </c>
      <c r="AD642">
        <v>1</v>
      </c>
    </row>
    <row r="643" spans="1:30" x14ac:dyDescent="0.3">
      <c r="A643" t="s">
        <v>665</v>
      </c>
      <c r="B643" t="s">
        <v>1663</v>
      </c>
      <c r="C643">
        <v>38</v>
      </c>
      <c r="D643" t="str">
        <f t="shared" ref="D643:D706" si="30">IF(AND(C643&gt;=22,C643&lt;=29), "22-29", IF(AND(C643&gt;=30,C643&lt;=39),"30-39",IF(AND(C643&gt;=40,C643&lt;=49),"40-49", IF(AND(C643&gt;=50,C643&lt;=59),"50-59"))))</f>
        <v>30-39</v>
      </c>
      <c r="E643" t="s">
        <v>2022</v>
      </c>
      <c r="F643" t="s">
        <v>2030</v>
      </c>
      <c r="G643" t="s">
        <v>2032</v>
      </c>
      <c r="H643" s="2">
        <v>41185</v>
      </c>
      <c r="I643" t="s">
        <v>268</v>
      </c>
      <c r="J643" t="s">
        <v>2041</v>
      </c>
      <c r="K643" s="4">
        <v>86646</v>
      </c>
      <c r="L643">
        <v>0</v>
      </c>
      <c r="N643" s="6">
        <f t="shared" ref="N643:N706" ca="1" si="31">IFERROR((DATEDIF(H643,M643,"M")), DATEDIF(H643,TODAY(),"M"))</f>
        <v>155</v>
      </c>
      <c r="O643" s="6">
        <f t="shared" ref="O643:O706" ca="1" si="32">IFERROR((DATEDIF(H643,M643,"Y")), DATEDIF(H643,TODAY(),"Y"))</f>
        <v>12</v>
      </c>
      <c r="P643" s="6" t="str" cm="1">
        <f t="array" aca="1" ref="P643" ca="1">_xlfn.IFS(O643&lt;5,"0-4years", O643&lt;10,"5-9years",O643&gt;=10,"10+ years")</f>
        <v>10+ years</v>
      </c>
      <c r="S643">
        <v>5</v>
      </c>
      <c r="T643" t="str" cm="1">
        <f t="array" ref="T643">_xlfn.IFS(S643&lt;3,"Low(1-2)",S643=3,"Medium(3)",S643&gt;=4,"High(4-5)")</f>
        <v>High(4-5)</v>
      </c>
      <c r="U643">
        <v>5</v>
      </c>
      <c r="V643" t="s">
        <v>2056</v>
      </c>
      <c r="W643">
        <v>2</v>
      </c>
      <c r="X643">
        <v>86</v>
      </c>
      <c r="Y643">
        <v>97</v>
      </c>
      <c r="Z643">
        <v>100</v>
      </c>
      <c r="AA643">
        <v>9</v>
      </c>
      <c r="AB643" t="str" cm="1">
        <f t="array" ref="AB643">_xlfn.IFS(AA643=0,"Below Expectation",AA643&lt;5,"Needs Improvement",AA643&lt;=7,"Meets Expectation",AA643&gt;=8,"Exceeds Expectation")</f>
        <v>Exceeds Expectation</v>
      </c>
      <c r="AC643" s="4">
        <v>9959</v>
      </c>
      <c r="AD643">
        <v>1</v>
      </c>
    </row>
    <row r="644" spans="1:30" x14ac:dyDescent="0.3">
      <c r="A644" t="s">
        <v>666</v>
      </c>
      <c r="B644" t="s">
        <v>1664</v>
      </c>
      <c r="C644">
        <v>44</v>
      </c>
      <c r="D644" t="str">
        <f t="shared" si="30"/>
        <v>40-49</v>
      </c>
      <c r="E644" t="s">
        <v>2022</v>
      </c>
      <c r="F644" t="s">
        <v>2027</v>
      </c>
      <c r="G644" t="s">
        <v>2035</v>
      </c>
      <c r="H644" s="2">
        <v>40860</v>
      </c>
      <c r="I644" t="s">
        <v>698</v>
      </c>
      <c r="J644" t="s">
        <v>2038</v>
      </c>
      <c r="K644" s="4">
        <v>68158</v>
      </c>
      <c r="L644">
        <v>0</v>
      </c>
      <c r="N644" s="6">
        <f t="shared" ca="1" si="31"/>
        <v>166</v>
      </c>
      <c r="O644" s="6">
        <f t="shared" ca="1" si="32"/>
        <v>13</v>
      </c>
      <c r="P644" s="6" t="str" cm="1">
        <f t="array" aca="1" ref="P644" ca="1">_xlfn.IFS(O644&lt;5,"0-4years", O644&lt;10,"5-9years",O644&gt;=10,"10+ years")</f>
        <v>10+ years</v>
      </c>
      <c r="S644">
        <v>2</v>
      </c>
      <c r="T644" t="str" cm="1">
        <f t="array" ref="T644">_xlfn.IFS(S644&lt;3,"Low(1-2)",S644=3,"Medium(3)",S644&gt;=4,"High(4-5)")</f>
        <v>Low(1-2)</v>
      </c>
      <c r="U644">
        <v>4</v>
      </c>
      <c r="V644" t="s">
        <v>2050</v>
      </c>
      <c r="W644">
        <v>4</v>
      </c>
      <c r="X644">
        <v>52</v>
      </c>
      <c r="Y644">
        <v>59</v>
      </c>
      <c r="Z644">
        <v>68</v>
      </c>
      <c r="AA644">
        <v>6</v>
      </c>
      <c r="AB644" t="str" cm="1">
        <f t="array" ref="AB644">_xlfn.IFS(AA644=0,"Below Expectation",AA644&lt;5,"Needs Improvement",AA644&lt;=7,"Meets Expectation",AA644&gt;=8,"Exceeds Expectation")</f>
        <v>Meets Expectation</v>
      </c>
      <c r="AC644" s="4">
        <v>12007</v>
      </c>
      <c r="AD644">
        <v>3</v>
      </c>
    </row>
    <row r="645" spans="1:30" x14ac:dyDescent="0.3">
      <c r="A645" t="s">
        <v>667</v>
      </c>
      <c r="B645" t="s">
        <v>1665</v>
      </c>
      <c r="C645">
        <v>36</v>
      </c>
      <c r="D645" t="str">
        <f t="shared" si="30"/>
        <v>30-39</v>
      </c>
      <c r="E645" t="s">
        <v>2022</v>
      </c>
      <c r="F645" t="s">
        <v>2027</v>
      </c>
      <c r="G645" t="s">
        <v>2035</v>
      </c>
      <c r="H645" s="2">
        <v>41232</v>
      </c>
      <c r="I645" t="s">
        <v>83</v>
      </c>
      <c r="J645" t="s">
        <v>2038</v>
      </c>
      <c r="K645" s="4">
        <v>80963</v>
      </c>
      <c r="L645">
        <v>0</v>
      </c>
      <c r="N645" s="6">
        <f t="shared" ca="1" si="31"/>
        <v>153</v>
      </c>
      <c r="O645" s="6">
        <f t="shared" ca="1" si="32"/>
        <v>12</v>
      </c>
      <c r="P645" s="6" t="str" cm="1">
        <f t="array" aca="1" ref="P645" ca="1">_xlfn.IFS(O645&lt;5,"0-4years", O645&lt;10,"5-9years",O645&gt;=10,"10+ years")</f>
        <v>10+ years</v>
      </c>
      <c r="S645">
        <v>2</v>
      </c>
      <c r="T645" t="str" cm="1">
        <f t="array" ref="T645">_xlfn.IFS(S645&lt;3,"Low(1-2)",S645=3,"Medium(3)",S645&gt;=4,"High(4-5)")</f>
        <v>Low(1-2)</v>
      </c>
      <c r="U645">
        <v>5</v>
      </c>
      <c r="V645" t="s">
        <v>2050</v>
      </c>
      <c r="W645">
        <v>4</v>
      </c>
      <c r="X645">
        <v>81</v>
      </c>
      <c r="Y645">
        <v>8</v>
      </c>
      <c r="Z645">
        <v>53</v>
      </c>
      <c r="AA645">
        <v>1</v>
      </c>
      <c r="AB645" t="str" cm="1">
        <f t="array" ref="AB645">_xlfn.IFS(AA645=0,"Below Expectation",AA645&lt;5,"Needs Improvement",AA645&lt;=7,"Meets Expectation",AA645&gt;=8,"Exceeds Expectation")</f>
        <v>Needs Improvement</v>
      </c>
      <c r="AC645" s="4">
        <v>8433</v>
      </c>
      <c r="AD645">
        <v>3</v>
      </c>
    </row>
    <row r="646" spans="1:30" x14ac:dyDescent="0.3">
      <c r="A646" t="s">
        <v>668</v>
      </c>
      <c r="B646" t="s">
        <v>1666</v>
      </c>
      <c r="C646">
        <v>58</v>
      </c>
      <c r="D646" t="str">
        <f t="shared" si="30"/>
        <v>50-59</v>
      </c>
      <c r="E646" t="s">
        <v>2022</v>
      </c>
      <c r="F646" t="s">
        <v>2027</v>
      </c>
      <c r="G646" t="s">
        <v>2034</v>
      </c>
      <c r="H646" s="2">
        <v>44452</v>
      </c>
      <c r="I646" t="s">
        <v>29</v>
      </c>
      <c r="J646" t="s">
        <v>2039</v>
      </c>
      <c r="K646" s="4">
        <v>72631</v>
      </c>
      <c r="L646">
        <v>0</v>
      </c>
      <c r="N646" s="6">
        <f t="shared" ca="1" si="31"/>
        <v>48</v>
      </c>
      <c r="O646" s="6">
        <f t="shared" ca="1" si="32"/>
        <v>4</v>
      </c>
      <c r="P646" s="6" t="str" cm="1">
        <f t="array" aca="1" ref="P646" ca="1">_xlfn.IFS(O646&lt;5,"0-4years", O646&lt;10,"5-9years",O646&gt;=10,"10+ years")</f>
        <v>0-4years</v>
      </c>
      <c r="S646">
        <v>4</v>
      </c>
      <c r="T646" t="str" cm="1">
        <f t="array" ref="T646">_xlfn.IFS(S646&lt;3,"Low(1-2)",S646=3,"Medium(3)",S646&gt;=4,"High(4-5)")</f>
        <v>High(4-5)</v>
      </c>
      <c r="U646">
        <v>3</v>
      </c>
      <c r="V646" t="s">
        <v>2054</v>
      </c>
      <c r="W646">
        <v>4</v>
      </c>
      <c r="X646">
        <v>84</v>
      </c>
      <c r="Y646">
        <v>1</v>
      </c>
      <c r="Z646">
        <v>82</v>
      </c>
      <c r="AA646">
        <v>0</v>
      </c>
      <c r="AB646" t="str" cm="1">
        <f t="array" ref="AB646">_xlfn.IFS(AA646=0,"Below Expectation",AA646&lt;5,"Needs Improvement",AA646&lt;=7,"Meets Expectation",AA646&gt;=8,"Exceeds Expectation")</f>
        <v>Below Expectation</v>
      </c>
      <c r="AC646" s="4">
        <v>6209</v>
      </c>
      <c r="AD646">
        <v>4</v>
      </c>
    </row>
    <row r="647" spans="1:30" x14ac:dyDescent="0.3">
      <c r="A647" t="s">
        <v>669</v>
      </c>
      <c r="B647" t="s">
        <v>1667</v>
      </c>
      <c r="C647">
        <v>42</v>
      </c>
      <c r="D647" t="str">
        <f t="shared" si="30"/>
        <v>40-49</v>
      </c>
      <c r="E647" t="s">
        <v>2024</v>
      </c>
      <c r="F647" t="s">
        <v>2030</v>
      </c>
      <c r="G647" t="s">
        <v>2032</v>
      </c>
      <c r="H647" s="2">
        <v>41212</v>
      </c>
      <c r="I647" t="s">
        <v>732</v>
      </c>
      <c r="J647" t="s">
        <v>2041</v>
      </c>
      <c r="K647" s="4">
        <v>74316</v>
      </c>
      <c r="L647">
        <v>0</v>
      </c>
      <c r="N647" s="6">
        <f t="shared" ca="1" si="31"/>
        <v>154</v>
      </c>
      <c r="O647" s="6">
        <f t="shared" ca="1" si="32"/>
        <v>12</v>
      </c>
      <c r="P647" s="6" t="str" cm="1">
        <f t="array" aca="1" ref="P647" ca="1">_xlfn.IFS(O647&lt;5,"0-4years", O647&lt;10,"5-9years",O647&gt;=10,"10+ years")</f>
        <v>10+ years</v>
      </c>
      <c r="S647">
        <v>1</v>
      </c>
      <c r="T647" t="str" cm="1">
        <f t="array" ref="T647">_xlfn.IFS(S647&lt;3,"Low(1-2)",S647=3,"Medium(3)",S647&gt;=4,"High(4-5)")</f>
        <v>Low(1-2)</v>
      </c>
      <c r="U647">
        <v>4</v>
      </c>
      <c r="V647" t="s">
        <v>2050</v>
      </c>
      <c r="W647">
        <v>1</v>
      </c>
      <c r="X647">
        <v>68</v>
      </c>
      <c r="Y647">
        <v>55</v>
      </c>
      <c r="Z647">
        <v>51</v>
      </c>
      <c r="AA647">
        <v>3</v>
      </c>
      <c r="AB647" t="str" cm="1">
        <f t="array" ref="AB647">_xlfn.IFS(AA647=0,"Below Expectation",AA647&lt;5,"Needs Improvement",AA647&lt;=7,"Meets Expectation",AA647&gt;=8,"Exceeds Expectation")</f>
        <v>Needs Improvement</v>
      </c>
      <c r="AC647" s="4">
        <v>7115</v>
      </c>
      <c r="AD647">
        <v>4</v>
      </c>
    </row>
    <row r="648" spans="1:30" x14ac:dyDescent="0.3">
      <c r="A648" t="s">
        <v>670</v>
      </c>
      <c r="B648" t="s">
        <v>1668</v>
      </c>
      <c r="C648">
        <v>35</v>
      </c>
      <c r="D648" t="str">
        <f t="shared" si="30"/>
        <v>30-39</v>
      </c>
      <c r="E648" t="s">
        <v>2022</v>
      </c>
      <c r="F648" t="s">
        <v>2025</v>
      </c>
      <c r="G648" t="s">
        <v>2031</v>
      </c>
      <c r="H648" s="2">
        <v>42240</v>
      </c>
      <c r="I648" t="s">
        <v>1005</v>
      </c>
      <c r="J648" t="s">
        <v>2038</v>
      </c>
      <c r="K648" s="4">
        <v>84342</v>
      </c>
      <c r="L648">
        <v>0</v>
      </c>
      <c r="N648" s="6">
        <f t="shared" ca="1" si="31"/>
        <v>120</v>
      </c>
      <c r="O648" s="6">
        <f t="shared" ca="1" si="32"/>
        <v>10</v>
      </c>
      <c r="P648" s="6" t="str" cm="1">
        <f t="array" aca="1" ref="P648" ca="1">_xlfn.IFS(O648&lt;5,"0-4years", O648&lt;10,"5-9years",O648&gt;=10,"10+ years")</f>
        <v>10+ years</v>
      </c>
      <c r="S648">
        <v>4</v>
      </c>
      <c r="T648" t="str" cm="1">
        <f t="array" ref="T648">_xlfn.IFS(S648&lt;3,"Low(1-2)",S648=3,"Medium(3)",S648&gt;=4,"High(4-5)")</f>
        <v>High(4-5)</v>
      </c>
      <c r="U648">
        <v>5</v>
      </c>
      <c r="V648" t="s">
        <v>2056</v>
      </c>
      <c r="W648">
        <v>3</v>
      </c>
      <c r="X648">
        <v>63</v>
      </c>
      <c r="Y648">
        <v>29</v>
      </c>
      <c r="Z648">
        <v>62</v>
      </c>
      <c r="AA648">
        <v>1</v>
      </c>
      <c r="AB648" t="str" cm="1">
        <f t="array" ref="AB648">_xlfn.IFS(AA648=0,"Below Expectation",AA648&lt;5,"Needs Improvement",AA648&lt;=7,"Meets Expectation",AA648&gt;=8,"Exceeds Expectation")</f>
        <v>Needs Improvement</v>
      </c>
      <c r="AC648" s="4">
        <v>13068</v>
      </c>
      <c r="AD648">
        <v>2</v>
      </c>
    </row>
    <row r="649" spans="1:30" x14ac:dyDescent="0.3">
      <c r="A649" t="s">
        <v>671</v>
      </c>
      <c r="B649" t="s">
        <v>1669</v>
      </c>
      <c r="C649">
        <v>23</v>
      </c>
      <c r="D649" t="str">
        <f t="shared" si="30"/>
        <v>22-29</v>
      </c>
      <c r="E649" t="s">
        <v>2024</v>
      </c>
      <c r="F649" t="s">
        <v>2030</v>
      </c>
      <c r="G649" t="s">
        <v>2031</v>
      </c>
      <c r="H649" s="2">
        <v>43905</v>
      </c>
      <c r="I649" t="s">
        <v>593</v>
      </c>
      <c r="J649" t="s">
        <v>2039</v>
      </c>
      <c r="K649" s="4">
        <v>40504</v>
      </c>
      <c r="L649">
        <v>0</v>
      </c>
      <c r="N649" s="6">
        <f t="shared" ca="1" si="31"/>
        <v>66</v>
      </c>
      <c r="O649" s="6">
        <f t="shared" ca="1" si="32"/>
        <v>5</v>
      </c>
      <c r="P649" s="6" t="str" cm="1">
        <f t="array" aca="1" ref="P649" ca="1">_xlfn.IFS(O649&lt;5,"0-4years", O649&lt;10,"5-9years",O649&gt;=10,"10+ years")</f>
        <v>5-9years</v>
      </c>
      <c r="S649">
        <v>4</v>
      </c>
      <c r="T649" t="str" cm="1">
        <f t="array" ref="T649">_xlfn.IFS(S649&lt;3,"Low(1-2)",S649=3,"Medium(3)",S649&gt;=4,"High(4-5)")</f>
        <v>High(4-5)</v>
      </c>
      <c r="U649">
        <v>1</v>
      </c>
      <c r="V649" t="s">
        <v>2050</v>
      </c>
      <c r="W649">
        <v>5</v>
      </c>
      <c r="X649">
        <v>97</v>
      </c>
      <c r="Y649">
        <v>21</v>
      </c>
      <c r="Z649">
        <v>94</v>
      </c>
      <c r="AA649">
        <v>7</v>
      </c>
      <c r="AB649" t="str" cm="1">
        <f t="array" ref="AB649">_xlfn.IFS(AA649=0,"Below Expectation",AA649&lt;5,"Needs Improvement",AA649&lt;=7,"Meets Expectation",AA649&gt;=8,"Exceeds Expectation")</f>
        <v>Meets Expectation</v>
      </c>
      <c r="AC649" s="4">
        <v>18640</v>
      </c>
      <c r="AD649">
        <v>4</v>
      </c>
    </row>
    <row r="650" spans="1:30" x14ac:dyDescent="0.3">
      <c r="A650" t="s">
        <v>672</v>
      </c>
      <c r="B650" t="s">
        <v>1670</v>
      </c>
      <c r="C650">
        <v>32</v>
      </c>
      <c r="D650" t="str">
        <f t="shared" si="30"/>
        <v>30-39</v>
      </c>
      <c r="E650" t="s">
        <v>2022</v>
      </c>
      <c r="F650" t="s">
        <v>2026</v>
      </c>
      <c r="G650" t="s">
        <v>2035</v>
      </c>
      <c r="H650" s="2">
        <v>43546</v>
      </c>
      <c r="I650" t="s">
        <v>840</v>
      </c>
      <c r="J650" t="s">
        <v>2037</v>
      </c>
      <c r="K650" s="4">
        <v>93593</v>
      </c>
      <c r="L650">
        <v>1</v>
      </c>
      <c r="M650" s="2">
        <v>44761</v>
      </c>
      <c r="N650" s="6">
        <f t="shared" ca="1" si="31"/>
        <v>39</v>
      </c>
      <c r="O650" s="6">
        <f t="shared" ca="1" si="32"/>
        <v>3</v>
      </c>
      <c r="P650" s="6" t="str" cm="1">
        <f t="array" aca="1" ref="P650" ca="1">_xlfn.IFS(O650&lt;5,"0-4years", O650&lt;10,"5-9years",O650&gt;=10,"10+ years")</f>
        <v>0-4years</v>
      </c>
      <c r="Q650" t="s">
        <v>2042</v>
      </c>
      <c r="R650">
        <v>30</v>
      </c>
      <c r="S650">
        <v>3</v>
      </c>
      <c r="T650" t="str" cm="1">
        <f t="array" ref="T650">_xlfn.IFS(S650&lt;3,"Low(1-2)",S650=3,"Medium(3)",S650&gt;=4,"High(4-5)")</f>
        <v>Medium(3)</v>
      </c>
      <c r="U650">
        <v>5</v>
      </c>
      <c r="V650" t="s">
        <v>2048</v>
      </c>
      <c r="W650">
        <v>3</v>
      </c>
      <c r="X650">
        <v>71</v>
      </c>
      <c r="Y650">
        <v>74</v>
      </c>
      <c r="Z650">
        <v>79</v>
      </c>
      <c r="AA650">
        <v>9</v>
      </c>
      <c r="AB650" t="str" cm="1">
        <f t="array" ref="AB650">_xlfn.IFS(AA650=0,"Below Expectation",AA650&lt;5,"Needs Improvement",AA650&lt;=7,"Meets Expectation",AA650&gt;=8,"Exceeds Expectation")</f>
        <v>Exceeds Expectation</v>
      </c>
      <c r="AC650" s="4">
        <v>3368</v>
      </c>
      <c r="AD650">
        <v>4</v>
      </c>
    </row>
    <row r="651" spans="1:30" x14ac:dyDescent="0.3">
      <c r="A651" t="s">
        <v>673</v>
      </c>
      <c r="B651" t="s">
        <v>1671</v>
      </c>
      <c r="C651">
        <v>59</v>
      </c>
      <c r="D651" t="str">
        <f t="shared" si="30"/>
        <v>50-59</v>
      </c>
      <c r="E651" t="s">
        <v>2023</v>
      </c>
      <c r="F651" t="s">
        <v>2028</v>
      </c>
      <c r="G651" t="s">
        <v>2033</v>
      </c>
      <c r="H651" s="2">
        <v>40519</v>
      </c>
      <c r="I651" t="s">
        <v>430</v>
      </c>
      <c r="J651" t="s">
        <v>2039</v>
      </c>
      <c r="K651" s="4">
        <v>51660</v>
      </c>
      <c r="L651">
        <v>0</v>
      </c>
      <c r="N651" s="6">
        <f t="shared" ca="1" si="31"/>
        <v>177</v>
      </c>
      <c r="O651" s="6">
        <f t="shared" ca="1" si="32"/>
        <v>14</v>
      </c>
      <c r="P651" s="6" t="str" cm="1">
        <f t="array" aca="1" ref="P651" ca="1">_xlfn.IFS(O651&lt;5,"0-4years", O651&lt;10,"5-9years",O651&gt;=10,"10+ years")</f>
        <v>10+ years</v>
      </c>
      <c r="S651">
        <v>5</v>
      </c>
      <c r="T651" t="str" cm="1">
        <f t="array" ref="T651">_xlfn.IFS(S651&lt;3,"Low(1-2)",S651=3,"Medium(3)",S651&gt;=4,"High(4-5)")</f>
        <v>High(4-5)</v>
      </c>
      <c r="U651">
        <v>3</v>
      </c>
      <c r="V651" t="s">
        <v>2054</v>
      </c>
      <c r="W651">
        <v>5</v>
      </c>
      <c r="X651">
        <v>66</v>
      </c>
      <c r="Y651">
        <v>80</v>
      </c>
      <c r="Z651">
        <v>83</v>
      </c>
      <c r="AA651">
        <v>6</v>
      </c>
      <c r="AB651" t="str" cm="1">
        <f t="array" ref="AB651">_xlfn.IFS(AA651=0,"Below Expectation",AA651&lt;5,"Needs Improvement",AA651&lt;=7,"Meets Expectation",AA651&gt;=8,"Exceeds Expectation")</f>
        <v>Meets Expectation</v>
      </c>
      <c r="AC651" s="4">
        <v>16128</v>
      </c>
      <c r="AD651">
        <v>0</v>
      </c>
    </row>
    <row r="652" spans="1:30" x14ac:dyDescent="0.3">
      <c r="A652" t="s">
        <v>674</v>
      </c>
      <c r="B652" t="s">
        <v>1672</v>
      </c>
      <c r="C652">
        <v>55</v>
      </c>
      <c r="D652" t="str">
        <f t="shared" si="30"/>
        <v>50-59</v>
      </c>
      <c r="E652" t="s">
        <v>2023</v>
      </c>
      <c r="F652" t="s">
        <v>2027</v>
      </c>
      <c r="G652" t="s">
        <v>2034</v>
      </c>
      <c r="H652" s="2">
        <v>44159</v>
      </c>
      <c r="I652" t="s">
        <v>240</v>
      </c>
      <c r="J652" t="s">
        <v>2039</v>
      </c>
      <c r="K652" s="4">
        <v>62196</v>
      </c>
      <c r="L652">
        <v>0</v>
      </c>
      <c r="N652" s="6">
        <f t="shared" ca="1" si="31"/>
        <v>57</v>
      </c>
      <c r="O652" s="6">
        <f t="shared" ca="1" si="32"/>
        <v>4</v>
      </c>
      <c r="P652" s="6" t="str" cm="1">
        <f t="array" aca="1" ref="P652" ca="1">_xlfn.IFS(O652&lt;5,"0-4years", O652&lt;10,"5-9years",O652&gt;=10,"10+ years")</f>
        <v>0-4years</v>
      </c>
      <c r="S652">
        <v>2</v>
      </c>
      <c r="T652" t="str" cm="1">
        <f t="array" ref="T652">_xlfn.IFS(S652&lt;3,"Low(1-2)",S652=3,"Medium(3)",S652&gt;=4,"High(4-5)")</f>
        <v>Low(1-2)</v>
      </c>
      <c r="U652">
        <v>2</v>
      </c>
      <c r="V652" t="s">
        <v>2050</v>
      </c>
      <c r="W652">
        <v>5</v>
      </c>
      <c r="X652">
        <v>53</v>
      </c>
      <c r="Y652">
        <v>99</v>
      </c>
      <c r="Z652">
        <v>79</v>
      </c>
      <c r="AA652">
        <v>7</v>
      </c>
      <c r="AB652" t="str" cm="1">
        <f t="array" ref="AB652">_xlfn.IFS(AA652=0,"Below Expectation",AA652&lt;5,"Needs Improvement",AA652&lt;=7,"Meets Expectation",AA652&gt;=8,"Exceeds Expectation")</f>
        <v>Meets Expectation</v>
      </c>
      <c r="AC652" s="4">
        <v>2827</v>
      </c>
      <c r="AD652">
        <v>1</v>
      </c>
    </row>
    <row r="653" spans="1:30" x14ac:dyDescent="0.3">
      <c r="A653" t="s">
        <v>675</v>
      </c>
      <c r="B653" t="s">
        <v>1673</v>
      </c>
      <c r="C653">
        <v>59</v>
      </c>
      <c r="D653" t="str">
        <f t="shared" si="30"/>
        <v>50-59</v>
      </c>
      <c r="E653" t="s">
        <v>2022</v>
      </c>
      <c r="F653" t="s">
        <v>2025</v>
      </c>
      <c r="G653" t="s">
        <v>2032</v>
      </c>
      <c r="H653" s="2">
        <v>43168</v>
      </c>
      <c r="I653" t="s">
        <v>953</v>
      </c>
      <c r="J653" t="s">
        <v>2038</v>
      </c>
      <c r="K653" s="4">
        <v>90938</v>
      </c>
      <c r="L653">
        <v>0</v>
      </c>
      <c r="N653" s="6">
        <f t="shared" ca="1" si="31"/>
        <v>90</v>
      </c>
      <c r="O653" s="6">
        <f t="shared" ca="1" si="32"/>
        <v>7</v>
      </c>
      <c r="P653" s="6" t="str" cm="1">
        <f t="array" aca="1" ref="P653" ca="1">_xlfn.IFS(O653&lt;5,"0-4years", O653&lt;10,"5-9years",O653&gt;=10,"10+ years")</f>
        <v>5-9years</v>
      </c>
      <c r="S653">
        <v>1</v>
      </c>
      <c r="T653" t="str" cm="1">
        <f t="array" ref="T653">_xlfn.IFS(S653&lt;3,"Low(1-2)",S653=3,"Medium(3)",S653&gt;=4,"High(4-5)")</f>
        <v>Low(1-2)</v>
      </c>
      <c r="U653">
        <v>2</v>
      </c>
      <c r="V653" t="s">
        <v>2050</v>
      </c>
      <c r="W653">
        <v>4</v>
      </c>
      <c r="X653">
        <v>94</v>
      </c>
      <c r="Y653">
        <v>12</v>
      </c>
      <c r="Z653">
        <v>100</v>
      </c>
      <c r="AA653">
        <v>5</v>
      </c>
      <c r="AB653" t="str" cm="1">
        <f t="array" ref="AB653">_xlfn.IFS(AA653=0,"Below Expectation",AA653&lt;5,"Needs Improvement",AA653&lt;=7,"Meets Expectation",AA653&gt;=8,"Exceeds Expectation")</f>
        <v>Meets Expectation</v>
      </c>
      <c r="AC653" s="4">
        <v>15990</v>
      </c>
      <c r="AD653">
        <v>3</v>
      </c>
    </row>
    <row r="654" spans="1:30" x14ac:dyDescent="0.3">
      <c r="A654" t="s">
        <v>676</v>
      </c>
      <c r="B654" t="s">
        <v>1674</v>
      </c>
      <c r="C654">
        <v>55</v>
      </c>
      <c r="D654" t="str">
        <f t="shared" si="30"/>
        <v>50-59</v>
      </c>
      <c r="E654" t="s">
        <v>2023</v>
      </c>
      <c r="F654" t="s">
        <v>2029</v>
      </c>
      <c r="G654" t="s">
        <v>2031</v>
      </c>
      <c r="H654" s="2">
        <v>43709</v>
      </c>
      <c r="I654" t="s">
        <v>49</v>
      </c>
      <c r="J654" t="s">
        <v>2040</v>
      </c>
      <c r="K654" s="4">
        <v>33605</v>
      </c>
      <c r="L654">
        <v>0</v>
      </c>
      <c r="N654" s="6">
        <f t="shared" ca="1" si="31"/>
        <v>72</v>
      </c>
      <c r="O654" s="6">
        <f t="shared" ca="1" si="32"/>
        <v>6</v>
      </c>
      <c r="P654" s="6" t="str" cm="1">
        <f t="array" aca="1" ref="P654" ca="1">_xlfn.IFS(O654&lt;5,"0-4years", O654&lt;10,"5-9years",O654&gt;=10,"10+ years")</f>
        <v>5-9years</v>
      </c>
      <c r="S654">
        <v>5</v>
      </c>
      <c r="T654" t="str" cm="1">
        <f t="array" ref="T654">_xlfn.IFS(S654&lt;3,"Low(1-2)",S654=3,"Medium(3)",S654&gt;=4,"High(4-5)")</f>
        <v>High(4-5)</v>
      </c>
      <c r="U654">
        <v>5</v>
      </c>
      <c r="V654" t="s">
        <v>2056</v>
      </c>
      <c r="W654">
        <v>2</v>
      </c>
      <c r="X654">
        <v>89</v>
      </c>
      <c r="Y654">
        <v>70</v>
      </c>
      <c r="Z654">
        <v>73</v>
      </c>
      <c r="AA654">
        <v>0</v>
      </c>
      <c r="AB654" t="str" cm="1">
        <f t="array" ref="AB654">_xlfn.IFS(AA654=0,"Below Expectation",AA654&lt;5,"Needs Improvement",AA654&lt;=7,"Meets Expectation",AA654&gt;=8,"Exceeds Expectation")</f>
        <v>Below Expectation</v>
      </c>
      <c r="AC654" s="4">
        <v>2487</v>
      </c>
      <c r="AD654">
        <v>4</v>
      </c>
    </row>
    <row r="655" spans="1:30" x14ac:dyDescent="0.3">
      <c r="A655" t="s">
        <v>677</v>
      </c>
      <c r="B655" t="s">
        <v>1675</v>
      </c>
      <c r="C655">
        <v>39</v>
      </c>
      <c r="D655" t="str">
        <f t="shared" si="30"/>
        <v>30-39</v>
      </c>
      <c r="E655" t="s">
        <v>2022</v>
      </c>
      <c r="F655" t="s">
        <v>2029</v>
      </c>
      <c r="G655" t="s">
        <v>2031</v>
      </c>
      <c r="H655" s="2">
        <v>42387</v>
      </c>
      <c r="I655" t="s">
        <v>838</v>
      </c>
      <c r="J655" t="s">
        <v>2040</v>
      </c>
      <c r="K655" s="4">
        <v>82388</v>
      </c>
      <c r="L655">
        <v>0</v>
      </c>
      <c r="N655" s="6">
        <f t="shared" ca="1" si="31"/>
        <v>115</v>
      </c>
      <c r="O655" s="6">
        <f t="shared" ca="1" si="32"/>
        <v>9</v>
      </c>
      <c r="P655" s="6" t="str" cm="1">
        <f t="array" aca="1" ref="P655" ca="1">_xlfn.IFS(O655&lt;5,"0-4years", O655&lt;10,"5-9years",O655&gt;=10,"10+ years")</f>
        <v>5-9years</v>
      </c>
      <c r="S655">
        <v>5</v>
      </c>
      <c r="T655" t="str" cm="1">
        <f t="array" ref="T655">_xlfn.IFS(S655&lt;3,"Low(1-2)",S655=3,"Medium(3)",S655&gt;=4,"High(4-5)")</f>
        <v>High(4-5)</v>
      </c>
      <c r="U655">
        <v>2</v>
      </c>
      <c r="V655" t="s">
        <v>2050</v>
      </c>
      <c r="W655">
        <v>4</v>
      </c>
      <c r="X655">
        <v>68</v>
      </c>
      <c r="Y655">
        <v>15</v>
      </c>
      <c r="Z655">
        <v>97</v>
      </c>
      <c r="AA655">
        <v>8</v>
      </c>
      <c r="AB655" t="str" cm="1">
        <f t="array" ref="AB655">_xlfn.IFS(AA655=0,"Below Expectation",AA655&lt;5,"Needs Improvement",AA655&lt;=7,"Meets Expectation",AA655&gt;=8,"Exceeds Expectation")</f>
        <v>Exceeds Expectation</v>
      </c>
      <c r="AC655" s="4">
        <v>19987</v>
      </c>
      <c r="AD655">
        <v>3</v>
      </c>
    </row>
    <row r="656" spans="1:30" x14ac:dyDescent="0.3">
      <c r="A656" t="s">
        <v>678</v>
      </c>
      <c r="B656" t="s">
        <v>1676</v>
      </c>
      <c r="C656">
        <v>51</v>
      </c>
      <c r="D656" t="str">
        <f t="shared" si="30"/>
        <v>50-59</v>
      </c>
      <c r="E656" t="s">
        <v>2023</v>
      </c>
      <c r="F656" t="s">
        <v>2028</v>
      </c>
      <c r="G656" t="s">
        <v>2034</v>
      </c>
      <c r="H656" s="2">
        <v>44998</v>
      </c>
      <c r="I656" t="s">
        <v>28</v>
      </c>
      <c r="J656" t="s">
        <v>2040</v>
      </c>
      <c r="K656" s="4">
        <v>106297</v>
      </c>
      <c r="L656">
        <v>0</v>
      </c>
      <c r="N656" s="6">
        <f t="shared" ca="1" si="31"/>
        <v>30</v>
      </c>
      <c r="O656" s="6">
        <f t="shared" ca="1" si="32"/>
        <v>2</v>
      </c>
      <c r="P656" s="6" t="str" cm="1">
        <f t="array" aca="1" ref="P656" ca="1">_xlfn.IFS(O656&lt;5,"0-4years", O656&lt;10,"5-9years",O656&gt;=10,"10+ years")</f>
        <v>0-4years</v>
      </c>
      <c r="S656">
        <v>1</v>
      </c>
      <c r="T656" t="str" cm="1">
        <f t="array" ref="T656">_xlfn.IFS(S656&lt;3,"Low(1-2)",S656=3,"Medium(3)",S656&gt;=4,"High(4-5)")</f>
        <v>Low(1-2)</v>
      </c>
      <c r="U656">
        <v>5</v>
      </c>
      <c r="V656" t="s">
        <v>2050</v>
      </c>
      <c r="W656">
        <v>1</v>
      </c>
      <c r="X656">
        <v>86</v>
      </c>
      <c r="Y656">
        <v>96</v>
      </c>
      <c r="Z656">
        <v>93</v>
      </c>
      <c r="AA656">
        <v>5</v>
      </c>
      <c r="AB656" t="str" cm="1">
        <f t="array" ref="AB656">_xlfn.IFS(AA656=0,"Below Expectation",AA656&lt;5,"Needs Improvement",AA656&lt;=7,"Meets Expectation",AA656&gt;=8,"Exceeds Expectation")</f>
        <v>Meets Expectation</v>
      </c>
      <c r="AC656" s="4">
        <v>19905</v>
      </c>
      <c r="AD656">
        <v>4</v>
      </c>
    </row>
    <row r="657" spans="1:30" x14ac:dyDescent="0.3">
      <c r="A657" t="s">
        <v>679</v>
      </c>
      <c r="B657" t="s">
        <v>1677</v>
      </c>
      <c r="C657">
        <v>36</v>
      </c>
      <c r="D657" t="str">
        <f t="shared" si="30"/>
        <v>30-39</v>
      </c>
      <c r="E657" t="s">
        <v>2022</v>
      </c>
      <c r="F657" t="s">
        <v>2025</v>
      </c>
      <c r="G657" t="s">
        <v>2031</v>
      </c>
      <c r="H657" s="2">
        <v>44011</v>
      </c>
      <c r="I657" t="s">
        <v>1009</v>
      </c>
      <c r="J657" t="s">
        <v>2039</v>
      </c>
      <c r="K657" s="4">
        <v>80501</v>
      </c>
      <c r="L657">
        <v>0</v>
      </c>
      <c r="N657" s="6">
        <f t="shared" ca="1" si="31"/>
        <v>62</v>
      </c>
      <c r="O657" s="6">
        <f t="shared" ca="1" si="32"/>
        <v>5</v>
      </c>
      <c r="P657" s="6" t="str" cm="1">
        <f t="array" aca="1" ref="P657" ca="1">_xlfn.IFS(O657&lt;5,"0-4years", O657&lt;10,"5-9years",O657&gt;=10,"10+ years")</f>
        <v>5-9years</v>
      </c>
      <c r="S657">
        <v>5</v>
      </c>
      <c r="T657" t="str" cm="1">
        <f t="array" ref="T657">_xlfn.IFS(S657&lt;3,"Low(1-2)",S657=3,"Medium(3)",S657&gt;=4,"High(4-5)")</f>
        <v>High(4-5)</v>
      </c>
      <c r="U657">
        <v>3</v>
      </c>
      <c r="V657" t="s">
        <v>2054</v>
      </c>
      <c r="W657">
        <v>5</v>
      </c>
      <c r="X657">
        <v>51</v>
      </c>
      <c r="Y657">
        <v>44</v>
      </c>
      <c r="Z657">
        <v>82</v>
      </c>
      <c r="AA657">
        <v>9</v>
      </c>
      <c r="AB657" t="str" cm="1">
        <f t="array" ref="AB657">_xlfn.IFS(AA657=0,"Below Expectation",AA657&lt;5,"Needs Improvement",AA657&lt;=7,"Meets Expectation",AA657&gt;=8,"Exceeds Expectation")</f>
        <v>Exceeds Expectation</v>
      </c>
      <c r="AC657" s="4">
        <v>13347</v>
      </c>
      <c r="AD657">
        <v>4</v>
      </c>
    </row>
    <row r="658" spans="1:30" x14ac:dyDescent="0.3">
      <c r="A658" t="s">
        <v>680</v>
      </c>
      <c r="B658" t="s">
        <v>1678</v>
      </c>
      <c r="C658">
        <v>48</v>
      </c>
      <c r="D658" t="str">
        <f t="shared" si="30"/>
        <v>40-49</v>
      </c>
      <c r="E658" t="s">
        <v>2022</v>
      </c>
      <c r="F658" t="s">
        <v>2030</v>
      </c>
      <c r="G658" t="s">
        <v>2035</v>
      </c>
      <c r="H658" s="2">
        <v>45174</v>
      </c>
      <c r="I658" t="s">
        <v>555</v>
      </c>
      <c r="J658" t="s">
        <v>2038</v>
      </c>
      <c r="K658" s="4">
        <v>78309</v>
      </c>
      <c r="L658">
        <v>1</v>
      </c>
      <c r="M658" s="2">
        <v>45698</v>
      </c>
      <c r="N658" s="6">
        <f t="shared" ca="1" si="31"/>
        <v>17</v>
      </c>
      <c r="O658" s="6">
        <f t="shared" ca="1" si="32"/>
        <v>1</v>
      </c>
      <c r="P658" s="6" t="str" cm="1">
        <f t="array" aca="1" ref="P658" ca="1">_xlfn.IFS(O658&lt;5,"0-4years", O658&lt;10,"5-9years",O658&gt;=10,"10+ years")</f>
        <v>0-4years</v>
      </c>
      <c r="Q658" t="s">
        <v>2046</v>
      </c>
      <c r="R658">
        <v>60</v>
      </c>
      <c r="S658">
        <v>3</v>
      </c>
      <c r="T658" t="str" cm="1">
        <f t="array" ref="T658">_xlfn.IFS(S658&lt;3,"Low(1-2)",S658=3,"Medium(3)",S658&gt;=4,"High(4-5)")</f>
        <v>Medium(3)</v>
      </c>
      <c r="U658">
        <v>2</v>
      </c>
      <c r="V658" t="s">
        <v>2053</v>
      </c>
      <c r="W658">
        <v>2</v>
      </c>
      <c r="X658">
        <v>64</v>
      </c>
      <c r="Y658">
        <v>64</v>
      </c>
      <c r="Z658">
        <v>90</v>
      </c>
      <c r="AA658">
        <v>0</v>
      </c>
      <c r="AB658" t="str" cm="1">
        <f t="array" ref="AB658">_xlfn.IFS(AA658=0,"Below Expectation",AA658&lt;5,"Needs Improvement",AA658&lt;=7,"Meets Expectation",AA658&gt;=8,"Exceeds Expectation")</f>
        <v>Below Expectation</v>
      </c>
      <c r="AC658" s="4">
        <v>16277</v>
      </c>
      <c r="AD658">
        <v>2</v>
      </c>
    </row>
    <row r="659" spans="1:30" x14ac:dyDescent="0.3">
      <c r="A659" t="s">
        <v>681</v>
      </c>
      <c r="B659" t="s">
        <v>1679</v>
      </c>
      <c r="C659">
        <v>55</v>
      </c>
      <c r="D659" t="str">
        <f t="shared" si="30"/>
        <v>50-59</v>
      </c>
      <c r="E659" t="s">
        <v>2022</v>
      </c>
      <c r="F659" t="s">
        <v>2030</v>
      </c>
      <c r="G659" t="s">
        <v>2034</v>
      </c>
      <c r="H659" s="2">
        <v>43070</v>
      </c>
      <c r="I659" t="s">
        <v>413</v>
      </c>
      <c r="J659" t="s">
        <v>2041</v>
      </c>
      <c r="K659" s="4">
        <v>52043</v>
      </c>
      <c r="L659">
        <v>0</v>
      </c>
      <c r="N659" s="6">
        <f t="shared" ca="1" si="31"/>
        <v>93</v>
      </c>
      <c r="O659" s="6">
        <f t="shared" ca="1" si="32"/>
        <v>7</v>
      </c>
      <c r="P659" s="6" t="str" cm="1">
        <f t="array" aca="1" ref="P659" ca="1">_xlfn.IFS(O659&lt;5,"0-4years", O659&lt;10,"5-9years",O659&gt;=10,"10+ years")</f>
        <v>5-9years</v>
      </c>
      <c r="S659">
        <v>5</v>
      </c>
      <c r="T659" t="str" cm="1">
        <f t="array" ref="T659">_xlfn.IFS(S659&lt;3,"Low(1-2)",S659=3,"Medium(3)",S659&gt;=4,"High(4-5)")</f>
        <v>High(4-5)</v>
      </c>
      <c r="U659">
        <v>1</v>
      </c>
      <c r="V659" t="s">
        <v>2050</v>
      </c>
      <c r="W659">
        <v>5</v>
      </c>
      <c r="X659">
        <v>51</v>
      </c>
      <c r="Y659">
        <v>10</v>
      </c>
      <c r="Z659">
        <v>98</v>
      </c>
      <c r="AA659">
        <v>0</v>
      </c>
      <c r="AB659" t="str" cm="1">
        <f t="array" ref="AB659">_xlfn.IFS(AA659=0,"Below Expectation",AA659&lt;5,"Needs Improvement",AA659&lt;=7,"Meets Expectation",AA659&gt;=8,"Exceeds Expectation")</f>
        <v>Below Expectation</v>
      </c>
      <c r="AC659" s="4">
        <v>1643</v>
      </c>
      <c r="AD659">
        <v>0</v>
      </c>
    </row>
    <row r="660" spans="1:30" x14ac:dyDescent="0.3">
      <c r="A660" t="s">
        <v>682</v>
      </c>
      <c r="B660" t="s">
        <v>1680</v>
      </c>
      <c r="C660">
        <v>59</v>
      </c>
      <c r="D660" t="str">
        <f t="shared" si="30"/>
        <v>50-59</v>
      </c>
      <c r="E660" t="s">
        <v>2022</v>
      </c>
      <c r="F660" t="s">
        <v>2026</v>
      </c>
      <c r="G660" t="s">
        <v>2035</v>
      </c>
      <c r="H660" s="2">
        <v>41465</v>
      </c>
      <c r="I660" t="s">
        <v>733</v>
      </c>
      <c r="J660" t="s">
        <v>2039</v>
      </c>
      <c r="K660" s="4">
        <v>58635</v>
      </c>
      <c r="L660">
        <v>0</v>
      </c>
      <c r="N660" s="6">
        <f t="shared" ca="1" si="31"/>
        <v>146</v>
      </c>
      <c r="O660" s="6">
        <f t="shared" ca="1" si="32"/>
        <v>12</v>
      </c>
      <c r="P660" s="6" t="str" cm="1">
        <f t="array" aca="1" ref="P660" ca="1">_xlfn.IFS(O660&lt;5,"0-4years", O660&lt;10,"5-9years",O660&gt;=10,"10+ years")</f>
        <v>10+ years</v>
      </c>
      <c r="S660">
        <v>3</v>
      </c>
      <c r="T660" t="str" cm="1">
        <f t="array" ref="T660">_xlfn.IFS(S660&lt;3,"Low(1-2)",S660=3,"Medium(3)",S660&gt;=4,"High(4-5)")</f>
        <v>Medium(3)</v>
      </c>
      <c r="U660">
        <v>5</v>
      </c>
      <c r="V660" t="s">
        <v>2054</v>
      </c>
      <c r="W660">
        <v>5</v>
      </c>
      <c r="X660">
        <v>60</v>
      </c>
      <c r="Y660">
        <v>69</v>
      </c>
      <c r="Z660">
        <v>59</v>
      </c>
      <c r="AA660">
        <v>7</v>
      </c>
      <c r="AB660" t="str" cm="1">
        <f t="array" ref="AB660">_xlfn.IFS(AA660=0,"Below Expectation",AA660&lt;5,"Needs Improvement",AA660&lt;=7,"Meets Expectation",AA660&gt;=8,"Exceeds Expectation")</f>
        <v>Meets Expectation</v>
      </c>
      <c r="AC660" s="4">
        <v>17596</v>
      </c>
      <c r="AD660">
        <v>1</v>
      </c>
    </row>
    <row r="661" spans="1:30" x14ac:dyDescent="0.3">
      <c r="A661" t="s">
        <v>683</v>
      </c>
      <c r="B661" t="s">
        <v>1681</v>
      </c>
      <c r="C661">
        <v>54</v>
      </c>
      <c r="D661" t="str">
        <f t="shared" si="30"/>
        <v>50-59</v>
      </c>
      <c r="E661" t="s">
        <v>2022</v>
      </c>
      <c r="F661" t="s">
        <v>2026</v>
      </c>
      <c r="G661" t="s">
        <v>2033</v>
      </c>
      <c r="H661" s="2">
        <v>41863</v>
      </c>
      <c r="I661" t="s">
        <v>594</v>
      </c>
      <c r="J661" t="s">
        <v>2039</v>
      </c>
      <c r="K661" s="4">
        <v>104315</v>
      </c>
      <c r="L661">
        <v>0</v>
      </c>
      <c r="N661" s="6">
        <f t="shared" ca="1" si="31"/>
        <v>133</v>
      </c>
      <c r="O661" s="6">
        <f t="shared" ca="1" si="32"/>
        <v>11</v>
      </c>
      <c r="P661" s="6" t="str" cm="1">
        <f t="array" aca="1" ref="P661" ca="1">_xlfn.IFS(O661&lt;5,"0-4years", O661&lt;10,"5-9years",O661&gt;=10,"10+ years")</f>
        <v>10+ years</v>
      </c>
      <c r="S661">
        <v>2</v>
      </c>
      <c r="T661" t="str" cm="1">
        <f t="array" ref="T661">_xlfn.IFS(S661&lt;3,"Low(1-2)",S661=3,"Medium(3)",S661&gt;=4,"High(4-5)")</f>
        <v>Low(1-2)</v>
      </c>
      <c r="U661">
        <v>2</v>
      </c>
      <c r="V661" t="s">
        <v>2050</v>
      </c>
      <c r="W661">
        <v>4</v>
      </c>
      <c r="X661">
        <v>94</v>
      </c>
      <c r="Y661">
        <v>19</v>
      </c>
      <c r="Z661">
        <v>67</v>
      </c>
      <c r="AA661">
        <v>5</v>
      </c>
      <c r="AB661" t="str" cm="1">
        <f t="array" ref="AB661">_xlfn.IFS(AA661=0,"Below Expectation",AA661&lt;5,"Needs Improvement",AA661&lt;=7,"Meets Expectation",AA661&gt;=8,"Exceeds Expectation")</f>
        <v>Meets Expectation</v>
      </c>
      <c r="AC661" s="4">
        <v>19</v>
      </c>
      <c r="AD661">
        <v>1</v>
      </c>
    </row>
    <row r="662" spans="1:30" x14ac:dyDescent="0.3">
      <c r="A662" t="s">
        <v>684</v>
      </c>
      <c r="B662" t="s">
        <v>1682</v>
      </c>
      <c r="C662">
        <v>45</v>
      </c>
      <c r="D662" t="str">
        <f t="shared" si="30"/>
        <v>40-49</v>
      </c>
      <c r="E662" t="s">
        <v>2023</v>
      </c>
      <c r="F662" t="s">
        <v>2030</v>
      </c>
      <c r="G662" t="s">
        <v>2034</v>
      </c>
      <c r="H662" s="2">
        <v>41818</v>
      </c>
      <c r="I662" t="s">
        <v>471</v>
      </c>
      <c r="J662" t="s">
        <v>2038</v>
      </c>
      <c r="K662" s="4">
        <v>105691</v>
      </c>
      <c r="L662">
        <v>0</v>
      </c>
      <c r="N662" s="6">
        <f t="shared" ca="1" si="31"/>
        <v>134</v>
      </c>
      <c r="O662" s="6">
        <f t="shared" ca="1" si="32"/>
        <v>11</v>
      </c>
      <c r="P662" s="6" t="str" cm="1">
        <f t="array" aca="1" ref="P662" ca="1">_xlfn.IFS(O662&lt;5,"0-4years", O662&lt;10,"5-9years",O662&gt;=10,"10+ years")</f>
        <v>10+ years</v>
      </c>
      <c r="S662">
        <v>2</v>
      </c>
      <c r="T662" t="str" cm="1">
        <f t="array" ref="T662">_xlfn.IFS(S662&lt;3,"Low(1-2)",S662=3,"Medium(3)",S662&gt;=4,"High(4-5)")</f>
        <v>Low(1-2)</v>
      </c>
      <c r="U662">
        <v>3</v>
      </c>
      <c r="V662" t="s">
        <v>2050</v>
      </c>
      <c r="W662">
        <v>2</v>
      </c>
      <c r="X662">
        <v>72</v>
      </c>
      <c r="Y662">
        <v>98</v>
      </c>
      <c r="Z662">
        <v>68</v>
      </c>
      <c r="AA662">
        <v>7</v>
      </c>
      <c r="AB662" t="str" cm="1">
        <f t="array" ref="AB662">_xlfn.IFS(AA662=0,"Below Expectation",AA662&lt;5,"Needs Improvement",AA662&lt;=7,"Meets Expectation",AA662&gt;=8,"Exceeds Expectation")</f>
        <v>Meets Expectation</v>
      </c>
      <c r="AC662" s="4">
        <v>675</v>
      </c>
      <c r="AD662">
        <v>2</v>
      </c>
    </row>
    <row r="663" spans="1:30" x14ac:dyDescent="0.3">
      <c r="A663" t="s">
        <v>685</v>
      </c>
      <c r="B663" t="s">
        <v>1683</v>
      </c>
      <c r="C663">
        <v>36</v>
      </c>
      <c r="D663" t="str">
        <f t="shared" si="30"/>
        <v>30-39</v>
      </c>
      <c r="E663" t="s">
        <v>2022</v>
      </c>
      <c r="F663" t="s">
        <v>2029</v>
      </c>
      <c r="G663" t="s">
        <v>2032</v>
      </c>
      <c r="H663" s="2">
        <v>41884</v>
      </c>
      <c r="I663" t="s">
        <v>777</v>
      </c>
      <c r="J663" t="s">
        <v>2037</v>
      </c>
      <c r="K663" s="4">
        <v>58132</v>
      </c>
      <c r="L663">
        <v>0</v>
      </c>
      <c r="N663" s="6">
        <f t="shared" ca="1" si="31"/>
        <v>132</v>
      </c>
      <c r="O663" s="6">
        <f t="shared" ca="1" si="32"/>
        <v>11</v>
      </c>
      <c r="P663" s="6" t="str" cm="1">
        <f t="array" aca="1" ref="P663" ca="1">_xlfn.IFS(O663&lt;5,"0-4years", O663&lt;10,"5-9years",O663&gt;=10,"10+ years")</f>
        <v>10+ years</v>
      </c>
      <c r="S663">
        <v>4</v>
      </c>
      <c r="T663" t="str" cm="1">
        <f t="array" ref="T663">_xlfn.IFS(S663&lt;3,"Low(1-2)",S663=3,"Medium(3)",S663&gt;=4,"High(4-5)")</f>
        <v>High(4-5)</v>
      </c>
      <c r="U663">
        <v>3</v>
      </c>
      <c r="V663" t="s">
        <v>2054</v>
      </c>
      <c r="W663">
        <v>2</v>
      </c>
      <c r="X663">
        <v>59</v>
      </c>
      <c r="Y663">
        <v>62</v>
      </c>
      <c r="Z663">
        <v>56</v>
      </c>
      <c r="AA663">
        <v>7</v>
      </c>
      <c r="AB663" t="str" cm="1">
        <f t="array" ref="AB663">_xlfn.IFS(AA663=0,"Below Expectation",AA663&lt;5,"Needs Improvement",AA663&lt;=7,"Meets Expectation",AA663&gt;=8,"Exceeds Expectation")</f>
        <v>Meets Expectation</v>
      </c>
      <c r="AC663" s="4">
        <v>16992</v>
      </c>
      <c r="AD663">
        <v>2</v>
      </c>
    </row>
    <row r="664" spans="1:30" x14ac:dyDescent="0.3">
      <c r="A664" t="s">
        <v>686</v>
      </c>
      <c r="B664" t="s">
        <v>1684</v>
      </c>
      <c r="C664">
        <v>51</v>
      </c>
      <c r="D664" t="str">
        <f t="shared" si="30"/>
        <v>50-59</v>
      </c>
      <c r="E664" t="s">
        <v>2023</v>
      </c>
      <c r="F664" t="s">
        <v>2027</v>
      </c>
      <c r="G664" t="s">
        <v>2031</v>
      </c>
      <c r="H664" s="2">
        <v>43471</v>
      </c>
      <c r="I664" t="s">
        <v>169</v>
      </c>
      <c r="J664" t="s">
        <v>2039</v>
      </c>
      <c r="K664" s="4">
        <v>114387</v>
      </c>
      <c r="L664">
        <v>1</v>
      </c>
      <c r="M664" s="2">
        <v>43971</v>
      </c>
      <c r="N664" s="6">
        <f t="shared" ca="1" si="31"/>
        <v>16</v>
      </c>
      <c r="O664" s="6">
        <f t="shared" ca="1" si="32"/>
        <v>1</v>
      </c>
      <c r="P664" s="6" t="str" cm="1">
        <f t="array" aca="1" ref="P664" ca="1">_xlfn.IFS(O664&lt;5,"0-4years", O664&lt;10,"5-9years",O664&gt;=10,"10+ years")</f>
        <v>0-4years</v>
      </c>
      <c r="Q664" t="s">
        <v>2044</v>
      </c>
      <c r="R664">
        <v>60</v>
      </c>
      <c r="S664">
        <v>3</v>
      </c>
      <c r="T664" t="str" cm="1">
        <f t="array" ref="T664">_xlfn.IFS(S664&lt;3,"Low(1-2)",S664=3,"Medium(3)",S664&gt;=4,"High(4-5)")</f>
        <v>Medium(3)</v>
      </c>
      <c r="U664">
        <v>1</v>
      </c>
      <c r="V664" t="s">
        <v>2051</v>
      </c>
      <c r="W664">
        <v>5</v>
      </c>
      <c r="X664">
        <v>52</v>
      </c>
      <c r="Y664">
        <v>89</v>
      </c>
      <c r="Z664">
        <v>68</v>
      </c>
      <c r="AA664">
        <v>7</v>
      </c>
      <c r="AB664" t="str" cm="1">
        <f t="array" ref="AB664">_xlfn.IFS(AA664=0,"Below Expectation",AA664&lt;5,"Needs Improvement",AA664&lt;=7,"Meets Expectation",AA664&gt;=8,"Exceeds Expectation")</f>
        <v>Meets Expectation</v>
      </c>
      <c r="AC664" s="4">
        <v>16445</v>
      </c>
      <c r="AD664">
        <v>1</v>
      </c>
    </row>
    <row r="665" spans="1:30" x14ac:dyDescent="0.3">
      <c r="A665" t="s">
        <v>687</v>
      </c>
      <c r="B665" t="s">
        <v>1685</v>
      </c>
      <c r="C665">
        <v>38</v>
      </c>
      <c r="D665" t="str">
        <f t="shared" si="30"/>
        <v>30-39</v>
      </c>
      <c r="E665" t="s">
        <v>2024</v>
      </c>
      <c r="F665" t="s">
        <v>2029</v>
      </c>
      <c r="G665" t="s">
        <v>2035</v>
      </c>
      <c r="H665" s="2">
        <v>42706</v>
      </c>
      <c r="I665" t="s">
        <v>411</v>
      </c>
      <c r="J665" t="s">
        <v>2037</v>
      </c>
      <c r="K665" s="4">
        <v>40366</v>
      </c>
      <c r="L665">
        <v>0</v>
      </c>
      <c r="N665" s="6">
        <f t="shared" ca="1" si="31"/>
        <v>105</v>
      </c>
      <c r="O665" s="6">
        <f t="shared" ca="1" si="32"/>
        <v>8</v>
      </c>
      <c r="P665" s="6" t="str" cm="1">
        <f t="array" aca="1" ref="P665" ca="1">_xlfn.IFS(O665&lt;5,"0-4years", O665&lt;10,"5-9years",O665&gt;=10,"10+ years")</f>
        <v>5-9years</v>
      </c>
      <c r="S665">
        <v>2</v>
      </c>
      <c r="T665" t="str" cm="1">
        <f t="array" ref="T665">_xlfn.IFS(S665&lt;3,"Low(1-2)",S665=3,"Medium(3)",S665&gt;=4,"High(4-5)")</f>
        <v>Low(1-2)</v>
      </c>
      <c r="U665">
        <v>3</v>
      </c>
      <c r="V665" t="s">
        <v>2050</v>
      </c>
      <c r="W665">
        <v>2</v>
      </c>
      <c r="X665">
        <v>54</v>
      </c>
      <c r="Y665">
        <v>11</v>
      </c>
      <c r="Z665">
        <v>73</v>
      </c>
      <c r="AA665">
        <v>9</v>
      </c>
      <c r="AB665" t="str" cm="1">
        <f t="array" ref="AB665">_xlfn.IFS(AA665=0,"Below Expectation",AA665&lt;5,"Needs Improvement",AA665&lt;=7,"Meets Expectation",AA665&gt;=8,"Exceeds Expectation")</f>
        <v>Exceeds Expectation</v>
      </c>
      <c r="AC665" s="4">
        <v>9457</v>
      </c>
      <c r="AD665">
        <v>1</v>
      </c>
    </row>
    <row r="666" spans="1:30" x14ac:dyDescent="0.3">
      <c r="A666" t="s">
        <v>688</v>
      </c>
      <c r="B666" t="s">
        <v>1686</v>
      </c>
      <c r="C666">
        <v>26</v>
      </c>
      <c r="D666" t="str">
        <f t="shared" si="30"/>
        <v>22-29</v>
      </c>
      <c r="E666" t="s">
        <v>2022</v>
      </c>
      <c r="F666" t="s">
        <v>2026</v>
      </c>
      <c r="G666" t="s">
        <v>2031</v>
      </c>
      <c r="H666" s="2">
        <v>41410</v>
      </c>
      <c r="I666" t="s">
        <v>808</v>
      </c>
      <c r="J666" t="s">
        <v>2037</v>
      </c>
      <c r="K666" s="4">
        <v>118944</v>
      </c>
      <c r="L666">
        <v>0</v>
      </c>
      <c r="N666" s="6">
        <f t="shared" ca="1" si="31"/>
        <v>148</v>
      </c>
      <c r="O666" s="6">
        <f t="shared" ca="1" si="32"/>
        <v>12</v>
      </c>
      <c r="P666" s="6" t="str" cm="1">
        <f t="array" aca="1" ref="P666" ca="1">_xlfn.IFS(O666&lt;5,"0-4years", O666&lt;10,"5-9years",O666&gt;=10,"10+ years")</f>
        <v>10+ years</v>
      </c>
      <c r="S666">
        <v>5</v>
      </c>
      <c r="T666" t="str" cm="1">
        <f t="array" ref="T666">_xlfn.IFS(S666&lt;3,"Low(1-2)",S666=3,"Medium(3)",S666&gt;=4,"High(4-5)")</f>
        <v>High(4-5)</v>
      </c>
      <c r="U666">
        <v>3</v>
      </c>
      <c r="V666" t="s">
        <v>2054</v>
      </c>
      <c r="W666">
        <v>2</v>
      </c>
      <c r="X666">
        <v>52</v>
      </c>
      <c r="Y666">
        <v>61</v>
      </c>
      <c r="Z666">
        <v>64</v>
      </c>
      <c r="AA666">
        <v>6</v>
      </c>
      <c r="AB666" t="str" cm="1">
        <f t="array" ref="AB666">_xlfn.IFS(AA666=0,"Below Expectation",AA666&lt;5,"Needs Improvement",AA666&lt;=7,"Meets Expectation",AA666&gt;=8,"Exceeds Expectation")</f>
        <v>Meets Expectation</v>
      </c>
      <c r="AC666" s="4">
        <v>1154</v>
      </c>
      <c r="AD666">
        <v>0</v>
      </c>
    </row>
    <row r="667" spans="1:30" x14ac:dyDescent="0.3">
      <c r="A667" t="s">
        <v>689</v>
      </c>
      <c r="B667" t="s">
        <v>1687</v>
      </c>
      <c r="C667">
        <v>50</v>
      </c>
      <c r="D667" t="str">
        <f t="shared" si="30"/>
        <v>50-59</v>
      </c>
      <c r="E667" t="s">
        <v>2023</v>
      </c>
      <c r="F667" t="s">
        <v>2028</v>
      </c>
      <c r="G667" t="s">
        <v>2034</v>
      </c>
      <c r="H667" s="2">
        <v>44278</v>
      </c>
      <c r="I667" t="s">
        <v>272</v>
      </c>
      <c r="J667" t="s">
        <v>2040</v>
      </c>
      <c r="K667" s="4">
        <v>97107</v>
      </c>
      <c r="L667">
        <v>0</v>
      </c>
      <c r="N667" s="6">
        <f t="shared" ca="1" si="31"/>
        <v>53</v>
      </c>
      <c r="O667" s="6">
        <f t="shared" ca="1" si="32"/>
        <v>4</v>
      </c>
      <c r="P667" s="6" t="str" cm="1">
        <f t="array" aca="1" ref="P667" ca="1">_xlfn.IFS(O667&lt;5,"0-4years", O667&lt;10,"5-9years",O667&gt;=10,"10+ years")</f>
        <v>0-4years</v>
      </c>
      <c r="S667">
        <v>1</v>
      </c>
      <c r="T667" t="str" cm="1">
        <f t="array" ref="T667">_xlfn.IFS(S667&lt;3,"Low(1-2)",S667=3,"Medium(3)",S667&gt;=4,"High(4-5)")</f>
        <v>Low(1-2)</v>
      </c>
      <c r="U667">
        <v>2</v>
      </c>
      <c r="V667" t="s">
        <v>2050</v>
      </c>
      <c r="W667">
        <v>4</v>
      </c>
      <c r="X667">
        <v>87</v>
      </c>
      <c r="Y667">
        <v>93</v>
      </c>
      <c r="Z667">
        <v>90</v>
      </c>
      <c r="AA667">
        <v>6</v>
      </c>
      <c r="AB667" t="str" cm="1">
        <f t="array" ref="AB667">_xlfn.IFS(AA667=0,"Below Expectation",AA667&lt;5,"Needs Improvement",AA667&lt;=7,"Meets Expectation",AA667&gt;=8,"Exceeds Expectation")</f>
        <v>Meets Expectation</v>
      </c>
      <c r="AC667" s="4">
        <v>9820</v>
      </c>
      <c r="AD667">
        <v>4</v>
      </c>
    </row>
    <row r="668" spans="1:30" x14ac:dyDescent="0.3">
      <c r="A668" t="s">
        <v>690</v>
      </c>
      <c r="B668" t="s">
        <v>1688</v>
      </c>
      <c r="C668">
        <v>25</v>
      </c>
      <c r="D668" t="str">
        <f t="shared" si="30"/>
        <v>22-29</v>
      </c>
      <c r="E668" t="s">
        <v>2023</v>
      </c>
      <c r="F668" t="s">
        <v>2030</v>
      </c>
      <c r="G668" t="s">
        <v>2034</v>
      </c>
      <c r="H668" s="2">
        <v>40838</v>
      </c>
      <c r="I668" t="s">
        <v>549</v>
      </c>
      <c r="J668" t="s">
        <v>2038</v>
      </c>
      <c r="K668" s="4">
        <v>87580</v>
      </c>
      <c r="L668">
        <v>0</v>
      </c>
      <c r="N668" s="6">
        <f t="shared" ca="1" si="31"/>
        <v>166</v>
      </c>
      <c r="O668" s="6">
        <f t="shared" ca="1" si="32"/>
        <v>13</v>
      </c>
      <c r="P668" s="6" t="str" cm="1">
        <f t="array" aca="1" ref="P668" ca="1">_xlfn.IFS(O668&lt;5,"0-4years", O668&lt;10,"5-9years",O668&gt;=10,"10+ years")</f>
        <v>10+ years</v>
      </c>
      <c r="S668">
        <v>1</v>
      </c>
      <c r="T668" t="str" cm="1">
        <f t="array" ref="T668">_xlfn.IFS(S668&lt;3,"Low(1-2)",S668=3,"Medium(3)",S668&gt;=4,"High(4-5)")</f>
        <v>Low(1-2)</v>
      </c>
      <c r="U668">
        <v>5</v>
      </c>
      <c r="V668" t="s">
        <v>2050</v>
      </c>
      <c r="W668">
        <v>3</v>
      </c>
      <c r="X668">
        <v>62</v>
      </c>
      <c r="Y668">
        <v>91</v>
      </c>
      <c r="Z668">
        <v>91</v>
      </c>
      <c r="AA668">
        <v>9</v>
      </c>
      <c r="AB668" t="str" cm="1">
        <f t="array" ref="AB668">_xlfn.IFS(AA668=0,"Below Expectation",AA668&lt;5,"Needs Improvement",AA668&lt;=7,"Meets Expectation",AA668&gt;=8,"Exceeds Expectation")</f>
        <v>Exceeds Expectation</v>
      </c>
      <c r="AC668" s="4">
        <v>9818</v>
      </c>
      <c r="AD668">
        <v>0</v>
      </c>
    </row>
    <row r="669" spans="1:30" x14ac:dyDescent="0.3">
      <c r="A669" t="s">
        <v>691</v>
      </c>
      <c r="B669" t="s">
        <v>1689</v>
      </c>
      <c r="C669">
        <v>31</v>
      </c>
      <c r="D669" t="str">
        <f t="shared" si="30"/>
        <v>30-39</v>
      </c>
      <c r="E669" t="s">
        <v>2022</v>
      </c>
      <c r="F669" t="s">
        <v>2026</v>
      </c>
      <c r="G669" t="s">
        <v>2034</v>
      </c>
      <c r="H669" s="2">
        <v>41463</v>
      </c>
      <c r="I669" t="s">
        <v>485</v>
      </c>
      <c r="J669" t="s">
        <v>2037</v>
      </c>
      <c r="K669" s="4">
        <v>82889</v>
      </c>
      <c r="L669">
        <v>0</v>
      </c>
      <c r="N669" s="6">
        <f t="shared" ca="1" si="31"/>
        <v>146</v>
      </c>
      <c r="O669" s="6">
        <f t="shared" ca="1" si="32"/>
        <v>12</v>
      </c>
      <c r="P669" s="6" t="str" cm="1">
        <f t="array" aca="1" ref="P669" ca="1">_xlfn.IFS(O669&lt;5,"0-4years", O669&lt;10,"5-9years",O669&gt;=10,"10+ years")</f>
        <v>10+ years</v>
      </c>
      <c r="S669">
        <v>3</v>
      </c>
      <c r="T669" t="str" cm="1">
        <f t="array" ref="T669">_xlfn.IFS(S669&lt;3,"Low(1-2)",S669=3,"Medium(3)",S669&gt;=4,"High(4-5)")</f>
        <v>Medium(3)</v>
      </c>
      <c r="U669">
        <v>4</v>
      </c>
      <c r="V669" t="s">
        <v>2054</v>
      </c>
      <c r="W669">
        <v>1</v>
      </c>
      <c r="X669">
        <v>91</v>
      </c>
      <c r="Y669">
        <v>90</v>
      </c>
      <c r="Z669">
        <v>72</v>
      </c>
      <c r="AA669">
        <v>3</v>
      </c>
      <c r="AB669" t="str" cm="1">
        <f t="array" ref="AB669">_xlfn.IFS(AA669=0,"Below Expectation",AA669&lt;5,"Needs Improvement",AA669&lt;=7,"Meets Expectation",AA669&gt;=8,"Exceeds Expectation")</f>
        <v>Needs Improvement</v>
      </c>
      <c r="AC669" s="4">
        <v>3716</v>
      </c>
      <c r="AD669">
        <v>1</v>
      </c>
    </row>
    <row r="670" spans="1:30" x14ac:dyDescent="0.3">
      <c r="A670" t="s">
        <v>692</v>
      </c>
      <c r="B670" t="s">
        <v>1690</v>
      </c>
      <c r="C670">
        <v>38</v>
      </c>
      <c r="D670" t="str">
        <f t="shared" si="30"/>
        <v>30-39</v>
      </c>
      <c r="E670" t="s">
        <v>2023</v>
      </c>
      <c r="F670" t="s">
        <v>2026</v>
      </c>
      <c r="G670" t="s">
        <v>2034</v>
      </c>
      <c r="H670" s="2">
        <v>40518</v>
      </c>
      <c r="I670" t="s">
        <v>36</v>
      </c>
      <c r="J670" t="s">
        <v>2038</v>
      </c>
      <c r="K670" s="4">
        <v>104553</v>
      </c>
      <c r="L670">
        <v>0</v>
      </c>
      <c r="N670" s="6">
        <f t="shared" ca="1" si="31"/>
        <v>177</v>
      </c>
      <c r="O670" s="6">
        <f t="shared" ca="1" si="32"/>
        <v>14</v>
      </c>
      <c r="P670" s="6" t="str" cm="1">
        <f t="array" aca="1" ref="P670" ca="1">_xlfn.IFS(O670&lt;5,"0-4years", O670&lt;10,"5-9years",O670&gt;=10,"10+ years")</f>
        <v>10+ years</v>
      </c>
      <c r="S670">
        <v>4</v>
      </c>
      <c r="T670" t="str" cm="1">
        <f t="array" ref="T670">_xlfn.IFS(S670&lt;3,"Low(1-2)",S670=3,"Medium(3)",S670&gt;=4,"High(4-5)")</f>
        <v>High(4-5)</v>
      </c>
      <c r="U670">
        <v>3</v>
      </c>
      <c r="V670" t="s">
        <v>2054</v>
      </c>
      <c r="W670">
        <v>3</v>
      </c>
      <c r="X670">
        <v>68</v>
      </c>
      <c r="Y670">
        <v>41</v>
      </c>
      <c r="Z670">
        <v>53</v>
      </c>
      <c r="AA670">
        <v>8</v>
      </c>
      <c r="AB670" t="str" cm="1">
        <f t="array" ref="AB670">_xlfn.IFS(AA670=0,"Below Expectation",AA670&lt;5,"Needs Improvement",AA670&lt;=7,"Meets Expectation",AA670&gt;=8,"Exceeds Expectation")</f>
        <v>Exceeds Expectation</v>
      </c>
      <c r="AC670" s="4">
        <v>5242</v>
      </c>
      <c r="AD670">
        <v>4</v>
      </c>
    </row>
    <row r="671" spans="1:30" x14ac:dyDescent="0.3">
      <c r="A671" t="s">
        <v>693</v>
      </c>
      <c r="B671" t="s">
        <v>1691</v>
      </c>
      <c r="C671">
        <v>31</v>
      </c>
      <c r="D671" t="str">
        <f t="shared" si="30"/>
        <v>30-39</v>
      </c>
      <c r="E671" t="s">
        <v>2023</v>
      </c>
      <c r="F671" t="s">
        <v>2027</v>
      </c>
      <c r="G671" t="s">
        <v>2035</v>
      </c>
      <c r="H671" s="2">
        <v>44368</v>
      </c>
      <c r="I671" t="s">
        <v>926</v>
      </c>
      <c r="J671" t="s">
        <v>2040</v>
      </c>
      <c r="K671" s="4">
        <v>64236</v>
      </c>
      <c r="L671">
        <v>0</v>
      </c>
      <c r="N671" s="6">
        <f t="shared" ca="1" si="31"/>
        <v>50</v>
      </c>
      <c r="O671" s="6">
        <f t="shared" ca="1" si="32"/>
        <v>4</v>
      </c>
      <c r="P671" s="6" t="str" cm="1">
        <f t="array" aca="1" ref="P671" ca="1">_xlfn.IFS(O671&lt;5,"0-4years", O671&lt;10,"5-9years",O671&gt;=10,"10+ years")</f>
        <v>0-4years</v>
      </c>
      <c r="S671">
        <v>5</v>
      </c>
      <c r="T671" t="str" cm="1">
        <f t="array" ref="T671">_xlfn.IFS(S671&lt;3,"Low(1-2)",S671=3,"Medium(3)",S671&gt;=4,"High(4-5)")</f>
        <v>High(4-5)</v>
      </c>
      <c r="U671">
        <v>3</v>
      </c>
      <c r="V671" t="s">
        <v>2054</v>
      </c>
      <c r="W671">
        <v>2</v>
      </c>
      <c r="X671">
        <v>89</v>
      </c>
      <c r="Y671">
        <v>82</v>
      </c>
      <c r="Z671">
        <v>87</v>
      </c>
      <c r="AA671">
        <v>1</v>
      </c>
      <c r="AB671" t="str" cm="1">
        <f t="array" ref="AB671">_xlfn.IFS(AA671=0,"Below Expectation",AA671&lt;5,"Needs Improvement",AA671&lt;=7,"Meets Expectation",AA671&gt;=8,"Exceeds Expectation")</f>
        <v>Needs Improvement</v>
      </c>
      <c r="AC671" s="4">
        <v>5022</v>
      </c>
      <c r="AD671">
        <v>1</v>
      </c>
    </row>
    <row r="672" spans="1:30" x14ac:dyDescent="0.3">
      <c r="A672" t="s">
        <v>694</v>
      </c>
      <c r="B672" t="s">
        <v>1692</v>
      </c>
      <c r="C672">
        <v>38</v>
      </c>
      <c r="D672" t="str">
        <f t="shared" si="30"/>
        <v>30-39</v>
      </c>
      <c r="E672" t="s">
        <v>2022</v>
      </c>
      <c r="F672" t="s">
        <v>2030</v>
      </c>
      <c r="G672" t="s">
        <v>2033</v>
      </c>
      <c r="H672" s="2">
        <v>41375</v>
      </c>
      <c r="I672" t="s">
        <v>407</v>
      </c>
      <c r="J672" t="s">
        <v>2038</v>
      </c>
      <c r="K672" s="4">
        <v>29150</v>
      </c>
      <c r="L672">
        <v>0</v>
      </c>
      <c r="N672" s="6">
        <f t="shared" ca="1" si="31"/>
        <v>149</v>
      </c>
      <c r="O672" s="6">
        <f t="shared" ca="1" si="32"/>
        <v>12</v>
      </c>
      <c r="P672" s="6" t="str" cm="1">
        <f t="array" aca="1" ref="P672" ca="1">_xlfn.IFS(O672&lt;5,"0-4years", O672&lt;10,"5-9years",O672&gt;=10,"10+ years")</f>
        <v>10+ years</v>
      </c>
      <c r="S672">
        <v>3</v>
      </c>
      <c r="T672" t="str" cm="1">
        <f t="array" ref="T672">_xlfn.IFS(S672&lt;3,"Low(1-2)",S672=3,"Medium(3)",S672&gt;=4,"High(4-5)")</f>
        <v>Medium(3)</v>
      </c>
      <c r="U672">
        <v>4</v>
      </c>
      <c r="V672" t="s">
        <v>2054</v>
      </c>
      <c r="W672">
        <v>5</v>
      </c>
      <c r="X672">
        <v>99</v>
      </c>
      <c r="Y672">
        <v>68</v>
      </c>
      <c r="Z672">
        <v>53</v>
      </c>
      <c r="AA672">
        <v>8</v>
      </c>
      <c r="AB672" t="str" cm="1">
        <f t="array" ref="AB672">_xlfn.IFS(AA672=0,"Below Expectation",AA672&lt;5,"Needs Improvement",AA672&lt;=7,"Meets Expectation",AA672&gt;=8,"Exceeds Expectation")</f>
        <v>Exceeds Expectation</v>
      </c>
      <c r="AC672" s="4">
        <v>17826</v>
      </c>
      <c r="AD672">
        <v>0</v>
      </c>
    </row>
    <row r="673" spans="1:30" x14ac:dyDescent="0.3">
      <c r="A673" t="s">
        <v>695</v>
      </c>
      <c r="B673" t="s">
        <v>1693</v>
      </c>
      <c r="C673">
        <v>41</v>
      </c>
      <c r="D673" t="str">
        <f t="shared" si="30"/>
        <v>40-49</v>
      </c>
      <c r="E673" t="s">
        <v>2022</v>
      </c>
      <c r="F673" t="s">
        <v>2027</v>
      </c>
      <c r="G673" t="s">
        <v>2032</v>
      </c>
      <c r="H673" s="2">
        <v>42763</v>
      </c>
      <c r="I673" t="s">
        <v>579</v>
      </c>
      <c r="J673" t="s">
        <v>2039</v>
      </c>
      <c r="K673" s="4">
        <v>44423</v>
      </c>
      <c r="L673">
        <v>0</v>
      </c>
      <c r="N673" s="6">
        <f t="shared" ca="1" si="31"/>
        <v>103</v>
      </c>
      <c r="O673" s="6">
        <f t="shared" ca="1" si="32"/>
        <v>8</v>
      </c>
      <c r="P673" s="6" t="str" cm="1">
        <f t="array" aca="1" ref="P673" ca="1">_xlfn.IFS(O673&lt;5,"0-4years", O673&lt;10,"5-9years",O673&gt;=10,"10+ years")</f>
        <v>5-9years</v>
      </c>
      <c r="S673">
        <v>1</v>
      </c>
      <c r="T673" t="str" cm="1">
        <f t="array" ref="T673">_xlfn.IFS(S673&lt;3,"Low(1-2)",S673=3,"Medium(3)",S673&gt;=4,"High(4-5)")</f>
        <v>Low(1-2)</v>
      </c>
      <c r="U673">
        <v>3</v>
      </c>
      <c r="V673" t="s">
        <v>2050</v>
      </c>
      <c r="W673">
        <v>1</v>
      </c>
      <c r="X673">
        <v>84</v>
      </c>
      <c r="Y673">
        <v>57</v>
      </c>
      <c r="Z673">
        <v>54</v>
      </c>
      <c r="AA673">
        <v>9</v>
      </c>
      <c r="AB673" t="str" cm="1">
        <f t="array" ref="AB673">_xlfn.IFS(AA673=0,"Below Expectation",AA673&lt;5,"Needs Improvement",AA673&lt;=7,"Meets Expectation",AA673&gt;=8,"Exceeds Expectation")</f>
        <v>Exceeds Expectation</v>
      </c>
      <c r="AC673" s="4">
        <v>1653</v>
      </c>
      <c r="AD673">
        <v>0</v>
      </c>
    </row>
    <row r="674" spans="1:30" x14ac:dyDescent="0.3">
      <c r="A674" t="s">
        <v>696</v>
      </c>
      <c r="B674" t="s">
        <v>1694</v>
      </c>
      <c r="C674">
        <v>45</v>
      </c>
      <c r="D674" t="str">
        <f t="shared" si="30"/>
        <v>40-49</v>
      </c>
      <c r="E674" t="s">
        <v>2022</v>
      </c>
      <c r="F674" t="s">
        <v>2030</v>
      </c>
      <c r="G674" t="s">
        <v>2035</v>
      </c>
      <c r="H674" s="2">
        <v>44323</v>
      </c>
      <c r="I674" t="s">
        <v>910</v>
      </c>
      <c r="J674" t="s">
        <v>2037</v>
      </c>
      <c r="K674" s="4">
        <v>29137</v>
      </c>
      <c r="L674">
        <v>1</v>
      </c>
      <c r="M674" s="2">
        <v>44960</v>
      </c>
      <c r="N674" s="6">
        <f t="shared" ca="1" si="31"/>
        <v>20</v>
      </c>
      <c r="O674" s="6">
        <f t="shared" ca="1" si="32"/>
        <v>1</v>
      </c>
      <c r="P674" s="6" t="str" cm="1">
        <f t="array" aca="1" ref="P674" ca="1">_xlfn.IFS(O674&lt;5,"0-4years", O674&lt;10,"5-9years",O674&gt;=10,"10+ years")</f>
        <v>0-4years</v>
      </c>
      <c r="Q674" t="s">
        <v>2045</v>
      </c>
      <c r="R674">
        <v>30</v>
      </c>
      <c r="S674">
        <v>3</v>
      </c>
      <c r="T674" t="str" cm="1">
        <f t="array" ref="T674">_xlfn.IFS(S674&lt;3,"Low(1-2)",S674=3,"Medium(3)",S674&gt;=4,"High(4-5)")</f>
        <v>Medium(3)</v>
      </c>
      <c r="U674">
        <v>2</v>
      </c>
      <c r="V674" t="s">
        <v>2052</v>
      </c>
      <c r="W674">
        <v>1</v>
      </c>
      <c r="X674">
        <v>73</v>
      </c>
      <c r="Y674">
        <v>4</v>
      </c>
      <c r="Z674">
        <v>90</v>
      </c>
      <c r="AA674">
        <v>2</v>
      </c>
      <c r="AB674" t="str" cm="1">
        <f t="array" ref="AB674">_xlfn.IFS(AA674=0,"Below Expectation",AA674&lt;5,"Needs Improvement",AA674&lt;=7,"Meets Expectation",AA674&gt;=8,"Exceeds Expectation")</f>
        <v>Needs Improvement</v>
      </c>
      <c r="AC674" s="4">
        <v>2502</v>
      </c>
      <c r="AD674">
        <v>0</v>
      </c>
    </row>
    <row r="675" spans="1:30" x14ac:dyDescent="0.3">
      <c r="A675" t="s">
        <v>697</v>
      </c>
      <c r="B675" t="s">
        <v>1695</v>
      </c>
      <c r="C675">
        <v>26</v>
      </c>
      <c r="D675" t="str">
        <f t="shared" si="30"/>
        <v>22-29</v>
      </c>
      <c r="E675" t="s">
        <v>2024</v>
      </c>
      <c r="F675" t="s">
        <v>2027</v>
      </c>
      <c r="G675" t="s">
        <v>2034</v>
      </c>
      <c r="H675" s="2">
        <v>41217</v>
      </c>
      <c r="I675" t="s">
        <v>422</v>
      </c>
      <c r="J675" t="s">
        <v>2038</v>
      </c>
      <c r="K675" s="4">
        <v>54992</v>
      </c>
      <c r="L675">
        <v>0</v>
      </c>
      <c r="N675" s="6">
        <f t="shared" ca="1" si="31"/>
        <v>154</v>
      </c>
      <c r="O675" s="6">
        <f t="shared" ca="1" si="32"/>
        <v>12</v>
      </c>
      <c r="P675" s="6" t="str" cm="1">
        <f t="array" aca="1" ref="P675" ca="1">_xlfn.IFS(O675&lt;5,"0-4years", O675&lt;10,"5-9years",O675&gt;=10,"10+ years")</f>
        <v>10+ years</v>
      </c>
      <c r="S675">
        <v>5</v>
      </c>
      <c r="T675" t="str" cm="1">
        <f t="array" ref="T675">_xlfn.IFS(S675&lt;3,"Low(1-2)",S675=3,"Medium(3)",S675&gt;=4,"High(4-5)")</f>
        <v>High(4-5)</v>
      </c>
      <c r="U675">
        <v>2</v>
      </c>
      <c r="V675" t="s">
        <v>2050</v>
      </c>
      <c r="W675">
        <v>5</v>
      </c>
      <c r="X675">
        <v>73</v>
      </c>
      <c r="Y675">
        <v>26</v>
      </c>
      <c r="Z675">
        <v>93</v>
      </c>
      <c r="AA675">
        <v>1</v>
      </c>
      <c r="AB675" t="str" cm="1">
        <f t="array" ref="AB675">_xlfn.IFS(AA675=0,"Below Expectation",AA675&lt;5,"Needs Improvement",AA675&lt;=7,"Meets Expectation",AA675&gt;=8,"Exceeds Expectation")</f>
        <v>Needs Improvement</v>
      </c>
      <c r="AC675" s="4">
        <v>19653</v>
      </c>
      <c r="AD675">
        <v>4</v>
      </c>
    </row>
    <row r="676" spans="1:30" x14ac:dyDescent="0.3">
      <c r="A676" t="s">
        <v>698</v>
      </c>
      <c r="B676" t="s">
        <v>1696</v>
      </c>
      <c r="C676">
        <v>55</v>
      </c>
      <c r="D676" t="str">
        <f t="shared" si="30"/>
        <v>50-59</v>
      </c>
      <c r="E676" t="s">
        <v>2022</v>
      </c>
      <c r="F676" t="s">
        <v>2029</v>
      </c>
      <c r="G676" t="s">
        <v>2031</v>
      </c>
      <c r="H676" s="2">
        <v>43888</v>
      </c>
      <c r="I676" t="s">
        <v>42</v>
      </c>
      <c r="J676" t="s">
        <v>2041</v>
      </c>
      <c r="K676" s="4">
        <v>119438</v>
      </c>
      <c r="L676">
        <v>1</v>
      </c>
      <c r="M676" s="2">
        <v>44475</v>
      </c>
      <c r="N676" s="6">
        <f t="shared" ca="1" si="31"/>
        <v>19</v>
      </c>
      <c r="O676" s="6">
        <f t="shared" ca="1" si="32"/>
        <v>1</v>
      </c>
      <c r="P676" s="6" t="str" cm="1">
        <f t="array" aca="1" ref="P676" ca="1">_xlfn.IFS(O676&lt;5,"0-4years", O676&lt;10,"5-9years",O676&gt;=10,"10+ years")</f>
        <v>0-4years</v>
      </c>
      <c r="Q676" t="s">
        <v>2047</v>
      </c>
      <c r="R676">
        <v>60</v>
      </c>
      <c r="S676">
        <v>2</v>
      </c>
      <c r="T676" t="str" cm="1">
        <f t="array" ref="T676">_xlfn.IFS(S676&lt;3,"Low(1-2)",S676=3,"Medium(3)",S676&gt;=4,"High(4-5)")</f>
        <v>Low(1-2)</v>
      </c>
      <c r="U676">
        <v>4</v>
      </c>
      <c r="V676" t="s">
        <v>2055</v>
      </c>
      <c r="W676">
        <v>1</v>
      </c>
      <c r="X676">
        <v>66</v>
      </c>
      <c r="Y676">
        <v>27</v>
      </c>
      <c r="Z676">
        <v>72</v>
      </c>
      <c r="AA676">
        <v>3</v>
      </c>
      <c r="AB676" t="str" cm="1">
        <f t="array" ref="AB676">_xlfn.IFS(AA676=0,"Below Expectation",AA676&lt;5,"Needs Improvement",AA676&lt;=7,"Meets Expectation",AA676&gt;=8,"Exceeds Expectation")</f>
        <v>Needs Improvement</v>
      </c>
      <c r="AC676" s="4">
        <v>16665</v>
      </c>
      <c r="AD676">
        <v>3</v>
      </c>
    </row>
    <row r="677" spans="1:30" x14ac:dyDescent="0.3">
      <c r="A677" t="s">
        <v>699</v>
      </c>
      <c r="B677" t="s">
        <v>1697</v>
      </c>
      <c r="C677">
        <v>27</v>
      </c>
      <c r="D677" t="str">
        <f t="shared" si="30"/>
        <v>22-29</v>
      </c>
      <c r="E677" t="s">
        <v>2022</v>
      </c>
      <c r="F677" t="s">
        <v>2028</v>
      </c>
      <c r="G677" t="s">
        <v>2031</v>
      </c>
      <c r="H677" s="2">
        <v>40632</v>
      </c>
      <c r="I677" t="s">
        <v>598</v>
      </c>
      <c r="J677" t="s">
        <v>2038</v>
      </c>
      <c r="K677" s="4">
        <v>69921</v>
      </c>
      <c r="L677">
        <v>1</v>
      </c>
      <c r="M677" s="2">
        <v>43312</v>
      </c>
      <c r="N677" s="6">
        <f t="shared" ca="1" si="31"/>
        <v>88</v>
      </c>
      <c r="O677" s="6">
        <f t="shared" ca="1" si="32"/>
        <v>7</v>
      </c>
      <c r="P677" s="6" t="str" cm="1">
        <f t="array" aca="1" ref="P677" ca="1">_xlfn.IFS(O677&lt;5,"0-4years", O677&lt;10,"5-9years",O677&gt;=10,"10+ years")</f>
        <v>5-9years</v>
      </c>
      <c r="Q677" t="s">
        <v>2046</v>
      </c>
      <c r="R677">
        <v>90</v>
      </c>
      <c r="S677">
        <v>5</v>
      </c>
      <c r="T677" t="str" cm="1">
        <f t="array" ref="T677">_xlfn.IFS(S677&lt;3,"Low(1-2)",S677=3,"Medium(3)",S677&gt;=4,"High(4-5)")</f>
        <v>High(4-5)</v>
      </c>
      <c r="U677">
        <v>3</v>
      </c>
      <c r="V677" t="s">
        <v>2053</v>
      </c>
      <c r="W677">
        <v>5</v>
      </c>
      <c r="X677">
        <v>89</v>
      </c>
      <c r="Y677">
        <v>25</v>
      </c>
      <c r="Z677">
        <v>89</v>
      </c>
      <c r="AA677">
        <v>4</v>
      </c>
      <c r="AB677" t="str" cm="1">
        <f t="array" ref="AB677">_xlfn.IFS(AA677=0,"Below Expectation",AA677&lt;5,"Needs Improvement",AA677&lt;=7,"Meets Expectation",AA677&gt;=8,"Exceeds Expectation")</f>
        <v>Needs Improvement</v>
      </c>
      <c r="AC677" s="4">
        <v>14086</v>
      </c>
      <c r="AD677">
        <v>3</v>
      </c>
    </row>
    <row r="678" spans="1:30" x14ac:dyDescent="0.3">
      <c r="A678" t="s">
        <v>700</v>
      </c>
      <c r="B678" t="s">
        <v>1698</v>
      </c>
      <c r="C678">
        <v>23</v>
      </c>
      <c r="D678" t="str">
        <f t="shared" si="30"/>
        <v>22-29</v>
      </c>
      <c r="E678" t="s">
        <v>2023</v>
      </c>
      <c r="F678" t="s">
        <v>2028</v>
      </c>
      <c r="G678" t="s">
        <v>2034</v>
      </c>
      <c r="H678" s="2">
        <v>42909</v>
      </c>
      <c r="I678" t="s">
        <v>514</v>
      </c>
      <c r="J678" t="s">
        <v>2037</v>
      </c>
      <c r="K678" s="4">
        <v>104369</v>
      </c>
      <c r="L678">
        <v>0</v>
      </c>
      <c r="N678" s="6">
        <f t="shared" ca="1" si="31"/>
        <v>98</v>
      </c>
      <c r="O678" s="6">
        <f t="shared" ca="1" si="32"/>
        <v>8</v>
      </c>
      <c r="P678" s="6" t="str" cm="1">
        <f t="array" aca="1" ref="P678" ca="1">_xlfn.IFS(O678&lt;5,"0-4years", O678&lt;10,"5-9years",O678&gt;=10,"10+ years")</f>
        <v>5-9years</v>
      </c>
      <c r="S678">
        <v>2</v>
      </c>
      <c r="T678" t="str" cm="1">
        <f t="array" ref="T678">_xlfn.IFS(S678&lt;3,"Low(1-2)",S678=3,"Medium(3)",S678&gt;=4,"High(4-5)")</f>
        <v>Low(1-2)</v>
      </c>
      <c r="U678">
        <v>3</v>
      </c>
      <c r="V678" t="s">
        <v>2050</v>
      </c>
      <c r="W678">
        <v>1</v>
      </c>
      <c r="X678">
        <v>59</v>
      </c>
      <c r="Y678">
        <v>90</v>
      </c>
      <c r="Z678">
        <v>86</v>
      </c>
      <c r="AA678">
        <v>1</v>
      </c>
      <c r="AB678" t="str" cm="1">
        <f t="array" ref="AB678">_xlfn.IFS(AA678=0,"Below Expectation",AA678&lt;5,"Needs Improvement",AA678&lt;=7,"Meets Expectation",AA678&gt;=8,"Exceeds Expectation")</f>
        <v>Needs Improvement</v>
      </c>
      <c r="AC678" s="4">
        <v>3403</v>
      </c>
      <c r="AD678">
        <v>1</v>
      </c>
    </row>
    <row r="679" spans="1:30" x14ac:dyDescent="0.3">
      <c r="A679" t="s">
        <v>701</v>
      </c>
      <c r="B679" t="s">
        <v>1699</v>
      </c>
      <c r="C679">
        <v>34</v>
      </c>
      <c r="D679" t="str">
        <f t="shared" si="30"/>
        <v>30-39</v>
      </c>
      <c r="E679" t="s">
        <v>2022</v>
      </c>
      <c r="F679" t="s">
        <v>2030</v>
      </c>
      <c r="G679" t="s">
        <v>2035</v>
      </c>
      <c r="H679" s="2">
        <v>40616</v>
      </c>
      <c r="I679" t="s">
        <v>774</v>
      </c>
      <c r="J679" t="s">
        <v>2040</v>
      </c>
      <c r="K679" s="4">
        <v>91917</v>
      </c>
      <c r="L679">
        <v>0</v>
      </c>
      <c r="N679" s="6">
        <f t="shared" ca="1" si="31"/>
        <v>174</v>
      </c>
      <c r="O679" s="6">
        <f t="shared" ca="1" si="32"/>
        <v>14</v>
      </c>
      <c r="P679" s="6" t="str" cm="1">
        <f t="array" aca="1" ref="P679" ca="1">_xlfn.IFS(O679&lt;5,"0-4years", O679&lt;10,"5-9years",O679&gt;=10,"10+ years")</f>
        <v>10+ years</v>
      </c>
      <c r="S679">
        <v>2</v>
      </c>
      <c r="T679" t="str" cm="1">
        <f t="array" ref="T679">_xlfn.IFS(S679&lt;3,"Low(1-2)",S679=3,"Medium(3)",S679&gt;=4,"High(4-5)")</f>
        <v>Low(1-2)</v>
      </c>
      <c r="U679">
        <v>5</v>
      </c>
      <c r="V679" t="s">
        <v>2050</v>
      </c>
      <c r="W679">
        <v>3</v>
      </c>
      <c r="X679">
        <v>51</v>
      </c>
      <c r="Y679">
        <v>48</v>
      </c>
      <c r="Z679">
        <v>60</v>
      </c>
      <c r="AA679">
        <v>0</v>
      </c>
      <c r="AB679" t="str" cm="1">
        <f t="array" ref="AB679">_xlfn.IFS(AA679=0,"Below Expectation",AA679&lt;5,"Needs Improvement",AA679&lt;=7,"Meets Expectation",AA679&gt;=8,"Exceeds Expectation")</f>
        <v>Below Expectation</v>
      </c>
      <c r="AC679" s="4">
        <v>1235</v>
      </c>
      <c r="AD679">
        <v>4</v>
      </c>
    </row>
    <row r="680" spans="1:30" x14ac:dyDescent="0.3">
      <c r="A680" t="s">
        <v>702</v>
      </c>
      <c r="B680" t="s">
        <v>1700</v>
      </c>
      <c r="C680">
        <v>32</v>
      </c>
      <c r="D680" t="str">
        <f t="shared" si="30"/>
        <v>30-39</v>
      </c>
      <c r="E680" t="s">
        <v>2023</v>
      </c>
      <c r="F680" t="s">
        <v>2025</v>
      </c>
      <c r="G680" t="s">
        <v>2035</v>
      </c>
      <c r="H680" s="2">
        <v>44342</v>
      </c>
      <c r="I680" t="s">
        <v>442</v>
      </c>
      <c r="J680" t="s">
        <v>2040</v>
      </c>
      <c r="K680" s="4">
        <v>98690</v>
      </c>
      <c r="L680">
        <v>0</v>
      </c>
      <c r="N680" s="6">
        <f t="shared" ca="1" si="31"/>
        <v>51</v>
      </c>
      <c r="O680" s="6">
        <f t="shared" ca="1" si="32"/>
        <v>4</v>
      </c>
      <c r="P680" s="6" t="str" cm="1">
        <f t="array" aca="1" ref="P680" ca="1">_xlfn.IFS(O680&lt;5,"0-4years", O680&lt;10,"5-9years",O680&gt;=10,"10+ years")</f>
        <v>0-4years</v>
      </c>
      <c r="S680">
        <v>2</v>
      </c>
      <c r="T680" t="str" cm="1">
        <f t="array" ref="T680">_xlfn.IFS(S680&lt;3,"Low(1-2)",S680=3,"Medium(3)",S680&gt;=4,"High(4-5)")</f>
        <v>Low(1-2)</v>
      </c>
      <c r="U680">
        <v>3</v>
      </c>
      <c r="V680" t="s">
        <v>2050</v>
      </c>
      <c r="W680">
        <v>1</v>
      </c>
      <c r="X680">
        <v>93</v>
      </c>
      <c r="Y680">
        <v>20</v>
      </c>
      <c r="Z680">
        <v>60</v>
      </c>
      <c r="AA680">
        <v>9</v>
      </c>
      <c r="AB680" t="str" cm="1">
        <f t="array" ref="AB680">_xlfn.IFS(AA680=0,"Below Expectation",AA680&lt;5,"Needs Improvement",AA680&lt;=7,"Meets Expectation",AA680&gt;=8,"Exceeds Expectation")</f>
        <v>Exceeds Expectation</v>
      </c>
      <c r="AC680" s="4">
        <v>13149</v>
      </c>
      <c r="AD680">
        <v>2</v>
      </c>
    </row>
    <row r="681" spans="1:30" x14ac:dyDescent="0.3">
      <c r="A681" t="s">
        <v>703</v>
      </c>
      <c r="B681" t="s">
        <v>1701</v>
      </c>
      <c r="C681">
        <v>44</v>
      </c>
      <c r="D681" t="str">
        <f t="shared" si="30"/>
        <v>40-49</v>
      </c>
      <c r="E681" t="s">
        <v>2024</v>
      </c>
      <c r="F681" t="s">
        <v>2026</v>
      </c>
      <c r="G681" t="s">
        <v>2031</v>
      </c>
      <c r="H681" s="2">
        <v>41518</v>
      </c>
      <c r="I681" t="s">
        <v>360</v>
      </c>
      <c r="J681" t="s">
        <v>2037</v>
      </c>
      <c r="K681" s="4">
        <v>59235</v>
      </c>
      <c r="L681">
        <v>0</v>
      </c>
      <c r="N681" s="6">
        <f t="shared" ca="1" si="31"/>
        <v>144</v>
      </c>
      <c r="O681" s="6">
        <f t="shared" ca="1" si="32"/>
        <v>12</v>
      </c>
      <c r="P681" s="6" t="str" cm="1">
        <f t="array" aca="1" ref="P681" ca="1">_xlfn.IFS(O681&lt;5,"0-4years", O681&lt;10,"5-9years",O681&gt;=10,"10+ years")</f>
        <v>10+ years</v>
      </c>
      <c r="S681">
        <v>3</v>
      </c>
      <c r="T681" t="str" cm="1">
        <f t="array" ref="T681">_xlfn.IFS(S681&lt;3,"Low(1-2)",S681=3,"Medium(3)",S681&gt;=4,"High(4-5)")</f>
        <v>Medium(3)</v>
      </c>
      <c r="U681">
        <v>2</v>
      </c>
      <c r="V681" t="s">
        <v>2050</v>
      </c>
      <c r="W681">
        <v>4</v>
      </c>
      <c r="X681">
        <v>72</v>
      </c>
      <c r="Y681">
        <v>0</v>
      </c>
      <c r="Z681">
        <v>62</v>
      </c>
      <c r="AA681">
        <v>4</v>
      </c>
      <c r="AB681" t="str" cm="1">
        <f t="array" ref="AB681">_xlfn.IFS(AA681=0,"Below Expectation",AA681&lt;5,"Needs Improvement",AA681&lt;=7,"Meets Expectation",AA681&gt;=8,"Exceeds Expectation")</f>
        <v>Needs Improvement</v>
      </c>
      <c r="AC681" s="4">
        <v>14396</v>
      </c>
      <c r="AD681">
        <v>3</v>
      </c>
    </row>
    <row r="682" spans="1:30" x14ac:dyDescent="0.3">
      <c r="A682" t="s">
        <v>704</v>
      </c>
      <c r="B682" t="s">
        <v>1702</v>
      </c>
      <c r="C682">
        <v>37</v>
      </c>
      <c r="D682" t="str">
        <f t="shared" si="30"/>
        <v>30-39</v>
      </c>
      <c r="E682" t="s">
        <v>2022</v>
      </c>
      <c r="F682" t="s">
        <v>2026</v>
      </c>
      <c r="G682" t="s">
        <v>2031</v>
      </c>
      <c r="H682" s="2">
        <v>41444</v>
      </c>
      <c r="I682" t="s">
        <v>442</v>
      </c>
      <c r="J682" t="s">
        <v>2039</v>
      </c>
      <c r="K682" s="4">
        <v>103975</v>
      </c>
      <c r="L682">
        <v>0</v>
      </c>
      <c r="N682" s="6">
        <f t="shared" ca="1" si="31"/>
        <v>146</v>
      </c>
      <c r="O682" s="6">
        <f t="shared" ca="1" si="32"/>
        <v>12</v>
      </c>
      <c r="P682" s="6" t="str" cm="1">
        <f t="array" aca="1" ref="P682" ca="1">_xlfn.IFS(O682&lt;5,"0-4years", O682&lt;10,"5-9years",O682&gt;=10,"10+ years")</f>
        <v>10+ years</v>
      </c>
      <c r="S682">
        <v>1</v>
      </c>
      <c r="T682" t="str" cm="1">
        <f t="array" ref="T682">_xlfn.IFS(S682&lt;3,"Low(1-2)",S682=3,"Medium(3)",S682&gt;=4,"High(4-5)")</f>
        <v>Low(1-2)</v>
      </c>
      <c r="U682">
        <v>1</v>
      </c>
      <c r="V682" t="s">
        <v>2050</v>
      </c>
      <c r="W682">
        <v>5</v>
      </c>
      <c r="X682">
        <v>55</v>
      </c>
      <c r="Y682">
        <v>91</v>
      </c>
      <c r="Z682">
        <v>63</v>
      </c>
      <c r="AA682">
        <v>8</v>
      </c>
      <c r="AB682" t="str" cm="1">
        <f t="array" ref="AB682">_xlfn.IFS(AA682=0,"Below Expectation",AA682&lt;5,"Needs Improvement",AA682&lt;=7,"Meets Expectation",AA682&gt;=8,"Exceeds Expectation")</f>
        <v>Exceeds Expectation</v>
      </c>
      <c r="AC682" s="4">
        <v>14430</v>
      </c>
      <c r="AD682">
        <v>4</v>
      </c>
    </row>
    <row r="683" spans="1:30" x14ac:dyDescent="0.3">
      <c r="A683" t="s">
        <v>705</v>
      </c>
      <c r="B683" t="s">
        <v>1703</v>
      </c>
      <c r="C683">
        <v>52</v>
      </c>
      <c r="D683" t="str">
        <f t="shared" si="30"/>
        <v>50-59</v>
      </c>
      <c r="E683" t="s">
        <v>2022</v>
      </c>
      <c r="F683" t="s">
        <v>2030</v>
      </c>
      <c r="G683" t="s">
        <v>2032</v>
      </c>
      <c r="H683" s="2">
        <v>43698</v>
      </c>
      <c r="I683" t="s">
        <v>938</v>
      </c>
      <c r="J683" t="s">
        <v>2039</v>
      </c>
      <c r="K683" s="4">
        <v>44122</v>
      </c>
      <c r="L683">
        <v>1</v>
      </c>
      <c r="M683" s="2">
        <v>45820</v>
      </c>
      <c r="N683" s="6">
        <f t="shared" ca="1" si="31"/>
        <v>69</v>
      </c>
      <c r="O683" s="6">
        <f t="shared" ca="1" si="32"/>
        <v>5</v>
      </c>
      <c r="P683" s="6" t="str" cm="1">
        <f t="array" aca="1" ref="P683" ca="1">_xlfn.IFS(O683&lt;5,"0-4years", O683&lt;10,"5-9years",O683&gt;=10,"10+ years")</f>
        <v>5-9years</v>
      </c>
      <c r="Q683" t="s">
        <v>2047</v>
      </c>
      <c r="R683">
        <v>30</v>
      </c>
      <c r="S683">
        <v>3</v>
      </c>
      <c r="T683" t="str" cm="1">
        <f t="array" ref="T683">_xlfn.IFS(S683&lt;3,"Low(1-2)",S683=3,"Medium(3)",S683&gt;=4,"High(4-5)")</f>
        <v>Medium(3)</v>
      </c>
      <c r="U683">
        <v>1</v>
      </c>
      <c r="V683" t="s">
        <v>2055</v>
      </c>
      <c r="W683">
        <v>1</v>
      </c>
      <c r="X683">
        <v>51</v>
      </c>
      <c r="Y683">
        <v>57</v>
      </c>
      <c r="Z683">
        <v>57</v>
      </c>
      <c r="AA683">
        <v>4</v>
      </c>
      <c r="AB683" t="str" cm="1">
        <f t="array" ref="AB683">_xlfn.IFS(AA683=0,"Below Expectation",AA683&lt;5,"Needs Improvement",AA683&lt;=7,"Meets Expectation",AA683&gt;=8,"Exceeds Expectation")</f>
        <v>Needs Improvement</v>
      </c>
      <c r="AC683" s="4">
        <v>17169</v>
      </c>
      <c r="AD683">
        <v>4</v>
      </c>
    </row>
    <row r="684" spans="1:30" x14ac:dyDescent="0.3">
      <c r="A684" t="s">
        <v>706</v>
      </c>
      <c r="B684" t="s">
        <v>1704</v>
      </c>
      <c r="C684">
        <v>32</v>
      </c>
      <c r="D684" t="str">
        <f t="shared" si="30"/>
        <v>30-39</v>
      </c>
      <c r="E684" t="s">
        <v>2023</v>
      </c>
      <c r="F684" t="s">
        <v>2027</v>
      </c>
      <c r="G684" t="s">
        <v>2032</v>
      </c>
      <c r="H684" s="2">
        <v>42977</v>
      </c>
      <c r="I684" t="s">
        <v>939</v>
      </c>
      <c r="J684" t="s">
        <v>2040</v>
      </c>
      <c r="K684" s="4">
        <v>48956</v>
      </c>
      <c r="L684">
        <v>1</v>
      </c>
      <c r="M684" s="2">
        <v>45004</v>
      </c>
      <c r="N684" s="6">
        <f t="shared" ca="1" si="31"/>
        <v>66</v>
      </c>
      <c r="O684" s="6">
        <f t="shared" ca="1" si="32"/>
        <v>5</v>
      </c>
      <c r="P684" s="6" t="str" cm="1">
        <f t="array" aca="1" ref="P684" ca="1">_xlfn.IFS(O684&lt;5,"0-4years", O684&lt;10,"5-9years",O684&gt;=10,"10+ years")</f>
        <v>5-9years</v>
      </c>
      <c r="Q684" t="s">
        <v>2047</v>
      </c>
      <c r="R684">
        <v>60</v>
      </c>
      <c r="S684">
        <v>1</v>
      </c>
      <c r="T684" t="str" cm="1">
        <f t="array" ref="T684">_xlfn.IFS(S684&lt;3,"Low(1-2)",S684=3,"Medium(3)",S684&gt;=4,"High(4-5)")</f>
        <v>Low(1-2)</v>
      </c>
      <c r="U684">
        <v>1</v>
      </c>
      <c r="V684" t="s">
        <v>2055</v>
      </c>
      <c r="W684">
        <v>5</v>
      </c>
      <c r="X684">
        <v>70</v>
      </c>
      <c r="Y684">
        <v>78</v>
      </c>
      <c r="Z684">
        <v>74</v>
      </c>
      <c r="AA684">
        <v>9</v>
      </c>
      <c r="AB684" t="str" cm="1">
        <f t="array" ref="AB684">_xlfn.IFS(AA684=0,"Below Expectation",AA684&lt;5,"Needs Improvement",AA684&lt;=7,"Meets Expectation",AA684&gt;=8,"Exceeds Expectation")</f>
        <v>Exceeds Expectation</v>
      </c>
      <c r="AC684" s="4">
        <v>13864</v>
      </c>
      <c r="AD684">
        <v>3</v>
      </c>
    </row>
    <row r="685" spans="1:30" x14ac:dyDescent="0.3">
      <c r="A685" t="s">
        <v>707</v>
      </c>
      <c r="B685" t="s">
        <v>1705</v>
      </c>
      <c r="C685">
        <v>37</v>
      </c>
      <c r="D685" t="str">
        <f t="shared" si="30"/>
        <v>30-39</v>
      </c>
      <c r="E685" t="s">
        <v>2022</v>
      </c>
      <c r="F685" t="s">
        <v>2025</v>
      </c>
      <c r="G685" t="s">
        <v>2031</v>
      </c>
      <c r="H685" s="2">
        <v>40663</v>
      </c>
      <c r="I685" t="s">
        <v>635</v>
      </c>
      <c r="J685" t="s">
        <v>2040</v>
      </c>
      <c r="K685" s="4">
        <v>88879</v>
      </c>
      <c r="L685">
        <v>0</v>
      </c>
      <c r="N685" s="6">
        <f t="shared" ca="1" si="31"/>
        <v>172</v>
      </c>
      <c r="O685" s="6">
        <f t="shared" ca="1" si="32"/>
        <v>14</v>
      </c>
      <c r="P685" s="6" t="str" cm="1">
        <f t="array" aca="1" ref="P685" ca="1">_xlfn.IFS(O685&lt;5,"0-4years", O685&lt;10,"5-9years",O685&gt;=10,"10+ years")</f>
        <v>10+ years</v>
      </c>
      <c r="S685">
        <v>5</v>
      </c>
      <c r="T685" t="str" cm="1">
        <f t="array" ref="T685">_xlfn.IFS(S685&lt;3,"Low(1-2)",S685=3,"Medium(3)",S685&gt;=4,"High(4-5)")</f>
        <v>High(4-5)</v>
      </c>
      <c r="U685">
        <v>1</v>
      </c>
      <c r="V685" t="s">
        <v>2050</v>
      </c>
      <c r="W685">
        <v>4</v>
      </c>
      <c r="X685">
        <v>84</v>
      </c>
      <c r="Y685">
        <v>54</v>
      </c>
      <c r="Z685">
        <v>67</v>
      </c>
      <c r="AA685">
        <v>8</v>
      </c>
      <c r="AB685" t="str" cm="1">
        <f t="array" ref="AB685">_xlfn.IFS(AA685=0,"Below Expectation",AA685&lt;5,"Needs Improvement",AA685&lt;=7,"Meets Expectation",AA685&gt;=8,"Exceeds Expectation")</f>
        <v>Exceeds Expectation</v>
      </c>
      <c r="AC685" s="4">
        <v>15506</v>
      </c>
      <c r="AD685">
        <v>4</v>
      </c>
    </row>
    <row r="686" spans="1:30" x14ac:dyDescent="0.3">
      <c r="A686" t="s">
        <v>708</v>
      </c>
      <c r="B686" t="s">
        <v>1706</v>
      </c>
      <c r="C686">
        <v>29</v>
      </c>
      <c r="D686" t="str">
        <f t="shared" si="30"/>
        <v>22-29</v>
      </c>
      <c r="E686" t="s">
        <v>2022</v>
      </c>
      <c r="F686" t="s">
        <v>2029</v>
      </c>
      <c r="G686" t="s">
        <v>2033</v>
      </c>
      <c r="H686" s="2">
        <v>41102</v>
      </c>
      <c r="I686" t="s">
        <v>698</v>
      </c>
      <c r="J686" t="s">
        <v>2037</v>
      </c>
      <c r="K686" s="4">
        <v>83560</v>
      </c>
      <c r="L686">
        <v>0</v>
      </c>
      <c r="N686" s="6">
        <f t="shared" ca="1" si="31"/>
        <v>158</v>
      </c>
      <c r="O686" s="6">
        <f t="shared" ca="1" si="32"/>
        <v>13</v>
      </c>
      <c r="P686" s="6" t="str" cm="1">
        <f t="array" aca="1" ref="P686" ca="1">_xlfn.IFS(O686&lt;5,"0-4years", O686&lt;10,"5-9years",O686&gt;=10,"10+ years")</f>
        <v>10+ years</v>
      </c>
      <c r="S686">
        <v>4</v>
      </c>
      <c r="T686" t="str" cm="1">
        <f t="array" ref="T686">_xlfn.IFS(S686&lt;3,"Low(1-2)",S686=3,"Medium(3)",S686&gt;=4,"High(4-5)")</f>
        <v>High(4-5)</v>
      </c>
      <c r="U686">
        <v>3</v>
      </c>
      <c r="V686" t="s">
        <v>2054</v>
      </c>
      <c r="W686">
        <v>1</v>
      </c>
      <c r="X686">
        <v>98</v>
      </c>
      <c r="Y686">
        <v>80</v>
      </c>
      <c r="Z686">
        <v>100</v>
      </c>
      <c r="AA686">
        <v>9</v>
      </c>
      <c r="AB686" t="str" cm="1">
        <f t="array" ref="AB686">_xlfn.IFS(AA686=0,"Below Expectation",AA686&lt;5,"Needs Improvement",AA686&lt;=7,"Meets Expectation",AA686&gt;=8,"Exceeds Expectation")</f>
        <v>Exceeds Expectation</v>
      </c>
      <c r="AC686" s="4">
        <v>11509</v>
      </c>
      <c r="AD686">
        <v>4</v>
      </c>
    </row>
    <row r="687" spans="1:30" x14ac:dyDescent="0.3">
      <c r="A687" t="s">
        <v>709</v>
      </c>
      <c r="B687" t="s">
        <v>1707</v>
      </c>
      <c r="C687">
        <v>25</v>
      </c>
      <c r="D687" t="str">
        <f t="shared" si="30"/>
        <v>22-29</v>
      </c>
      <c r="E687" t="s">
        <v>2023</v>
      </c>
      <c r="F687" t="s">
        <v>2027</v>
      </c>
      <c r="G687" t="s">
        <v>2036</v>
      </c>
      <c r="H687" s="2">
        <v>40938</v>
      </c>
      <c r="I687" t="s">
        <v>951</v>
      </c>
      <c r="J687" t="s">
        <v>2039</v>
      </c>
      <c r="K687" s="4">
        <v>107800</v>
      </c>
      <c r="L687">
        <v>0</v>
      </c>
      <c r="N687" s="6">
        <f t="shared" ca="1" si="31"/>
        <v>163</v>
      </c>
      <c r="O687" s="6">
        <f t="shared" ca="1" si="32"/>
        <v>13</v>
      </c>
      <c r="P687" s="6" t="str" cm="1">
        <f t="array" aca="1" ref="P687" ca="1">_xlfn.IFS(O687&lt;5,"0-4years", O687&lt;10,"5-9years",O687&gt;=10,"10+ years")</f>
        <v>10+ years</v>
      </c>
      <c r="S687">
        <v>5</v>
      </c>
      <c r="T687" t="str" cm="1">
        <f t="array" ref="T687">_xlfn.IFS(S687&lt;3,"Low(1-2)",S687=3,"Medium(3)",S687&gt;=4,"High(4-5)")</f>
        <v>High(4-5)</v>
      </c>
      <c r="U687">
        <v>3</v>
      </c>
      <c r="V687" t="s">
        <v>2054</v>
      </c>
      <c r="W687">
        <v>1</v>
      </c>
      <c r="X687">
        <v>78</v>
      </c>
      <c r="Y687">
        <v>25</v>
      </c>
      <c r="Z687">
        <v>93</v>
      </c>
      <c r="AA687">
        <v>5</v>
      </c>
      <c r="AB687" t="str" cm="1">
        <f t="array" ref="AB687">_xlfn.IFS(AA687=0,"Below Expectation",AA687&lt;5,"Needs Improvement",AA687&lt;=7,"Meets Expectation",AA687&gt;=8,"Exceeds Expectation")</f>
        <v>Meets Expectation</v>
      </c>
      <c r="AC687" s="4">
        <v>3194</v>
      </c>
      <c r="AD687">
        <v>3</v>
      </c>
    </row>
    <row r="688" spans="1:30" x14ac:dyDescent="0.3">
      <c r="A688" t="s">
        <v>710</v>
      </c>
      <c r="B688" t="s">
        <v>1708</v>
      </c>
      <c r="C688">
        <v>25</v>
      </c>
      <c r="D688" t="str">
        <f t="shared" si="30"/>
        <v>22-29</v>
      </c>
      <c r="E688" t="s">
        <v>2023</v>
      </c>
      <c r="F688" t="s">
        <v>2027</v>
      </c>
      <c r="G688" t="s">
        <v>2031</v>
      </c>
      <c r="H688" s="2">
        <v>44914</v>
      </c>
      <c r="I688" t="s">
        <v>145</v>
      </c>
      <c r="J688" t="s">
        <v>2040</v>
      </c>
      <c r="K688" s="4">
        <v>93685</v>
      </c>
      <c r="L688">
        <v>1</v>
      </c>
      <c r="M688" s="2">
        <v>45682</v>
      </c>
      <c r="N688" s="6">
        <f t="shared" ca="1" si="31"/>
        <v>25</v>
      </c>
      <c r="O688" s="6">
        <f t="shared" ca="1" si="32"/>
        <v>2</v>
      </c>
      <c r="P688" s="6" t="str" cm="1">
        <f t="array" aca="1" ref="P688" ca="1">_xlfn.IFS(O688&lt;5,"0-4years", O688&lt;10,"5-9years",O688&gt;=10,"10+ years")</f>
        <v>0-4years</v>
      </c>
      <c r="Q688" t="s">
        <v>2045</v>
      </c>
      <c r="R688">
        <v>60</v>
      </c>
      <c r="S688">
        <v>3</v>
      </c>
      <c r="T688" t="str" cm="1">
        <f t="array" ref="T688">_xlfn.IFS(S688&lt;3,"Low(1-2)",S688=3,"Medium(3)",S688&gt;=4,"High(4-5)")</f>
        <v>Medium(3)</v>
      </c>
      <c r="U688">
        <v>5</v>
      </c>
      <c r="V688" t="s">
        <v>2052</v>
      </c>
      <c r="W688">
        <v>4</v>
      </c>
      <c r="X688">
        <v>56</v>
      </c>
      <c r="Y688">
        <v>83</v>
      </c>
      <c r="Z688">
        <v>93</v>
      </c>
      <c r="AA688">
        <v>2</v>
      </c>
      <c r="AB688" t="str" cm="1">
        <f t="array" ref="AB688">_xlfn.IFS(AA688=0,"Below Expectation",AA688&lt;5,"Needs Improvement",AA688&lt;=7,"Meets Expectation",AA688&gt;=8,"Exceeds Expectation")</f>
        <v>Needs Improvement</v>
      </c>
      <c r="AC688" s="4">
        <v>4789</v>
      </c>
      <c r="AD688">
        <v>0</v>
      </c>
    </row>
    <row r="689" spans="1:30" x14ac:dyDescent="0.3">
      <c r="A689" t="s">
        <v>711</v>
      </c>
      <c r="B689" t="s">
        <v>1709</v>
      </c>
      <c r="C689">
        <v>46</v>
      </c>
      <c r="D689" t="str">
        <f t="shared" si="30"/>
        <v>40-49</v>
      </c>
      <c r="E689" t="s">
        <v>2022</v>
      </c>
      <c r="F689" t="s">
        <v>2030</v>
      </c>
      <c r="G689" t="s">
        <v>2031</v>
      </c>
      <c r="H689" s="2">
        <v>43116</v>
      </c>
      <c r="I689" t="s">
        <v>455</v>
      </c>
      <c r="J689" t="s">
        <v>2039</v>
      </c>
      <c r="K689" s="4">
        <v>49660</v>
      </c>
      <c r="L689">
        <v>0</v>
      </c>
      <c r="N689" s="6">
        <f t="shared" ca="1" si="31"/>
        <v>92</v>
      </c>
      <c r="O689" s="6">
        <f t="shared" ca="1" si="32"/>
        <v>7</v>
      </c>
      <c r="P689" s="6" t="str" cm="1">
        <f t="array" aca="1" ref="P689" ca="1">_xlfn.IFS(O689&lt;5,"0-4years", O689&lt;10,"5-9years",O689&gt;=10,"10+ years")</f>
        <v>5-9years</v>
      </c>
      <c r="S689">
        <v>3</v>
      </c>
      <c r="T689" t="str" cm="1">
        <f t="array" ref="T689">_xlfn.IFS(S689&lt;3,"Low(1-2)",S689=3,"Medium(3)",S689&gt;=4,"High(4-5)")</f>
        <v>Medium(3)</v>
      </c>
      <c r="U689">
        <v>3</v>
      </c>
      <c r="V689" t="s">
        <v>2054</v>
      </c>
      <c r="W689">
        <v>4</v>
      </c>
      <c r="X689">
        <v>78</v>
      </c>
      <c r="Y689">
        <v>24</v>
      </c>
      <c r="Z689">
        <v>67</v>
      </c>
      <c r="AA689">
        <v>3</v>
      </c>
      <c r="AB689" t="str" cm="1">
        <f t="array" ref="AB689">_xlfn.IFS(AA689=0,"Below Expectation",AA689&lt;5,"Needs Improvement",AA689&lt;=7,"Meets Expectation",AA689&gt;=8,"Exceeds Expectation")</f>
        <v>Needs Improvement</v>
      </c>
      <c r="AC689" s="4">
        <v>10638</v>
      </c>
      <c r="AD689">
        <v>1</v>
      </c>
    </row>
    <row r="690" spans="1:30" x14ac:dyDescent="0.3">
      <c r="A690" t="s">
        <v>712</v>
      </c>
      <c r="B690" t="s">
        <v>1710</v>
      </c>
      <c r="C690">
        <v>24</v>
      </c>
      <c r="D690" t="str">
        <f t="shared" si="30"/>
        <v>22-29</v>
      </c>
      <c r="E690" t="s">
        <v>2023</v>
      </c>
      <c r="F690" t="s">
        <v>2030</v>
      </c>
      <c r="G690" t="s">
        <v>2035</v>
      </c>
      <c r="H690" s="2">
        <v>44789</v>
      </c>
      <c r="I690" t="s">
        <v>67</v>
      </c>
      <c r="J690" t="s">
        <v>2040</v>
      </c>
      <c r="K690" s="4">
        <v>111064</v>
      </c>
      <c r="L690">
        <v>0</v>
      </c>
      <c r="N690" s="6">
        <f t="shared" ca="1" si="31"/>
        <v>37</v>
      </c>
      <c r="O690" s="6">
        <f t="shared" ca="1" si="32"/>
        <v>3</v>
      </c>
      <c r="P690" s="6" t="str" cm="1">
        <f t="array" aca="1" ref="P690" ca="1">_xlfn.IFS(O690&lt;5,"0-4years", O690&lt;10,"5-9years",O690&gt;=10,"10+ years")</f>
        <v>0-4years</v>
      </c>
      <c r="S690">
        <v>1</v>
      </c>
      <c r="T690" t="str" cm="1">
        <f t="array" ref="T690">_xlfn.IFS(S690&lt;3,"Low(1-2)",S690=3,"Medium(3)",S690&gt;=4,"High(4-5)")</f>
        <v>Low(1-2)</v>
      </c>
      <c r="U690">
        <v>1</v>
      </c>
      <c r="V690" t="s">
        <v>2050</v>
      </c>
      <c r="W690">
        <v>4</v>
      </c>
      <c r="X690">
        <v>86</v>
      </c>
      <c r="Y690">
        <v>76</v>
      </c>
      <c r="Z690">
        <v>59</v>
      </c>
      <c r="AA690">
        <v>3</v>
      </c>
      <c r="AB690" t="str" cm="1">
        <f t="array" ref="AB690">_xlfn.IFS(AA690=0,"Below Expectation",AA690&lt;5,"Needs Improvement",AA690&lt;=7,"Meets Expectation",AA690&gt;=8,"Exceeds Expectation")</f>
        <v>Needs Improvement</v>
      </c>
      <c r="AC690" s="4">
        <v>5350</v>
      </c>
      <c r="AD690">
        <v>2</v>
      </c>
    </row>
    <row r="691" spans="1:30" x14ac:dyDescent="0.3">
      <c r="A691" t="s">
        <v>713</v>
      </c>
      <c r="B691" t="s">
        <v>1711</v>
      </c>
      <c r="C691">
        <v>53</v>
      </c>
      <c r="D691" t="str">
        <f t="shared" si="30"/>
        <v>50-59</v>
      </c>
      <c r="E691" t="s">
        <v>2024</v>
      </c>
      <c r="F691" t="s">
        <v>2026</v>
      </c>
      <c r="G691" t="s">
        <v>2033</v>
      </c>
      <c r="H691" s="2">
        <v>44902</v>
      </c>
      <c r="I691" t="s">
        <v>895</v>
      </c>
      <c r="J691" t="s">
        <v>2038</v>
      </c>
      <c r="K691" s="4">
        <v>26168</v>
      </c>
      <c r="L691">
        <v>0</v>
      </c>
      <c r="N691" s="6">
        <f t="shared" ca="1" si="31"/>
        <v>33</v>
      </c>
      <c r="O691" s="6">
        <f t="shared" ca="1" si="32"/>
        <v>2</v>
      </c>
      <c r="P691" s="6" t="str" cm="1">
        <f t="array" aca="1" ref="P691" ca="1">_xlfn.IFS(O691&lt;5,"0-4years", O691&lt;10,"5-9years",O691&gt;=10,"10+ years")</f>
        <v>0-4years</v>
      </c>
      <c r="S691">
        <v>3</v>
      </c>
      <c r="T691" t="str" cm="1">
        <f t="array" ref="T691">_xlfn.IFS(S691&lt;3,"Low(1-2)",S691=3,"Medium(3)",S691&gt;=4,"High(4-5)")</f>
        <v>Medium(3)</v>
      </c>
      <c r="U691">
        <v>4</v>
      </c>
      <c r="V691" t="s">
        <v>2054</v>
      </c>
      <c r="W691">
        <v>5</v>
      </c>
      <c r="X691">
        <v>72</v>
      </c>
      <c r="Y691">
        <v>32</v>
      </c>
      <c r="Z691">
        <v>56</v>
      </c>
      <c r="AA691">
        <v>0</v>
      </c>
      <c r="AB691" t="str" cm="1">
        <f t="array" ref="AB691">_xlfn.IFS(AA691=0,"Below Expectation",AA691&lt;5,"Needs Improvement",AA691&lt;=7,"Meets Expectation",AA691&gt;=8,"Exceeds Expectation")</f>
        <v>Below Expectation</v>
      </c>
      <c r="AC691" s="4">
        <v>533</v>
      </c>
      <c r="AD691">
        <v>1</v>
      </c>
    </row>
    <row r="692" spans="1:30" x14ac:dyDescent="0.3">
      <c r="A692" t="s">
        <v>714</v>
      </c>
      <c r="B692" t="s">
        <v>1712</v>
      </c>
      <c r="C692">
        <v>24</v>
      </c>
      <c r="D692" t="str">
        <f t="shared" si="30"/>
        <v>22-29</v>
      </c>
      <c r="E692" t="s">
        <v>2023</v>
      </c>
      <c r="F692" t="s">
        <v>2030</v>
      </c>
      <c r="G692" t="s">
        <v>2033</v>
      </c>
      <c r="H692" s="2">
        <v>43704</v>
      </c>
      <c r="I692" t="s">
        <v>943</v>
      </c>
      <c r="J692" t="s">
        <v>2041</v>
      </c>
      <c r="K692" s="4">
        <v>70124</v>
      </c>
      <c r="L692">
        <v>0</v>
      </c>
      <c r="N692" s="6">
        <f t="shared" ca="1" si="31"/>
        <v>72</v>
      </c>
      <c r="O692" s="6">
        <f t="shared" ca="1" si="32"/>
        <v>6</v>
      </c>
      <c r="P692" s="6" t="str" cm="1">
        <f t="array" aca="1" ref="P692" ca="1">_xlfn.IFS(O692&lt;5,"0-4years", O692&lt;10,"5-9years",O692&gt;=10,"10+ years")</f>
        <v>5-9years</v>
      </c>
      <c r="S692">
        <v>2</v>
      </c>
      <c r="T692" t="str" cm="1">
        <f t="array" ref="T692">_xlfn.IFS(S692&lt;3,"Low(1-2)",S692=3,"Medium(3)",S692&gt;=4,"High(4-5)")</f>
        <v>Low(1-2)</v>
      </c>
      <c r="U692">
        <v>4</v>
      </c>
      <c r="V692" t="s">
        <v>2050</v>
      </c>
      <c r="W692">
        <v>4</v>
      </c>
      <c r="X692">
        <v>82</v>
      </c>
      <c r="Y692">
        <v>88</v>
      </c>
      <c r="Z692">
        <v>99</v>
      </c>
      <c r="AA692">
        <v>2</v>
      </c>
      <c r="AB692" t="str" cm="1">
        <f t="array" ref="AB692">_xlfn.IFS(AA692=0,"Below Expectation",AA692&lt;5,"Needs Improvement",AA692&lt;=7,"Meets Expectation",AA692&gt;=8,"Exceeds Expectation")</f>
        <v>Needs Improvement</v>
      </c>
      <c r="AC692" s="4">
        <v>3663</v>
      </c>
      <c r="AD692">
        <v>0</v>
      </c>
    </row>
    <row r="693" spans="1:30" x14ac:dyDescent="0.3">
      <c r="A693" t="s">
        <v>715</v>
      </c>
      <c r="B693" t="s">
        <v>1713</v>
      </c>
      <c r="C693">
        <v>48</v>
      </c>
      <c r="D693" t="str">
        <f t="shared" si="30"/>
        <v>40-49</v>
      </c>
      <c r="E693" t="s">
        <v>2023</v>
      </c>
      <c r="F693" t="s">
        <v>2030</v>
      </c>
      <c r="G693" t="s">
        <v>2034</v>
      </c>
      <c r="H693" s="2">
        <v>41837</v>
      </c>
      <c r="I693" t="s">
        <v>340</v>
      </c>
      <c r="J693" t="s">
        <v>2038</v>
      </c>
      <c r="K693" s="4">
        <v>60897</v>
      </c>
      <c r="L693">
        <v>1</v>
      </c>
      <c r="M693" s="2">
        <v>41968</v>
      </c>
      <c r="N693" s="6">
        <f t="shared" ca="1" si="31"/>
        <v>4</v>
      </c>
      <c r="O693" s="6">
        <f t="shared" ca="1" si="32"/>
        <v>0</v>
      </c>
      <c r="P693" s="6" t="str" cm="1">
        <f t="array" aca="1" ref="P693" ca="1">_xlfn.IFS(O693&lt;5,"0-4years", O693&lt;10,"5-9years",O693&gt;=10,"10+ years")</f>
        <v>0-4years</v>
      </c>
      <c r="Q693" t="s">
        <v>2044</v>
      </c>
      <c r="R693">
        <v>30</v>
      </c>
      <c r="S693">
        <v>3</v>
      </c>
      <c r="T693" t="str" cm="1">
        <f t="array" ref="T693">_xlfn.IFS(S693&lt;3,"Low(1-2)",S693=3,"Medium(3)",S693&gt;=4,"High(4-5)")</f>
        <v>Medium(3)</v>
      </c>
      <c r="U693">
        <v>2</v>
      </c>
      <c r="V693" t="s">
        <v>2051</v>
      </c>
      <c r="W693">
        <v>5</v>
      </c>
      <c r="X693">
        <v>57</v>
      </c>
      <c r="Y693">
        <v>71</v>
      </c>
      <c r="Z693">
        <v>93</v>
      </c>
      <c r="AA693">
        <v>2</v>
      </c>
      <c r="AB693" t="str" cm="1">
        <f t="array" ref="AB693">_xlfn.IFS(AA693=0,"Below Expectation",AA693&lt;5,"Needs Improvement",AA693&lt;=7,"Meets Expectation",AA693&gt;=8,"Exceeds Expectation")</f>
        <v>Needs Improvement</v>
      </c>
      <c r="AC693" s="4">
        <v>129</v>
      </c>
      <c r="AD693">
        <v>0</v>
      </c>
    </row>
    <row r="694" spans="1:30" x14ac:dyDescent="0.3">
      <c r="A694" t="s">
        <v>716</v>
      </c>
      <c r="B694" t="s">
        <v>1714</v>
      </c>
      <c r="C694">
        <v>50</v>
      </c>
      <c r="D694" t="str">
        <f t="shared" si="30"/>
        <v>50-59</v>
      </c>
      <c r="E694" t="s">
        <v>2022</v>
      </c>
      <c r="F694" t="s">
        <v>2030</v>
      </c>
      <c r="G694" t="s">
        <v>2031</v>
      </c>
      <c r="H694" s="2">
        <v>44205</v>
      </c>
      <c r="I694" t="s">
        <v>404</v>
      </c>
      <c r="J694" t="s">
        <v>2040</v>
      </c>
      <c r="K694" s="4">
        <v>40032</v>
      </c>
      <c r="L694">
        <v>0</v>
      </c>
      <c r="N694" s="6">
        <f t="shared" ca="1" si="31"/>
        <v>56</v>
      </c>
      <c r="O694" s="6">
        <f t="shared" ca="1" si="32"/>
        <v>4</v>
      </c>
      <c r="P694" s="6" t="str" cm="1">
        <f t="array" aca="1" ref="P694" ca="1">_xlfn.IFS(O694&lt;5,"0-4years", O694&lt;10,"5-9years",O694&gt;=10,"10+ years")</f>
        <v>0-4years</v>
      </c>
      <c r="S694">
        <v>1</v>
      </c>
      <c r="T694" t="str" cm="1">
        <f t="array" ref="T694">_xlfn.IFS(S694&lt;3,"Low(1-2)",S694=3,"Medium(3)",S694&gt;=4,"High(4-5)")</f>
        <v>Low(1-2)</v>
      </c>
      <c r="U694">
        <v>2</v>
      </c>
      <c r="V694" t="s">
        <v>2050</v>
      </c>
      <c r="W694">
        <v>3</v>
      </c>
      <c r="X694">
        <v>61</v>
      </c>
      <c r="Y694">
        <v>68</v>
      </c>
      <c r="Z694">
        <v>63</v>
      </c>
      <c r="AA694">
        <v>0</v>
      </c>
      <c r="AB694" t="str" cm="1">
        <f t="array" ref="AB694">_xlfn.IFS(AA694=0,"Below Expectation",AA694&lt;5,"Needs Improvement",AA694&lt;=7,"Meets Expectation",AA694&gt;=8,"Exceeds Expectation")</f>
        <v>Below Expectation</v>
      </c>
      <c r="AC694" s="4">
        <v>12563</v>
      </c>
      <c r="AD694">
        <v>4</v>
      </c>
    </row>
    <row r="695" spans="1:30" x14ac:dyDescent="0.3">
      <c r="A695" t="s">
        <v>717</v>
      </c>
      <c r="B695" t="s">
        <v>1715</v>
      </c>
      <c r="C695">
        <v>53</v>
      </c>
      <c r="D695" t="str">
        <f t="shared" si="30"/>
        <v>50-59</v>
      </c>
      <c r="E695" t="s">
        <v>2023</v>
      </c>
      <c r="F695" t="s">
        <v>2026</v>
      </c>
      <c r="G695" t="s">
        <v>2035</v>
      </c>
      <c r="H695" s="2">
        <v>42197</v>
      </c>
      <c r="I695" t="s">
        <v>168</v>
      </c>
      <c r="J695" t="s">
        <v>2041</v>
      </c>
      <c r="K695" s="4">
        <v>77797</v>
      </c>
      <c r="L695">
        <v>0</v>
      </c>
      <c r="N695" s="6">
        <f t="shared" ca="1" si="31"/>
        <v>122</v>
      </c>
      <c r="O695" s="6">
        <f t="shared" ca="1" si="32"/>
        <v>10</v>
      </c>
      <c r="P695" s="6" t="str" cm="1">
        <f t="array" aca="1" ref="P695" ca="1">_xlfn.IFS(O695&lt;5,"0-4years", O695&lt;10,"5-9years",O695&gt;=10,"10+ years")</f>
        <v>10+ years</v>
      </c>
      <c r="S695">
        <v>1</v>
      </c>
      <c r="T695" t="str" cm="1">
        <f t="array" ref="T695">_xlfn.IFS(S695&lt;3,"Low(1-2)",S695=3,"Medium(3)",S695&gt;=4,"High(4-5)")</f>
        <v>Low(1-2)</v>
      </c>
      <c r="U695">
        <v>3</v>
      </c>
      <c r="V695" t="s">
        <v>2050</v>
      </c>
      <c r="W695">
        <v>1</v>
      </c>
      <c r="X695">
        <v>95</v>
      </c>
      <c r="Y695">
        <v>5</v>
      </c>
      <c r="Z695">
        <v>64</v>
      </c>
      <c r="AA695">
        <v>8</v>
      </c>
      <c r="AB695" t="str" cm="1">
        <f t="array" ref="AB695">_xlfn.IFS(AA695=0,"Below Expectation",AA695&lt;5,"Needs Improvement",AA695&lt;=7,"Meets Expectation",AA695&gt;=8,"Exceeds Expectation")</f>
        <v>Exceeds Expectation</v>
      </c>
      <c r="AC695" s="4">
        <v>19343</v>
      </c>
      <c r="AD695">
        <v>1</v>
      </c>
    </row>
    <row r="696" spans="1:30" x14ac:dyDescent="0.3">
      <c r="A696" t="s">
        <v>718</v>
      </c>
      <c r="B696" t="s">
        <v>1716</v>
      </c>
      <c r="C696">
        <v>40</v>
      </c>
      <c r="D696" t="str">
        <f t="shared" si="30"/>
        <v>40-49</v>
      </c>
      <c r="E696" t="s">
        <v>2022</v>
      </c>
      <c r="F696" t="s">
        <v>2029</v>
      </c>
      <c r="G696" t="s">
        <v>2035</v>
      </c>
      <c r="H696" s="2">
        <v>43335</v>
      </c>
      <c r="I696" t="s">
        <v>350</v>
      </c>
      <c r="J696" t="s">
        <v>2041</v>
      </c>
      <c r="K696" s="4">
        <v>60294</v>
      </c>
      <c r="L696">
        <v>1</v>
      </c>
      <c r="M696" s="2">
        <v>43633</v>
      </c>
      <c r="N696" s="6">
        <f t="shared" ca="1" si="31"/>
        <v>9</v>
      </c>
      <c r="O696" s="6">
        <f t="shared" ca="1" si="32"/>
        <v>0</v>
      </c>
      <c r="P696" s="6" t="str" cm="1">
        <f t="array" aca="1" ref="P696" ca="1">_xlfn.IFS(O696&lt;5,"0-4years", O696&lt;10,"5-9years",O696&gt;=10,"10+ years")</f>
        <v>0-4years</v>
      </c>
      <c r="Q696" t="s">
        <v>2042</v>
      </c>
      <c r="R696">
        <v>30</v>
      </c>
      <c r="S696">
        <v>2</v>
      </c>
      <c r="T696" t="str" cm="1">
        <f t="array" ref="T696">_xlfn.IFS(S696&lt;3,"Low(1-2)",S696=3,"Medium(3)",S696&gt;=4,"High(4-5)")</f>
        <v>Low(1-2)</v>
      </c>
      <c r="U696">
        <v>4</v>
      </c>
      <c r="V696" t="s">
        <v>2048</v>
      </c>
      <c r="W696">
        <v>1</v>
      </c>
      <c r="X696">
        <v>97</v>
      </c>
      <c r="Y696">
        <v>22</v>
      </c>
      <c r="Z696">
        <v>65</v>
      </c>
      <c r="AA696">
        <v>0</v>
      </c>
      <c r="AB696" t="str" cm="1">
        <f t="array" ref="AB696">_xlfn.IFS(AA696=0,"Below Expectation",AA696&lt;5,"Needs Improvement",AA696&lt;=7,"Meets Expectation",AA696&gt;=8,"Exceeds Expectation")</f>
        <v>Below Expectation</v>
      </c>
      <c r="AC696" s="4">
        <v>1858</v>
      </c>
      <c r="AD696">
        <v>0</v>
      </c>
    </row>
    <row r="697" spans="1:30" x14ac:dyDescent="0.3">
      <c r="A697" t="s">
        <v>719</v>
      </c>
      <c r="B697" t="s">
        <v>1717</v>
      </c>
      <c r="C697">
        <v>42</v>
      </c>
      <c r="D697" t="str">
        <f t="shared" si="30"/>
        <v>40-49</v>
      </c>
      <c r="E697" t="s">
        <v>2023</v>
      </c>
      <c r="F697" t="s">
        <v>2029</v>
      </c>
      <c r="G697" t="s">
        <v>2034</v>
      </c>
      <c r="H697" s="2">
        <v>40661</v>
      </c>
      <c r="I697" t="s">
        <v>386</v>
      </c>
      <c r="J697" t="s">
        <v>2040</v>
      </c>
      <c r="K697" s="4">
        <v>68827</v>
      </c>
      <c r="L697">
        <v>0</v>
      </c>
      <c r="N697" s="6">
        <f t="shared" ca="1" si="31"/>
        <v>172</v>
      </c>
      <c r="O697" s="6">
        <f t="shared" ca="1" si="32"/>
        <v>14</v>
      </c>
      <c r="P697" s="6" t="str" cm="1">
        <f t="array" aca="1" ref="P697" ca="1">_xlfn.IFS(O697&lt;5,"0-4years", O697&lt;10,"5-9years",O697&gt;=10,"10+ years")</f>
        <v>10+ years</v>
      </c>
      <c r="S697">
        <v>1</v>
      </c>
      <c r="T697" t="str" cm="1">
        <f t="array" ref="T697">_xlfn.IFS(S697&lt;3,"Low(1-2)",S697=3,"Medium(3)",S697&gt;=4,"High(4-5)")</f>
        <v>Low(1-2)</v>
      </c>
      <c r="U697">
        <v>1</v>
      </c>
      <c r="V697" t="s">
        <v>2050</v>
      </c>
      <c r="W697">
        <v>2</v>
      </c>
      <c r="X697">
        <v>59</v>
      </c>
      <c r="Y697">
        <v>29</v>
      </c>
      <c r="Z697">
        <v>51</v>
      </c>
      <c r="AA697">
        <v>8</v>
      </c>
      <c r="AB697" t="str" cm="1">
        <f t="array" ref="AB697">_xlfn.IFS(AA697=0,"Below Expectation",AA697&lt;5,"Needs Improvement",AA697&lt;=7,"Meets Expectation",AA697&gt;=8,"Exceeds Expectation")</f>
        <v>Exceeds Expectation</v>
      </c>
      <c r="AC697" s="4">
        <v>15735</v>
      </c>
      <c r="AD697">
        <v>1</v>
      </c>
    </row>
    <row r="698" spans="1:30" x14ac:dyDescent="0.3">
      <c r="A698" t="s">
        <v>720</v>
      </c>
      <c r="B698" t="s">
        <v>1718</v>
      </c>
      <c r="C698">
        <v>26</v>
      </c>
      <c r="D698" t="str">
        <f t="shared" si="30"/>
        <v>22-29</v>
      </c>
      <c r="E698" t="s">
        <v>2023</v>
      </c>
      <c r="F698" t="s">
        <v>2030</v>
      </c>
      <c r="G698" t="s">
        <v>2033</v>
      </c>
      <c r="H698" s="2">
        <v>43656</v>
      </c>
      <c r="I698" t="s">
        <v>73</v>
      </c>
      <c r="J698" t="s">
        <v>2040</v>
      </c>
      <c r="K698" s="4">
        <v>28516</v>
      </c>
      <c r="L698">
        <v>0</v>
      </c>
      <c r="N698" s="6">
        <f t="shared" ca="1" si="31"/>
        <v>74</v>
      </c>
      <c r="O698" s="6">
        <f t="shared" ca="1" si="32"/>
        <v>6</v>
      </c>
      <c r="P698" s="6" t="str" cm="1">
        <f t="array" aca="1" ref="P698" ca="1">_xlfn.IFS(O698&lt;5,"0-4years", O698&lt;10,"5-9years",O698&gt;=10,"10+ years")</f>
        <v>5-9years</v>
      </c>
      <c r="S698">
        <v>4</v>
      </c>
      <c r="T698" t="str" cm="1">
        <f t="array" ref="T698">_xlfn.IFS(S698&lt;3,"Low(1-2)",S698=3,"Medium(3)",S698&gt;=4,"High(4-5)")</f>
        <v>High(4-5)</v>
      </c>
      <c r="U698">
        <v>1</v>
      </c>
      <c r="V698" t="s">
        <v>2050</v>
      </c>
      <c r="W698">
        <v>3</v>
      </c>
      <c r="X698">
        <v>64</v>
      </c>
      <c r="Y698">
        <v>77</v>
      </c>
      <c r="Z698">
        <v>79</v>
      </c>
      <c r="AA698">
        <v>0</v>
      </c>
      <c r="AB698" t="str" cm="1">
        <f t="array" ref="AB698">_xlfn.IFS(AA698=0,"Below Expectation",AA698&lt;5,"Needs Improvement",AA698&lt;=7,"Meets Expectation",AA698&gt;=8,"Exceeds Expectation")</f>
        <v>Below Expectation</v>
      </c>
      <c r="AC698" s="4">
        <v>12342</v>
      </c>
      <c r="AD698">
        <v>0</v>
      </c>
    </row>
    <row r="699" spans="1:30" x14ac:dyDescent="0.3">
      <c r="A699" t="s">
        <v>721</v>
      </c>
      <c r="B699" t="s">
        <v>1719</v>
      </c>
      <c r="C699">
        <v>39</v>
      </c>
      <c r="D699" t="str">
        <f t="shared" si="30"/>
        <v>30-39</v>
      </c>
      <c r="E699" t="s">
        <v>2022</v>
      </c>
      <c r="F699" t="s">
        <v>2026</v>
      </c>
      <c r="G699" t="s">
        <v>2035</v>
      </c>
      <c r="H699" s="2">
        <v>42207</v>
      </c>
      <c r="I699" t="s">
        <v>88</v>
      </c>
      <c r="J699" t="s">
        <v>2039</v>
      </c>
      <c r="K699" s="4">
        <v>44751</v>
      </c>
      <c r="L699">
        <v>0</v>
      </c>
      <c r="N699" s="6">
        <f t="shared" ca="1" si="31"/>
        <v>121</v>
      </c>
      <c r="O699" s="6">
        <f t="shared" ca="1" si="32"/>
        <v>10</v>
      </c>
      <c r="P699" s="6" t="str" cm="1">
        <f t="array" aca="1" ref="P699" ca="1">_xlfn.IFS(O699&lt;5,"0-4years", O699&lt;10,"5-9years",O699&gt;=10,"10+ years")</f>
        <v>10+ years</v>
      </c>
      <c r="S699">
        <v>5</v>
      </c>
      <c r="T699" t="str" cm="1">
        <f t="array" ref="T699">_xlfn.IFS(S699&lt;3,"Low(1-2)",S699=3,"Medium(3)",S699&gt;=4,"High(4-5)")</f>
        <v>High(4-5)</v>
      </c>
      <c r="U699">
        <v>1</v>
      </c>
      <c r="V699" t="s">
        <v>2050</v>
      </c>
      <c r="W699">
        <v>4</v>
      </c>
      <c r="X699">
        <v>73</v>
      </c>
      <c r="Y699">
        <v>53</v>
      </c>
      <c r="Z699">
        <v>79</v>
      </c>
      <c r="AA699">
        <v>1</v>
      </c>
      <c r="AB699" t="str" cm="1">
        <f t="array" ref="AB699">_xlfn.IFS(AA699=0,"Below Expectation",AA699&lt;5,"Needs Improvement",AA699&lt;=7,"Meets Expectation",AA699&gt;=8,"Exceeds Expectation")</f>
        <v>Needs Improvement</v>
      </c>
      <c r="AC699" s="4">
        <v>3649</v>
      </c>
      <c r="AD699">
        <v>2</v>
      </c>
    </row>
    <row r="700" spans="1:30" x14ac:dyDescent="0.3">
      <c r="A700" t="s">
        <v>722</v>
      </c>
      <c r="B700" t="s">
        <v>1720</v>
      </c>
      <c r="C700">
        <v>49</v>
      </c>
      <c r="D700" t="str">
        <f t="shared" si="30"/>
        <v>40-49</v>
      </c>
      <c r="E700" t="s">
        <v>2022</v>
      </c>
      <c r="F700" t="s">
        <v>2029</v>
      </c>
      <c r="G700" t="s">
        <v>2032</v>
      </c>
      <c r="H700" s="2">
        <v>40775</v>
      </c>
      <c r="I700" t="s">
        <v>378</v>
      </c>
      <c r="J700" t="s">
        <v>2040</v>
      </c>
      <c r="K700" s="4">
        <v>55373</v>
      </c>
      <c r="L700">
        <v>0</v>
      </c>
      <c r="N700" s="6">
        <f t="shared" ca="1" si="31"/>
        <v>168</v>
      </c>
      <c r="O700" s="6">
        <f t="shared" ca="1" si="32"/>
        <v>14</v>
      </c>
      <c r="P700" s="6" t="str" cm="1">
        <f t="array" aca="1" ref="P700" ca="1">_xlfn.IFS(O700&lt;5,"0-4years", O700&lt;10,"5-9years",O700&gt;=10,"10+ years")</f>
        <v>10+ years</v>
      </c>
      <c r="S700">
        <v>3</v>
      </c>
      <c r="T700" t="str" cm="1">
        <f t="array" ref="T700">_xlfn.IFS(S700&lt;3,"Low(1-2)",S700=3,"Medium(3)",S700&gt;=4,"High(4-5)")</f>
        <v>Medium(3)</v>
      </c>
      <c r="U700">
        <v>3</v>
      </c>
      <c r="V700" t="s">
        <v>2054</v>
      </c>
      <c r="W700">
        <v>4</v>
      </c>
      <c r="X700">
        <v>75</v>
      </c>
      <c r="Y700">
        <v>86</v>
      </c>
      <c r="Z700">
        <v>67</v>
      </c>
      <c r="AA700">
        <v>1</v>
      </c>
      <c r="AB700" t="str" cm="1">
        <f t="array" ref="AB700">_xlfn.IFS(AA700=0,"Below Expectation",AA700&lt;5,"Needs Improvement",AA700&lt;=7,"Meets Expectation",AA700&gt;=8,"Exceeds Expectation")</f>
        <v>Needs Improvement</v>
      </c>
      <c r="AC700" s="4">
        <v>10978</v>
      </c>
      <c r="AD700">
        <v>0</v>
      </c>
    </row>
    <row r="701" spans="1:30" x14ac:dyDescent="0.3">
      <c r="A701" t="s">
        <v>723</v>
      </c>
      <c r="B701" t="s">
        <v>1721</v>
      </c>
      <c r="C701">
        <v>43</v>
      </c>
      <c r="D701" t="str">
        <f t="shared" si="30"/>
        <v>40-49</v>
      </c>
      <c r="E701" t="s">
        <v>2022</v>
      </c>
      <c r="F701" t="s">
        <v>2027</v>
      </c>
      <c r="G701" t="s">
        <v>2033</v>
      </c>
      <c r="H701" s="2">
        <v>42374</v>
      </c>
      <c r="I701" t="s">
        <v>823</v>
      </c>
      <c r="J701" t="s">
        <v>2037</v>
      </c>
      <c r="K701" s="4">
        <v>55270</v>
      </c>
      <c r="L701">
        <v>0</v>
      </c>
      <c r="N701" s="6">
        <f t="shared" ca="1" si="31"/>
        <v>116</v>
      </c>
      <c r="O701" s="6">
        <f t="shared" ca="1" si="32"/>
        <v>9</v>
      </c>
      <c r="P701" s="6" t="str" cm="1">
        <f t="array" aca="1" ref="P701" ca="1">_xlfn.IFS(O701&lt;5,"0-4years", O701&lt;10,"5-9years",O701&gt;=10,"10+ years")</f>
        <v>5-9years</v>
      </c>
      <c r="S701">
        <v>4</v>
      </c>
      <c r="T701" t="str" cm="1">
        <f t="array" ref="T701">_xlfn.IFS(S701&lt;3,"Low(1-2)",S701=3,"Medium(3)",S701&gt;=4,"High(4-5)")</f>
        <v>High(4-5)</v>
      </c>
      <c r="U701">
        <v>3</v>
      </c>
      <c r="V701" t="s">
        <v>2054</v>
      </c>
      <c r="W701">
        <v>3</v>
      </c>
      <c r="X701">
        <v>96</v>
      </c>
      <c r="Y701">
        <v>10</v>
      </c>
      <c r="Z701">
        <v>80</v>
      </c>
      <c r="AA701">
        <v>5</v>
      </c>
      <c r="AB701" t="str" cm="1">
        <f t="array" ref="AB701">_xlfn.IFS(AA701=0,"Below Expectation",AA701&lt;5,"Needs Improvement",AA701&lt;=7,"Meets Expectation",AA701&gt;=8,"Exceeds Expectation")</f>
        <v>Meets Expectation</v>
      </c>
      <c r="AC701" s="4">
        <v>19481</v>
      </c>
      <c r="AD701">
        <v>1</v>
      </c>
    </row>
    <row r="702" spans="1:30" x14ac:dyDescent="0.3">
      <c r="A702" t="s">
        <v>724</v>
      </c>
      <c r="B702" t="s">
        <v>1722</v>
      </c>
      <c r="C702">
        <v>42</v>
      </c>
      <c r="D702" t="str">
        <f t="shared" si="30"/>
        <v>40-49</v>
      </c>
      <c r="E702" t="s">
        <v>2022</v>
      </c>
      <c r="F702" t="s">
        <v>2029</v>
      </c>
      <c r="G702" t="s">
        <v>2032</v>
      </c>
      <c r="H702" s="2">
        <v>41094</v>
      </c>
      <c r="I702" t="s">
        <v>187</v>
      </c>
      <c r="J702" t="s">
        <v>2040</v>
      </c>
      <c r="K702" s="4">
        <v>35386</v>
      </c>
      <c r="L702">
        <v>0</v>
      </c>
      <c r="N702" s="6">
        <f t="shared" ca="1" si="31"/>
        <v>158</v>
      </c>
      <c r="O702" s="6">
        <f t="shared" ca="1" si="32"/>
        <v>13</v>
      </c>
      <c r="P702" s="6" t="str" cm="1">
        <f t="array" aca="1" ref="P702" ca="1">_xlfn.IFS(O702&lt;5,"0-4years", O702&lt;10,"5-9years",O702&gt;=10,"10+ years")</f>
        <v>10+ years</v>
      </c>
      <c r="S702">
        <v>3</v>
      </c>
      <c r="T702" t="str" cm="1">
        <f t="array" ref="T702">_xlfn.IFS(S702&lt;3,"Low(1-2)",S702=3,"Medium(3)",S702&gt;=4,"High(4-5)")</f>
        <v>Medium(3)</v>
      </c>
      <c r="U702">
        <v>5</v>
      </c>
      <c r="V702" t="s">
        <v>2054</v>
      </c>
      <c r="W702">
        <v>4</v>
      </c>
      <c r="X702">
        <v>91</v>
      </c>
      <c r="Y702">
        <v>30</v>
      </c>
      <c r="Z702">
        <v>93</v>
      </c>
      <c r="AA702">
        <v>6</v>
      </c>
      <c r="AB702" t="str" cm="1">
        <f t="array" ref="AB702">_xlfn.IFS(AA702=0,"Below Expectation",AA702&lt;5,"Needs Improvement",AA702&lt;=7,"Meets Expectation",AA702&gt;=8,"Exceeds Expectation")</f>
        <v>Meets Expectation</v>
      </c>
      <c r="AC702" s="4">
        <v>19896</v>
      </c>
      <c r="AD702">
        <v>4</v>
      </c>
    </row>
    <row r="703" spans="1:30" x14ac:dyDescent="0.3">
      <c r="A703" t="s">
        <v>725</v>
      </c>
      <c r="B703" t="s">
        <v>1723</v>
      </c>
      <c r="C703">
        <v>27</v>
      </c>
      <c r="D703" t="str">
        <f t="shared" si="30"/>
        <v>22-29</v>
      </c>
      <c r="E703" t="s">
        <v>2022</v>
      </c>
      <c r="F703" t="s">
        <v>2029</v>
      </c>
      <c r="G703" t="s">
        <v>2031</v>
      </c>
      <c r="H703" s="2">
        <v>45479</v>
      </c>
      <c r="I703" t="s">
        <v>164</v>
      </c>
      <c r="J703" t="s">
        <v>2037</v>
      </c>
      <c r="K703" s="4">
        <v>89817</v>
      </c>
      <c r="L703">
        <v>0</v>
      </c>
      <c r="N703" s="6">
        <f t="shared" ca="1" si="31"/>
        <v>14</v>
      </c>
      <c r="O703" s="6">
        <f t="shared" ca="1" si="32"/>
        <v>1</v>
      </c>
      <c r="P703" s="6" t="str" cm="1">
        <f t="array" aca="1" ref="P703" ca="1">_xlfn.IFS(O703&lt;5,"0-4years", O703&lt;10,"5-9years",O703&gt;=10,"10+ years")</f>
        <v>0-4years</v>
      </c>
      <c r="S703">
        <v>4</v>
      </c>
      <c r="T703" t="str" cm="1">
        <f t="array" ref="T703">_xlfn.IFS(S703&lt;3,"Low(1-2)",S703=3,"Medium(3)",S703&gt;=4,"High(4-5)")</f>
        <v>High(4-5)</v>
      </c>
      <c r="U703">
        <v>1</v>
      </c>
      <c r="V703" t="s">
        <v>2050</v>
      </c>
      <c r="W703">
        <v>2</v>
      </c>
      <c r="X703">
        <v>88</v>
      </c>
      <c r="Y703">
        <v>5</v>
      </c>
      <c r="Z703">
        <v>97</v>
      </c>
      <c r="AA703">
        <v>0</v>
      </c>
      <c r="AB703" t="str" cm="1">
        <f t="array" ref="AB703">_xlfn.IFS(AA703=0,"Below Expectation",AA703&lt;5,"Needs Improvement",AA703&lt;=7,"Meets Expectation",AA703&gt;=8,"Exceeds Expectation")</f>
        <v>Below Expectation</v>
      </c>
      <c r="AC703" s="4">
        <v>4860</v>
      </c>
      <c r="AD703">
        <v>1</v>
      </c>
    </row>
    <row r="704" spans="1:30" x14ac:dyDescent="0.3">
      <c r="A704" t="s">
        <v>726</v>
      </c>
      <c r="B704" t="s">
        <v>1724</v>
      </c>
      <c r="C704">
        <v>22</v>
      </c>
      <c r="D704" t="str">
        <f t="shared" si="30"/>
        <v>22-29</v>
      </c>
      <c r="E704" t="s">
        <v>2023</v>
      </c>
      <c r="F704" t="s">
        <v>2026</v>
      </c>
      <c r="G704" t="s">
        <v>2035</v>
      </c>
      <c r="H704" s="2">
        <v>44839</v>
      </c>
      <c r="I704" t="s">
        <v>989</v>
      </c>
      <c r="J704" t="s">
        <v>2040</v>
      </c>
      <c r="K704" s="4">
        <v>90184</v>
      </c>
      <c r="L704">
        <v>0</v>
      </c>
      <c r="N704" s="6">
        <f t="shared" ca="1" si="31"/>
        <v>35</v>
      </c>
      <c r="O704" s="6">
        <f t="shared" ca="1" si="32"/>
        <v>2</v>
      </c>
      <c r="P704" s="6" t="str" cm="1">
        <f t="array" aca="1" ref="P704" ca="1">_xlfn.IFS(O704&lt;5,"0-4years", O704&lt;10,"5-9years",O704&gt;=10,"10+ years")</f>
        <v>0-4years</v>
      </c>
      <c r="S704">
        <v>3</v>
      </c>
      <c r="T704" t="str" cm="1">
        <f t="array" ref="T704">_xlfn.IFS(S704&lt;3,"Low(1-2)",S704=3,"Medium(3)",S704&gt;=4,"High(4-5)")</f>
        <v>Medium(3)</v>
      </c>
      <c r="U704">
        <v>1</v>
      </c>
      <c r="V704" t="s">
        <v>2050</v>
      </c>
      <c r="W704">
        <v>5</v>
      </c>
      <c r="X704">
        <v>52</v>
      </c>
      <c r="Y704">
        <v>10</v>
      </c>
      <c r="Z704">
        <v>62</v>
      </c>
      <c r="AA704">
        <v>2</v>
      </c>
      <c r="AB704" t="str" cm="1">
        <f t="array" ref="AB704">_xlfn.IFS(AA704=0,"Below Expectation",AA704&lt;5,"Needs Improvement",AA704&lt;=7,"Meets Expectation",AA704&gt;=8,"Exceeds Expectation")</f>
        <v>Needs Improvement</v>
      </c>
      <c r="AC704" s="4">
        <v>9412</v>
      </c>
      <c r="AD704">
        <v>3</v>
      </c>
    </row>
    <row r="705" spans="1:30" x14ac:dyDescent="0.3">
      <c r="A705" t="s">
        <v>727</v>
      </c>
      <c r="B705" t="s">
        <v>1725</v>
      </c>
      <c r="C705">
        <v>26</v>
      </c>
      <c r="D705" t="str">
        <f t="shared" si="30"/>
        <v>22-29</v>
      </c>
      <c r="E705" t="s">
        <v>2023</v>
      </c>
      <c r="F705" t="s">
        <v>2027</v>
      </c>
      <c r="G705" t="s">
        <v>2034</v>
      </c>
      <c r="H705" s="2">
        <v>42813</v>
      </c>
      <c r="I705" t="s">
        <v>849</v>
      </c>
      <c r="J705" t="s">
        <v>2039</v>
      </c>
      <c r="K705" s="4">
        <v>104693</v>
      </c>
      <c r="L705">
        <v>1</v>
      </c>
      <c r="M705" s="2">
        <v>44631</v>
      </c>
      <c r="N705" s="6">
        <f t="shared" ca="1" si="31"/>
        <v>59</v>
      </c>
      <c r="O705" s="6">
        <f t="shared" ca="1" si="32"/>
        <v>4</v>
      </c>
      <c r="P705" s="6" t="str" cm="1">
        <f t="array" aca="1" ref="P705" ca="1">_xlfn.IFS(O705&lt;5,"0-4years", O705&lt;10,"5-9years",O705&gt;=10,"10+ years")</f>
        <v>0-4years</v>
      </c>
      <c r="Q705" t="s">
        <v>2043</v>
      </c>
      <c r="R705">
        <v>30</v>
      </c>
      <c r="S705">
        <v>2</v>
      </c>
      <c r="T705" t="str" cm="1">
        <f t="array" ref="T705">_xlfn.IFS(S705&lt;3,"Low(1-2)",S705=3,"Medium(3)",S705&gt;=4,"High(4-5)")</f>
        <v>Low(1-2)</v>
      </c>
      <c r="U705">
        <v>3</v>
      </c>
      <c r="V705" t="s">
        <v>2049</v>
      </c>
      <c r="W705">
        <v>1</v>
      </c>
      <c r="X705">
        <v>51</v>
      </c>
      <c r="Y705">
        <v>76</v>
      </c>
      <c r="Z705">
        <v>69</v>
      </c>
      <c r="AA705">
        <v>1</v>
      </c>
      <c r="AB705" t="str" cm="1">
        <f t="array" ref="AB705">_xlfn.IFS(AA705=0,"Below Expectation",AA705&lt;5,"Needs Improvement",AA705&lt;=7,"Meets Expectation",AA705&gt;=8,"Exceeds Expectation")</f>
        <v>Needs Improvement</v>
      </c>
      <c r="AC705" s="4">
        <v>8833</v>
      </c>
      <c r="AD705">
        <v>1</v>
      </c>
    </row>
    <row r="706" spans="1:30" x14ac:dyDescent="0.3">
      <c r="A706" t="s">
        <v>728</v>
      </c>
      <c r="B706" t="s">
        <v>1726</v>
      </c>
      <c r="C706">
        <v>33</v>
      </c>
      <c r="D706" t="str">
        <f t="shared" si="30"/>
        <v>30-39</v>
      </c>
      <c r="E706" t="s">
        <v>2024</v>
      </c>
      <c r="F706" t="s">
        <v>2026</v>
      </c>
      <c r="G706" t="s">
        <v>2035</v>
      </c>
      <c r="H706" s="2">
        <v>45419</v>
      </c>
      <c r="I706" t="s">
        <v>151</v>
      </c>
      <c r="J706" t="s">
        <v>2037</v>
      </c>
      <c r="K706" s="4">
        <v>62879</v>
      </c>
      <c r="L706">
        <v>1</v>
      </c>
      <c r="M706" s="2">
        <v>45614</v>
      </c>
      <c r="N706" s="6">
        <f t="shared" ca="1" si="31"/>
        <v>6</v>
      </c>
      <c r="O706" s="6">
        <f t="shared" ca="1" si="32"/>
        <v>0</v>
      </c>
      <c r="P706" s="6" t="str" cm="1">
        <f t="array" aca="1" ref="P706" ca="1">_xlfn.IFS(O706&lt;5,"0-4years", O706&lt;10,"5-9years",O706&gt;=10,"10+ years")</f>
        <v>0-4years</v>
      </c>
      <c r="Q706" t="s">
        <v>2047</v>
      </c>
      <c r="R706">
        <v>30</v>
      </c>
      <c r="S706">
        <v>1</v>
      </c>
      <c r="T706" t="str" cm="1">
        <f t="array" ref="T706">_xlfn.IFS(S706&lt;3,"Low(1-2)",S706=3,"Medium(3)",S706&gt;=4,"High(4-5)")</f>
        <v>Low(1-2)</v>
      </c>
      <c r="U706">
        <v>3</v>
      </c>
      <c r="V706" t="s">
        <v>2055</v>
      </c>
      <c r="W706">
        <v>3</v>
      </c>
      <c r="X706">
        <v>55</v>
      </c>
      <c r="Y706">
        <v>11</v>
      </c>
      <c r="Z706">
        <v>98</v>
      </c>
      <c r="AA706">
        <v>7</v>
      </c>
      <c r="AB706" t="str" cm="1">
        <f t="array" ref="AB706">_xlfn.IFS(AA706=0,"Below Expectation",AA706&lt;5,"Needs Improvement",AA706&lt;=7,"Meets Expectation",AA706&gt;=8,"Exceeds Expectation")</f>
        <v>Meets Expectation</v>
      </c>
      <c r="AC706" s="4">
        <v>14135</v>
      </c>
      <c r="AD706">
        <v>2</v>
      </c>
    </row>
    <row r="707" spans="1:30" x14ac:dyDescent="0.3">
      <c r="A707" t="s">
        <v>729</v>
      </c>
      <c r="B707" t="s">
        <v>1727</v>
      </c>
      <c r="C707">
        <v>47</v>
      </c>
      <c r="D707" t="str">
        <f t="shared" ref="D707:D770" si="33">IF(AND(C707&gt;=22,C707&lt;=29), "22-29", IF(AND(C707&gt;=30,C707&lt;=39),"30-39",IF(AND(C707&gt;=40,C707&lt;=49),"40-49", IF(AND(C707&gt;=50,C707&lt;=59),"50-59"))))</f>
        <v>40-49</v>
      </c>
      <c r="E707" t="s">
        <v>2022</v>
      </c>
      <c r="F707" t="s">
        <v>2030</v>
      </c>
      <c r="G707" t="s">
        <v>2034</v>
      </c>
      <c r="H707" s="2">
        <v>45522</v>
      </c>
      <c r="I707" t="s">
        <v>421</v>
      </c>
      <c r="J707" t="s">
        <v>2038</v>
      </c>
      <c r="K707" s="4">
        <v>74597</v>
      </c>
      <c r="L707">
        <v>0</v>
      </c>
      <c r="N707" s="6">
        <f t="shared" ref="N707:N770" ca="1" si="34">IFERROR((DATEDIF(H707,M707,"M")), DATEDIF(H707,TODAY(),"M"))</f>
        <v>12</v>
      </c>
      <c r="O707" s="6">
        <f t="shared" ref="O707:O770" ca="1" si="35">IFERROR((DATEDIF(H707,M707,"Y")), DATEDIF(H707,TODAY(),"Y"))</f>
        <v>1</v>
      </c>
      <c r="P707" s="6" t="str" cm="1">
        <f t="array" aca="1" ref="P707" ca="1">_xlfn.IFS(O707&lt;5,"0-4years", O707&lt;10,"5-9years",O707&gt;=10,"10+ years")</f>
        <v>0-4years</v>
      </c>
      <c r="S707">
        <v>1</v>
      </c>
      <c r="T707" t="str" cm="1">
        <f t="array" ref="T707">_xlfn.IFS(S707&lt;3,"Low(1-2)",S707=3,"Medium(3)",S707&gt;=4,"High(4-5)")</f>
        <v>Low(1-2)</v>
      </c>
      <c r="U707">
        <v>5</v>
      </c>
      <c r="V707" t="s">
        <v>2050</v>
      </c>
      <c r="W707">
        <v>1</v>
      </c>
      <c r="X707">
        <v>70</v>
      </c>
      <c r="Y707">
        <v>65</v>
      </c>
      <c r="Z707">
        <v>99</v>
      </c>
      <c r="AA707">
        <v>8</v>
      </c>
      <c r="AB707" t="str" cm="1">
        <f t="array" ref="AB707">_xlfn.IFS(AA707=0,"Below Expectation",AA707&lt;5,"Needs Improvement",AA707&lt;=7,"Meets Expectation",AA707&gt;=8,"Exceeds Expectation")</f>
        <v>Exceeds Expectation</v>
      </c>
      <c r="AC707" s="4">
        <v>723</v>
      </c>
      <c r="AD707">
        <v>2</v>
      </c>
    </row>
    <row r="708" spans="1:30" x14ac:dyDescent="0.3">
      <c r="A708" t="s">
        <v>730</v>
      </c>
      <c r="B708" t="s">
        <v>1728</v>
      </c>
      <c r="C708">
        <v>55</v>
      </c>
      <c r="D708" t="str">
        <f t="shared" si="33"/>
        <v>50-59</v>
      </c>
      <c r="E708" t="s">
        <v>2022</v>
      </c>
      <c r="F708" t="s">
        <v>2028</v>
      </c>
      <c r="G708" t="s">
        <v>2035</v>
      </c>
      <c r="H708" s="2">
        <v>44790</v>
      </c>
      <c r="I708" t="s">
        <v>956</v>
      </c>
      <c r="J708" t="s">
        <v>2037</v>
      </c>
      <c r="K708" s="4">
        <v>64132</v>
      </c>
      <c r="L708">
        <v>0</v>
      </c>
      <c r="N708" s="6">
        <f t="shared" ca="1" si="34"/>
        <v>36</v>
      </c>
      <c r="O708" s="6">
        <f t="shared" ca="1" si="35"/>
        <v>3</v>
      </c>
      <c r="P708" s="6" t="str" cm="1">
        <f t="array" aca="1" ref="P708" ca="1">_xlfn.IFS(O708&lt;5,"0-4years", O708&lt;10,"5-9years",O708&gt;=10,"10+ years")</f>
        <v>0-4years</v>
      </c>
      <c r="S708">
        <v>2</v>
      </c>
      <c r="T708" t="str" cm="1">
        <f t="array" ref="T708">_xlfn.IFS(S708&lt;3,"Low(1-2)",S708=3,"Medium(3)",S708&gt;=4,"High(4-5)")</f>
        <v>Low(1-2)</v>
      </c>
      <c r="U708">
        <v>5</v>
      </c>
      <c r="V708" t="s">
        <v>2050</v>
      </c>
      <c r="W708">
        <v>5</v>
      </c>
      <c r="X708">
        <v>58</v>
      </c>
      <c r="Y708">
        <v>52</v>
      </c>
      <c r="Z708">
        <v>84</v>
      </c>
      <c r="AA708">
        <v>1</v>
      </c>
      <c r="AB708" t="str" cm="1">
        <f t="array" ref="AB708">_xlfn.IFS(AA708=0,"Below Expectation",AA708&lt;5,"Needs Improvement",AA708&lt;=7,"Meets Expectation",AA708&gt;=8,"Exceeds Expectation")</f>
        <v>Needs Improvement</v>
      </c>
      <c r="AC708" s="4">
        <v>737</v>
      </c>
      <c r="AD708">
        <v>2</v>
      </c>
    </row>
    <row r="709" spans="1:30" x14ac:dyDescent="0.3">
      <c r="A709" t="s">
        <v>731</v>
      </c>
      <c r="B709" t="s">
        <v>1729</v>
      </c>
      <c r="C709">
        <v>35</v>
      </c>
      <c r="D709" t="str">
        <f t="shared" si="33"/>
        <v>30-39</v>
      </c>
      <c r="E709" t="s">
        <v>2023</v>
      </c>
      <c r="F709" t="s">
        <v>2029</v>
      </c>
      <c r="G709" t="s">
        <v>2034</v>
      </c>
      <c r="H709" s="2">
        <v>41518</v>
      </c>
      <c r="I709" t="s">
        <v>903</v>
      </c>
      <c r="J709" t="s">
        <v>2039</v>
      </c>
      <c r="K709" s="4">
        <v>28626</v>
      </c>
      <c r="L709">
        <v>0</v>
      </c>
      <c r="N709" s="6">
        <f t="shared" ca="1" si="34"/>
        <v>144</v>
      </c>
      <c r="O709" s="6">
        <f t="shared" ca="1" si="35"/>
        <v>12</v>
      </c>
      <c r="P709" s="6" t="str" cm="1">
        <f t="array" aca="1" ref="P709" ca="1">_xlfn.IFS(O709&lt;5,"0-4years", O709&lt;10,"5-9years",O709&gt;=10,"10+ years")</f>
        <v>10+ years</v>
      </c>
      <c r="S709">
        <v>4</v>
      </c>
      <c r="T709" t="str" cm="1">
        <f t="array" ref="T709">_xlfn.IFS(S709&lt;3,"Low(1-2)",S709=3,"Medium(3)",S709&gt;=4,"High(4-5)")</f>
        <v>High(4-5)</v>
      </c>
      <c r="U709">
        <v>2</v>
      </c>
      <c r="V709" t="s">
        <v>2050</v>
      </c>
      <c r="W709">
        <v>3</v>
      </c>
      <c r="X709">
        <v>59</v>
      </c>
      <c r="Y709">
        <v>98</v>
      </c>
      <c r="Z709">
        <v>72</v>
      </c>
      <c r="AA709">
        <v>1</v>
      </c>
      <c r="AB709" t="str" cm="1">
        <f t="array" ref="AB709">_xlfn.IFS(AA709=0,"Below Expectation",AA709&lt;5,"Needs Improvement",AA709&lt;=7,"Meets Expectation",AA709&gt;=8,"Exceeds Expectation")</f>
        <v>Needs Improvement</v>
      </c>
      <c r="AC709" s="4">
        <v>13879</v>
      </c>
      <c r="AD709">
        <v>0</v>
      </c>
    </row>
    <row r="710" spans="1:30" x14ac:dyDescent="0.3">
      <c r="A710" t="s">
        <v>732</v>
      </c>
      <c r="B710" t="s">
        <v>1730</v>
      </c>
      <c r="C710">
        <v>47</v>
      </c>
      <c r="D710" t="str">
        <f t="shared" si="33"/>
        <v>40-49</v>
      </c>
      <c r="E710" t="s">
        <v>2023</v>
      </c>
      <c r="F710" t="s">
        <v>2028</v>
      </c>
      <c r="G710" t="s">
        <v>2034</v>
      </c>
      <c r="H710" s="2">
        <v>45225</v>
      </c>
      <c r="I710" t="s">
        <v>486</v>
      </c>
      <c r="J710" t="s">
        <v>2037</v>
      </c>
      <c r="K710" s="4">
        <v>110936</v>
      </c>
      <c r="L710">
        <v>0</v>
      </c>
      <c r="N710" s="6">
        <f t="shared" ca="1" si="34"/>
        <v>22</v>
      </c>
      <c r="O710" s="6">
        <f t="shared" ca="1" si="35"/>
        <v>1</v>
      </c>
      <c r="P710" s="6" t="str" cm="1">
        <f t="array" aca="1" ref="P710" ca="1">_xlfn.IFS(O710&lt;5,"0-4years", O710&lt;10,"5-9years",O710&gt;=10,"10+ years")</f>
        <v>0-4years</v>
      </c>
      <c r="S710">
        <v>5</v>
      </c>
      <c r="T710" t="str" cm="1">
        <f t="array" ref="T710">_xlfn.IFS(S710&lt;3,"Low(1-2)",S710=3,"Medium(3)",S710&gt;=4,"High(4-5)")</f>
        <v>High(4-5)</v>
      </c>
      <c r="U710">
        <v>4</v>
      </c>
      <c r="V710" t="s">
        <v>2056</v>
      </c>
      <c r="W710">
        <v>5</v>
      </c>
      <c r="X710">
        <v>85</v>
      </c>
      <c r="Y710">
        <v>35</v>
      </c>
      <c r="Z710">
        <v>91</v>
      </c>
      <c r="AA710">
        <v>9</v>
      </c>
      <c r="AB710" t="str" cm="1">
        <f t="array" ref="AB710">_xlfn.IFS(AA710=0,"Below Expectation",AA710&lt;5,"Needs Improvement",AA710&lt;=7,"Meets Expectation",AA710&gt;=8,"Exceeds Expectation")</f>
        <v>Exceeds Expectation</v>
      </c>
      <c r="AC710" s="4">
        <v>1299</v>
      </c>
      <c r="AD710">
        <v>2</v>
      </c>
    </row>
    <row r="711" spans="1:30" x14ac:dyDescent="0.3">
      <c r="A711" t="s">
        <v>733</v>
      </c>
      <c r="B711" t="s">
        <v>1731</v>
      </c>
      <c r="C711">
        <v>48</v>
      </c>
      <c r="D711" t="str">
        <f t="shared" si="33"/>
        <v>40-49</v>
      </c>
      <c r="E711" t="s">
        <v>2022</v>
      </c>
      <c r="F711" t="s">
        <v>2026</v>
      </c>
      <c r="G711" t="s">
        <v>2034</v>
      </c>
      <c r="H711" s="2">
        <v>44422</v>
      </c>
      <c r="I711" t="s">
        <v>774</v>
      </c>
      <c r="J711" t="s">
        <v>2040</v>
      </c>
      <c r="K711" s="4">
        <v>106515</v>
      </c>
      <c r="L711">
        <v>1</v>
      </c>
      <c r="M711" s="2">
        <v>45876</v>
      </c>
      <c r="N711" s="6">
        <f t="shared" ca="1" si="34"/>
        <v>47</v>
      </c>
      <c r="O711" s="6">
        <f t="shared" ca="1" si="35"/>
        <v>3</v>
      </c>
      <c r="P711" s="6" t="str" cm="1">
        <f t="array" aca="1" ref="P711" ca="1">_xlfn.IFS(O711&lt;5,"0-4years", O711&lt;10,"5-9years",O711&gt;=10,"10+ years")</f>
        <v>0-4years</v>
      </c>
      <c r="Q711" t="s">
        <v>2043</v>
      </c>
      <c r="R711">
        <v>90</v>
      </c>
      <c r="S711">
        <v>4</v>
      </c>
      <c r="T711" t="str" cm="1">
        <f t="array" ref="T711">_xlfn.IFS(S711&lt;3,"Low(1-2)",S711=3,"Medium(3)",S711&gt;=4,"High(4-5)")</f>
        <v>High(4-5)</v>
      </c>
      <c r="U711">
        <v>1</v>
      </c>
      <c r="V711" t="s">
        <v>2049</v>
      </c>
      <c r="W711">
        <v>4</v>
      </c>
      <c r="X711">
        <v>52</v>
      </c>
      <c r="Y711">
        <v>16</v>
      </c>
      <c r="Z711">
        <v>82</v>
      </c>
      <c r="AA711">
        <v>8</v>
      </c>
      <c r="AB711" t="str" cm="1">
        <f t="array" ref="AB711">_xlfn.IFS(AA711=0,"Below Expectation",AA711&lt;5,"Needs Improvement",AA711&lt;=7,"Meets Expectation",AA711&gt;=8,"Exceeds Expectation")</f>
        <v>Exceeds Expectation</v>
      </c>
      <c r="AC711" s="4">
        <v>19864</v>
      </c>
      <c r="AD711">
        <v>1</v>
      </c>
    </row>
    <row r="712" spans="1:30" x14ac:dyDescent="0.3">
      <c r="A712" t="s">
        <v>734</v>
      </c>
      <c r="B712" t="s">
        <v>1732</v>
      </c>
      <c r="C712">
        <v>30</v>
      </c>
      <c r="D712" t="str">
        <f t="shared" si="33"/>
        <v>30-39</v>
      </c>
      <c r="E712" t="s">
        <v>2022</v>
      </c>
      <c r="F712" t="s">
        <v>2026</v>
      </c>
      <c r="G712" t="s">
        <v>2034</v>
      </c>
      <c r="H712" s="2">
        <v>45420</v>
      </c>
      <c r="I712" t="s">
        <v>859</v>
      </c>
      <c r="J712" t="s">
        <v>2040</v>
      </c>
      <c r="K712" s="4">
        <v>102065</v>
      </c>
      <c r="L712">
        <v>0</v>
      </c>
      <c r="N712" s="6">
        <f t="shared" ca="1" si="34"/>
        <v>16</v>
      </c>
      <c r="O712" s="6">
        <f t="shared" ca="1" si="35"/>
        <v>1</v>
      </c>
      <c r="P712" s="6" t="str" cm="1">
        <f t="array" aca="1" ref="P712" ca="1">_xlfn.IFS(O712&lt;5,"0-4years", O712&lt;10,"5-9years",O712&gt;=10,"10+ years")</f>
        <v>0-4years</v>
      </c>
      <c r="S712">
        <v>1</v>
      </c>
      <c r="T712" t="str" cm="1">
        <f t="array" ref="T712">_xlfn.IFS(S712&lt;3,"Low(1-2)",S712=3,"Medium(3)",S712&gt;=4,"High(4-5)")</f>
        <v>Low(1-2)</v>
      </c>
      <c r="U712">
        <v>1</v>
      </c>
      <c r="V712" t="s">
        <v>2050</v>
      </c>
      <c r="W712">
        <v>4</v>
      </c>
      <c r="X712">
        <v>90</v>
      </c>
      <c r="Y712">
        <v>27</v>
      </c>
      <c r="Z712">
        <v>87</v>
      </c>
      <c r="AA712">
        <v>3</v>
      </c>
      <c r="AB712" t="str" cm="1">
        <f t="array" ref="AB712">_xlfn.IFS(AA712=0,"Below Expectation",AA712&lt;5,"Needs Improvement",AA712&lt;=7,"Meets Expectation",AA712&gt;=8,"Exceeds Expectation")</f>
        <v>Needs Improvement</v>
      </c>
      <c r="AC712" s="4">
        <v>339</v>
      </c>
      <c r="AD712">
        <v>4</v>
      </c>
    </row>
    <row r="713" spans="1:30" x14ac:dyDescent="0.3">
      <c r="A713" t="s">
        <v>735</v>
      </c>
      <c r="B713" t="s">
        <v>1733</v>
      </c>
      <c r="C713">
        <v>47</v>
      </c>
      <c r="D713" t="str">
        <f t="shared" si="33"/>
        <v>40-49</v>
      </c>
      <c r="E713" t="s">
        <v>2022</v>
      </c>
      <c r="F713" t="s">
        <v>2026</v>
      </c>
      <c r="G713" t="s">
        <v>2032</v>
      </c>
      <c r="H713" s="2">
        <v>44194</v>
      </c>
      <c r="I713" t="s">
        <v>831</v>
      </c>
      <c r="J713" t="s">
        <v>2039</v>
      </c>
      <c r="K713" s="4">
        <v>80390</v>
      </c>
      <c r="L713">
        <v>0</v>
      </c>
      <c r="N713" s="6">
        <f t="shared" ca="1" si="34"/>
        <v>56</v>
      </c>
      <c r="O713" s="6">
        <f t="shared" ca="1" si="35"/>
        <v>4</v>
      </c>
      <c r="P713" s="6" t="str" cm="1">
        <f t="array" aca="1" ref="P713" ca="1">_xlfn.IFS(O713&lt;5,"0-4years", O713&lt;10,"5-9years",O713&gt;=10,"10+ years")</f>
        <v>0-4years</v>
      </c>
      <c r="S713">
        <v>5</v>
      </c>
      <c r="T713" t="str" cm="1">
        <f t="array" ref="T713">_xlfn.IFS(S713&lt;3,"Low(1-2)",S713=3,"Medium(3)",S713&gt;=4,"High(4-5)")</f>
        <v>High(4-5)</v>
      </c>
      <c r="U713">
        <v>5</v>
      </c>
      <c r="V713" t="s">
        <v>2056</v>
      </c>
      <c r="W713">
        <v>4</v>
      </c>
      <c r="X713">
        <v>73</v>
      </c>
      <c r="Y713">
        <v>91</v>
      </c>
      <c r="Z713">
        <v>84</v>
      </c>
      <c r="AA713">
        <v>4</v>
      </c>
      <c r="AB713" t="str" cm="1">
        <f t="array" ref="AB713">_xlfn.IFS(AA713=0,"Below Expectation",AA713&lt;5,"Needs Improvement",AA713&lt;=7,"Meets Expectation",AA713&gt;=8,"Exceeds Expectation")</f>
        <v>Needs Improvement</v>
      </c>
      <c r="AC713" s="4">
        <v>152</v>
      </c>
      <c r="AD713">
        <v>2</v>
      </c>
    </row>
    <row r="714" spans="1:30" x14ac:dyDescent="0.3">
      <c r="A714" t="s">
        <v>736</v>
      </c>
      <c r="B714" t="s">
        <v>1734</v>
      </c>
      <c r="C714">
        <v>43</v>
      </c>
      <c r="D714" t="str">
        <f t="shared" si="33"/>
        <v>40-49</v>
      </c>
      <c r="E714" t="s">
        <v>2022</v>
      </c>
      <c r="F714" t="s">
        <v>2028</v>
      </c>
      <c r="G714" t="s">
        <v>2032</v>
      </c>
      <c r="H714" s="2">
        <v>44863</v>
      </c>
      <c r="I714" t="s">
        <v>210</v>
      </c>
      <c r="J714" t="s">
        <v>2041</v>
      </c>
      <c r="K714" s="4">
        <v>41645</v>
      </c>
      <c r="L714">
        <v>0</v>
      </c>
      <c r="N714" s="6">
        <f t="shared" ca="1" si="34"/>
        <v>34</v>
      </c>
      <c r="O714" s="6">
        <f t="shared" ca="1" si="35"/>
        <v>2</v>
      </c>
      <c r="P714" s="6" t="str" cm="1">
        <f t="array" aca="1" ref="P714" ca="1">_xlfn.IFS(O714&lt;5,"0-4years", O714&lt;10,"5-9years",O714&gt;=10,"10+ years")</f>
        <v>0-4years</v>
      </c>
      <c r="S714">
        <v>3</v>
      </c>
      <c r="T714" t="str" cm="1">
        <f t="array" ref="T714">_xlfn.IFS(S714&lt;3,"Low(1-2)",S714=3,"Medium(3)",S714&gt;=4,"High(4-5)")</f>
        <v>Medium(3)</v>
      </c>
      <c r="U714">
        <v>5</v>
      </c>
      <c r="V714" t="s">
        <v>2054</v>
      </c>
      <c r="W714">
        <v>5</v>
      </c>
      <c r="X714">
        <v>71</v>
      </c>
      <c r="Y714">
        <v>21</v>
      </c>
      <c r="Z714">
        <v>100</v>
      </c>
      <c r="AA714">
        <v>8</v>
      </c>
      <c r="AB714" t="str" cm="1">
        <f t="array" ref="AB714">_xlfn.IFS(AA714=0,"Below Expectation",AA714&lt;5,"Needs Improvement",AA714&lt;=7,"Meets Expectation",AA714&gt;=8,"Exceeds Expectation")</f>
        <v>Exceeds Expectation</v>
      </c>
      <c r="AC714" s="4">
        <v>9613</v>
      </c>
      <c r="AD714">
        <v>1</v>
      </c>
    </row>
    <row r="715" spans="1:30" x14ac:dyDescent="0.3">
      <c r="A715" t="s">
        <v>737</v>
      </c>
      <c r="B715" t="s">
        <v>1735</v>
      </c>
      <c r="C715">
        <v>51</v>
      </c>
      <c r="D715" t="str">
        <f t="shared" si="33"/>
        <v>50-59</v>
      </c>
      <c r="E715" t="s">
        <v>2022</v>
      </c>
      <c r="F715" t="s">
        <v>2026</v>
      </c>
      <c r="G715" t="s">
        <v>2035</v>
      </c>
      <c r="H715" s="2">
        <v>44772</v>
      </c>
      <c r="I715" t="s">
        <v>743</v>
      </c>
      <c r="J715" t="s">
        <v>2040</v>
      </c>
      <c r="K715" s="4">
        <v>116960</v>
      </c>
      <c r="L715">
        <v>0</v>
      </c>
      <c r="N715" s="6">
        <f t="shared" ca="1" si="34"/>
        <v>37</v>
      </c>
      <c r="O715" s="6">
        <f t="shared" ca="1" si="35"/>
        <v>3</v>
      </c>
      <c r="P715" s="6" t="str" cm="1">
        <f t="array" aca="1" ref="P715" ca="1">_xlfn.IFS(O715&lt;5,"0-4years", O715&lt;10,"5-9years",O715&gt;=10,"10+ years")</f>
        <v>0-4years</v>
      </c>
      <c r="S715">
        <v>5</v>
      </c>
      <c r="T715" t="str" cm="1">
        <f t="array" ref="T715">_xlfn.IFS(S715&lt;3,"Low(1-2)",S715=3,"Medium(3)",S715&gt;=4,"High(4-5)")</f>
        <v>High(4-5)</v>
      </c>
      <c r="U715">
        <v>2</v>
      </c>
      <c r="V715" t="s">
        <v>2050</v>
      </c>
      <c r="W715">
        <v>5</v>
      </c>
      <c r="X715">
        <v>98</v>
      </c>
      <c r="Y715">
        <v>6</v>
      </c>
      <c r="Z715">
        <v>85</v>
      </c>
      <c r="AA715">
        <v>5</v>
      </c>
      <c r="AB715" t="str" cm="1">
        <f t="array" ref="AB715">_xlfn.IFS(AA715=0,"Below Expectation",AA715&lt;5,"Needs Improvement",AA715&lt;=7,"Meets Expectation",AA715&gt;=8,"Exceeds Expectation")</f>
        <v>Meets Expectation</v>
      </c>
      <c r="AC715" s="4">
        <v>13755</v>
      </c>
      <c r="AD715">
        <v>0</v>
      </c>
    </row>
    <row r="716" spans="1:30" x14ac:dyDescent="0.3">
      <c r="A716" t="s">
        <v>738</v>
      </c>
      <c r="B716" t="s">
        <v>1736</v>
      </c>
      <c r="C716">
        <v>38</v>
      </c>
      <c r="D716" t="str">
        <f t="shared" si="33"/>
        <v>30-39</v>
      </c>
      <c r="E716" t="s">
        <v>2023</v>
      </c>
      <c r="F716" t="s">
        <v>2030</v>
      </c>
      <c r="G716" t="s">
        <v>2034</v>
      </c>
      <c r="H716" s="2">
        <v>44307</v>
      </c>
      <c r="I716" t="s">
        <v>755</v>
      </c>
      <c r="J716" t="s">
        <v>2038</v>
      </c>
      <c r="K716" s="4">
        <v>79144</v>
      </c>
      <c r="L716">
        <v>0</v>
      </c>
      <c r="N716" s="6">
        <f t="shared" ca="1" si="34"/>
        <v>52</v>
      </c>
      <c r="O716" s="6">
        <f t="shared" ca="1" si="35"/>
        <v>4</v>
      </c>
      <c r="P716" s="6" t="str" cm="1">
        <f t="array" aca="1" ref="P716" ca="1">_xlfn.IFS(O716&lt;5,"0-4years", O716&lt;10,"5-9years",O716&gt;=10,"10+ years")</f>
        <v>0-4years</v>
      </c>
      <c r="S716">
        <v>4</v>
      </c>
      <c r="T716" t="str" cm="1">
        <f t="array" ref="T716">_xlfn.IFS(S716&lt;3,"Low(1-2)",S716=3,"Medium(3)",S716&gt;=4,"High(4-5)")</f>
        <v>High(4-5)</v>
      </c>
      <c r="U716">
        <v>4</v>
      </c>
      <c r="V716" t="s">
        <v>2056</v>
      </c>
      <c r="W716">
        <v>5</v>
      </c>
      <c r="X716">
        <v>63</v>
      </c>
      <c r="Y716">
        <v>14</v>
      </c>
      <c r="Z716">
        <v>69</v>
      </c>
      <c r="AA716">
        <v>9</v>
      </c>
      <c r="AB716" t="str" cm="1">
        <f t="array" ref="AB716">_xlfn.IFS(AA716=0,"Below Expectation",AA716&lt;5,"Needs Improvement",AA716&lt;=7,"Meets Expectation",AA716&gt;=8,"Exceeds Expectation")</f>
        <v>Exceeds Expectation</v>
      </c>
      <c r="AC716" s="4">
        <v>15982</v>
      </c>
      <c r="AD716">
        <v>0</v>
      </c>
    </row>
    <row r="717" spans="1:30" x14ac:dyDescent="0.3">
      <c r="A717" t="s">
        <v>739</v>
      </c>
      <c r="B717" t="s">
        <v>1737</v>
      </c>
      <c r="C717">
        <v>47</v>
      </c>
      <c r="D717" t="str">
        <f t="shared" si="33"/>
        <v>40-49</v>
      </c>
      <c r="E717" t="s">
        <v>2023</v>
      </c>
      <c r="F717" t="s">
        <v>2026</v>
      </c>
      <c r="G717" t="s">
        <v>2034</v>
      </c>
      <c r="H717" s="2">
        <v>42456</v>
      </c>
      <c r="I717" t="s">
        <v>935</v>
      </c>
      <c r="J717" t="s">
        <v>2039</v>
      </c>
      <c r="K717" s="4">
        <v>38382</v>
      </c>
      <c r="L717">
        <v>0</v>
      </c>
      <c r="N717" s="6">
        <f t="shared" ca="1" si="34"/>
        <v>113</v>
      </c>
      <c r="O717" s="6">
        <f t="shared" ca="1" si="35"/>
        <v>9</v>
      </c>
      <c r="P717" s="6" t="str" cm="1">
        <f t="array" aca="1" ref="P717" ca="1">_xlfn.IFS(O717&lt;5,"0-4years", O717&lt;10,"5-9years",O717&gt;=10,"10+ years")</f>
        <v>5-9years</v>
      </c>
      <c r="S717">
        <v>2</v>
      </c>
      <c r="T717" t="str" cm="1">
        <f t="array" ref="T717">_xlfn.IFS(S717&lt;3,"Low(1-2)",S717=3,"Medium(3)",S717&gt;=4,"High(4-5)")</f>
        <v>Low(1-2)</v>
      </c>
      <c r="U717">
        <v>2</v>
      </c>
      <c r="V717" t="s">
        <v>2050</v>
      </c>
      <c r="W717">
        <v>1</v>
      </c>
      <c r="X717">
        <v>91</v>
      </c>
      <c r="Y717">
        <v>95</v>
      </c>
      <c r="Z717">
        <v>52</v>
      </c>
      <c r="AA717">
        <v>8</v>
      </c>
      <c r="AB717" t="str" cm="1">
        <f t="array" ref="AB717">_xlfn.IFS(AA717=0,"Below Expectation",AA717&lt;5,"Needs Improvement",AA717&lt;=7,"Meets Expectation",AA717&gt;=8,"Exceeds Expectation")</f>
        <v>Exceeds Expectation</v>
      </c>
      <c r="AC717" s="4">
        <v>19435</v>
      </c>
      <c r="AD717">
        <v>4</v>
      </c>
    </row>
    <row r="718" spans="1:30" x14ac:dyDescent="0.3">
      <c r="A718" t="s">
        <v>740</v>
      </c>
      <c r="B718" t="s">
        <v>1738</v>
      </c>
      <c r="C718">
        <v>57</v>
      </c>
      <c r="D718" t="str">
        <f t="shared" si="33"/>
        <v>50-59</v>
      </c>
      <c r="E718" t="s">
        <v>2023</v>
      </c>
      <c r="F718" t="s">
        <v>2025</v>
      </c>
      <c r="G718" t="s">
        <v>2034</v>
      </c>
      <c r="H718" s="2">
        <v>41585</v>
      </c>
      <c r="I718" t="s">
        <v>213</v>
      </c>
      <c r="J718" t="s">
        <v>2037</v>
      </c>
      <c r="K718" s="4">
        <v>29025</v>
      </c>
      <c r="L718">
        <v>1</v>
      </c>
      <c r="M718" s="2">
        <v>42184</v>
      </c>
      <c r="N718" s="6">
        <f t="shared" ca="1" si="34"/>
        <v>19</v>
      </c>
      <c r="O718" s="6">
        <f t="shared" ca="1" si="35"/>
        <v>1</v>
      </c>
      <c r="P718" s="6" t="str" cm="1">
        <f t="array" aca="1" ref="P718" ca="1">_xlfn.IFS(O718&lt;5,"0-4years", O718&lt;10,"5-9years",O718&gt;=10,"10+ years")</f>
        <v>0-4years</v>
      </c>
      <c r="Q718" t="s">
        <v>2044</v>
      </c>
      <c r="R718">
        <v>30</v>
      </c>
      <c r="S718">
        <v>3</v>
      </c>
      <c r="T718" t="str" cm="1">
        <f t="array" ref="T718">_xlfn.IFS(S718&lt;3,"Low(1-2)",S718=3,"Medium(3)",S718&gt;=4,"High(4-5)")</f>
        <v>Medium(3)</v>
      </c>
      <c r="U718">
        <v>4</v>
      </c>
      <c r="V718" t="s">
        <v>2051</v>
      </c>
      <c r="W718">
        <v>5</v>
      </c>
      <c r="X718">
        <v>94</v>
      </c>
      <c r="Y718">
        <v>10</v>
      </c>
      <c r="Z718">
        <v>57</v>
      </c>
      <c r="AA718">
        <v>8</v>
      </c>
      <c r="AB718" t="str" cm="1">
        <f t="array" ref="AB718">_xlfn.IFS(AA718=0,"Below Expectation",AA718&lt;5,"Needs Improvement",AA718&lt;=7,"Meets Expectation",AA718&gt;=8,"Exceeds Expectation")</f>
        <v>Exceeds Expectation</v>
      </c>
      <c r="AC718" s="4">
        <v>426</v>
      </c>
      <c r="AD718">
        <v>4</v>
      </c>
    </row>
    <row r="719" spans="1:30" x14ac:dyDescent="0.3">
      <c r="A719" t="s">
        <v>741</v>
      </c>
      <c r="B719" t="s">
        <v>1739</v>
      </c>
      <c r="C719">
        <v>22</v>
      </c>
      <c r="D719" t="str">
        <f t="shared" si="33"/>
        <v>22-29</v>
      </c>
      <c r="E719" t="s">
        <v>2023</v>
      </c>
      <c r="F719" t="s">
        <v>2028</v>
      </c>
      <c r="G719" t="s">
        <v>2034</v>
      </c>
      <c r="H719" s="2">
        <v>43177</v>
      </c>
      <c r="I719" t="s">
        <v>411</v>
      </c>
      <c r="J719" t="s">
        <v>2037</v>
      </c>
      <c r="K719" s="4">
        <v>68226</v>
      </c>
      <c r="L719">
        <v>1</v>
      </c>
      <c r="M719" s="2">
        <v>43663</v>
      </c>
      <c r="N719" s="6">
        <f t="shared" ca="1" si="34"/>
        <v>15</v>
      </c>
      <c r="O719" s="6">
        <f t="shared" ca="1" si="35"/>
        <v>1</v>
      </c>
      <c r="P719" s="6" t="str" cm="1">
        <f t="array" aca="1" ref="P719" ca="1">_xlfn.IFS(O719&lt;5,"0-4years", O719&lt;10,"5-9years",O719&gt;=10,"10+ years")</f>
        <v>0-4years</v>
      </c>
      <c r="Q719" t="s">
        <v>2043</v>
      </c>
      <c r="R719">
        <v>90</v>
      </c>
      <c r="S719">
        <v>4</v>
      </c>
      <c r="T719" t="str" cm="1">
        <f t="array" ref="T719">_xlfn.IFS(S719&lt;3,"Low(1-2)",S719=3,"Medium(3)",S719&gt;=4,"High(4-5)")</f>
        <v>High(4-5)</v>
      </c>
      <c r="U719">
        <v>1</v>
      </c>
      <c r="V719" t="s">
        <v>2049</v>
      </c>
      <c r="W719">
        <v>4</v>
      </c>
      <c r="X719">
        <v>93</v>
      </c>
      <c r="Y719">
        <v>23</v>
      </c>
      <c r="Z719">
        <v>89</v>
      </c>
      <c r="AA719">
        <v>6</v>
      </c>
      <c r="AB719" t="str" cm="1">
        <f t="array" ref="AB719">_xlfn.IFS(AA719=0,"Below Expectation",AA719&lt;5,"Needs Improvement",AA719&lt;=7,"Meets Expectation",AA719&gt;=8,"Exceeds Expectation")</f>
        <v>Meets Expectation</v>
      </c>
      <c r="AC719" s="4">
        <v>9327</v>
      </c>
      <c r="AD719">
        <v>1</v>
      </c>
    </row>
    <row r="720" spans="1:30" x14ac:dyDescent="0.3">
      <c r="A720" t="s">
        <v>742</v>
      </c>
      <c r="B720" t="s">
        <v>1740</v>
      </c>
      <c r="C720">
        <v>29</v>
      </c>
      <c r="D720" t="str">
        <f t="shared" si="33"/>
        <v>22-29</v>
      </c>
      <c r="E720" t="s">
        <v>2022</v>
      </c>
      <c r="F720" t="s">
        <v>2025</v>
      </c>
      <c r="G720" t="s">
        <v>2033</v>
      </c>
      <c r="H720" s="2">
        <v>41557</v>
      </c>
      <c r="I720" t="s">
        <v>452</v>
      </c>
      <c r="J720" t="s">
        <v>2038</v>
      </c>
      <c r="K720" s="4">
        <v>104380</v>
      </c>
      <c r="L720">
        <v>0</v>
      </c>
      <c r="N720" s="6">
        <f t="shared" ca="1" si="34"/>
        <v>143</v>
      </c>
      <c r="O720" s="6">
        <f t="shared" ca="1" si="35"/>
        <v>11</v>
      </c>
      <c r="P720" s="6" t="str" cm="1">
        <f t="array" aca="1" ref="P720" ca="1">_xlfn.IFS(O720&lt;5,"0-4years", O720&lt;10,"5-9years",O720&gt;=10,"10+ years")</f>
        <v>10+ years</v>
      </c>
      <c r="S720">
        <v>3</v>
      </c>
      <c r="T720" t="str" cm="1">
        <f t="array" ref="T720">_xlfn.IFS(S720&lt;3,"Low(1-2)",S720=3,"Medium(3)",S720&gt;=4,"High(4-5)")</f>
        <v>Medium(3)</v>
      </c>
      <c r="U720">
        <v>2</v>
      </c>
      <c r="V720" t="s">
        <v>2050</v>
      </c>
      <c r="W720">
        <v>2</v>
      </c>
      <c r="X720">
        <v>76</v>
      </c>
      <c r="Y720">
        <v>66</v>
      </c>
      <c r="Z720">
        <v>81</v>
      </c>
      <c r="AA720">
        <v>9</v>
      </c>
      <c r="AB720" t="str" cm="1">
        <f t="array" ref="AB720">_xlfn.IFS(AA720=0,"Below Expectation",AA720&lt;5,"Needs Improvement",AA720&lt;=7,"Meets Expectation",AA720&gt;=8,"Exceeds Expectation")</f>
        <v>Exceeds Expectation</v>
      </c>
      <c r="AC720" s="4">
        <v>18756</v>
      </c>
      <c r="AD720">
        <v>4</v>
      </c>
    </row>
    <row r="721" spans="1:30" x14ac:dyDescent="0.3">
      <c r="A721" t="s">
        <v>743</v>
      </c>
      <c r="B721" t="s">
        <v>1741</v>
      </c>
      <c r="C721">
        <v>56</v>
      </c>
      <c r="D721" t="str">
        <f t="shared" si="33"/>
        <v>50-59</v>
      </c>
      <c r="E721" t="s">
        <v>2022</v>
      </c>
      <c r="F721" t="s">
        <v>2026</v>
      </c>
      <c r="G721" t="s">
        <v>2034</v>
      </c>
      <c r="H721" s="2">
        <v>42000</v>
      </c>
      <c r="I721" t="s">
        <v>881</v>
      </c>
      <c r="J721" t="s">
        <v>2040</v>
      </c>
      <c r="K721" s="4">
        <v>94711</v>
      </c>
      <c r="L721">
        <v>0</v>
      </c>
      <c r="N721" s="6">
        <f t="shared" ca="1" si="34"/>
        <v>128</v>
      </c>
      <c r="O721" s="6">
        <f t="shared" ca="1" si="35"/>
        <v>10</v>
      </c>
      <c r="P721" s="6" t="str" cm="1">
        <f t="array" aca="1" ref="P721" ca="1">_xlfn.IFS(O721&lt;5,"0-4years", O721&lt;10,"5-9years",O721&gt;=10,"10+ years")</f>
        <v>10+ years</v>
      </c>
      <c r="S721">
        <v>5</v>
      </c>
      <c r="T721" t="str" cm="1">
        <f t="array" ref="T721">_xlfn.IFS(S721&lt;3,"Low(1-2)",S721=3,"Medium(3)",S721&gt;=4,"High(4-5)")</f>
        <v>High(4-5)</v>
      </c>
      <c r="U721">
        <v>5</v>
      </c>
      <c r="V721" t="s">
        <v>2056</v>
      </c>
      <c r="W721">
        <v>5</v>
      </c>
      <c r="X721">
        <v>82</v>
      </c>
      <c r="Y721">
        <v>29</v>
      </c>
      <c r="Z721">
        <v>78</v>
      </c>
      <c r="AA721">
        <v>8</v>
      </c>
      <c r="AB721" t="str" cm="1">
        <f t="array" ref="AB721">_xlfn.IFS(AA721=0,"Below Expectation",AA721&lt;5,"Needs Improvement",AA721&lt;=7,"Meets Expectation",AA721&gt;=8,"Exceeds Expectation")</f>
        <v>Exceeds Expectation</v>
      </c>
      <c r="AC721" s="4">
        <v>11521</v>
      </c>
      <c r="AD721">
        <v>4</v>
      </c>
    </row>
    <row r="722" spans="1:30" x14ac:dyDescent="0.3">
      <c r="A722" t="s">
        <v>744</v>
      </c>
      <c r="B722" t="s">
        <v>1742</v>
      </c>
      <c r="C722">
        <v>36</v>
      </c>
      <c r="D722" t="str">
        <f t="shared" si="33"/>
        <v>30-39</v>
      </c>
      <c r="E722" t="s">
        <v>2022</v>
      </c>
      <c r="F722" t="s">
        <v>2030</v>
      </c>
      <c r="G722" t="s">
        <v>2031</v>
      </c>
      <c r="H722" s="2">
        <v>45291</v>
      </c>
      <c r="I722" t="s">
        <v>307</v>
      </c>
      <c r="J722" t="s">
        <v>2039</v>
      </c>
      <c r="K722" s="4">
        <v>99710</v>
      </c>
      <c r="L722">
        <v>1</v>
      </c>
      <c r="M722" s="2">
        <v>45542</v>
      </c>
      <c r="N722" s="6">
        <f t="shared" ca="1" si="34"/>
        <v>8</v>
      </c>
      <c r="O722" s="6">
        <f t="shared" ca="1" si="35"/>
        <v>0</v>
      </c>
      <c r="P722" s="6" t="str" cm="1">
        <f t="array" aca="1" ref="P722" ca="1">_xlfn.IFS(O722&lt;5,"0-4years", O722&lt;10,"5-9years",O722&gt;=10,"10+ years")</f>
        <v>0-4years</v>
      </c>
      <c r="Q722" t="s">
        <v>2047</v>
      </c>
      <c r="R722">
        <v>90</v>
      </c>
      <c r="S722">
        <v>1</v>
      </c>
      <c r="T722" t="str" cm="1">
        <f t="array" ref="T722">_xlfn.IFS(S722&lt;3,"Low(1-2)",S722=3,"Medium(3)",S722&gt;=4,"High(4-5)")</f>
        <v>Low(1-2)</v>
      </c>
      <c r="U722">
        <v>2</v>
      </c>
      <c r="V722" t="s">
        <v>2055</v>
      </c>
      <c r="W722">
        <v>2</v>
      </c>
      <c r="X722">
        <v>71</v>
      </c>
      <c r="Y722">
        <v>69</v>
      </c>
      <c r="Z722">
        <v>56</v>
      </c>
      <c r="AA722">
        <v>4</v>
      </c>
      <c r="AB722" t="str" cm="1">
        <f t="array" ref="AB722">_xlfn.IFS(AA722=0,"Below Expectation",AA722&lt;5,"Needs Improvement",AA722&lt;=7,"Meets Expectation",AA722&gt;=8,"Exceeds Expectation")</f>
        <v>Needs Improvement</v>
      </c>
      <c r="AC722" s="4">
        <v>17333</v>
      </c>
      <c r="AD722">
        <v>0</v>
      </c>
    </row>
    <row r="723" spans="1:30" x14ac:dyDescent="0.3">
      <c r="A723" t="s">
        <v>745</v>
      </c>
      <c r="B723" t="s">
        <v>1743</v>
      </c>
      <c r="C723">
        <v>43</v>
      </c>
      <c r="D723" t="str">
        <f t="shared" si="33"/>
        <v>40-49</v>
      </c>
      <c r="E723" t="s">
        <v>2023</v>
      </c>
      <c r="F723" t="s">
        <v>2029</v>
      </c>
      <c r="G723" t="s">
        <v>2034</v>
      </c>
      <c r="H723" s="2">
        <v>41983</v>
      </c>
      <c r="I723" t="s">
        <v>887</v>
      </c>
      <c r="J723" t="s">
        <v>2038</v>
      </c>
      <c r="K723" s="4">
        <v>28443</v>
      </c>
      <c r="L723">
        <v>0</v>
      </c>
      <c r="N723" s="6">
        <f t="shared" ca="1" si="34"/>
        <v>129</v>
      </c>
      <c r="O723" s="6">
        <f t="shared" ca="1" si="35"/>
        <v>10</v>
      </c>
      <c r="P723" s="6" t="str" cm="1">
        <f t="array" aca="1" ref="P723" ca="1">_xlfn.IFS(O723&lt;5,"0-4years", O723&lt;10,"5-9years",O723&gt;=10,"10+ years")</f>
        <v>10+ years</v>
      </c>
      <c r="S723">
        <v>4</v>
      </c>
      <c r="T723" t="str" cm="1">
        <f t="array" ref="T723">_xlfn.IFS(S723&lt;3,"Low(1-2)",S723=3,"Medium(3)",S723&gt;=4,"High(4-5)")</f>
        <v>High(4-5)</v>
      </c>
      <c r="U723">
        <v>2</v>
      </c>
      <c r="V723" t="s">
        <v>2050</v>
      </c>
      <c r="W723">
        <v>4</v>
      </c>
      <c r="X723">
        <v>78</v>
      </c>
      <c r="Y723">
        <v>65</v>
      </c>
      <c r="Z723">
        <v>51</v>
      </c>
      <c r="AA723">
        <v>4</v>
      </c>
      <c r="AB723" t="str" cm="1">
        <f t="array" ref="AB723">_xlfn.IFS(AA723=0,"Below Expectation",AA723&lt;5,"Needs Improvement",AA723&lt;=7,"Meets Expectation",AA723&gt;=8,"Exceeds Expectation")</f>
        <v>Needs Improvement</v>
      </c>
      <c r="AC723" s="4">
        <v>1373</v>
      </c>
      <c r="AD723">
        <v>1</v>
      </c>
    </row>
    <row r="724" spans="1:30" x14ac:dyDescent="0.3">
      <c r="A724" t="s">
        <v>746</v>
      </c>
      <c r="B724" t="s">
        <v>1744</v>
      </c>
      <c r="C724">
        <v>35</v>
      </c>
      <c r="D724" t="str">
        <f t="shared" si="33"/>
        <v>30-39</v>
      </c>
      <c r="E724" t="s">
        <v>2023</v>
      </c>
      <c r="F724" t="s">
        <v>2027</v>
      </c>
      <c r="G724" t="s">
        <v>2034</v>
      </c>
      <c r="H724" s="2">
        <v>43679</v>
      </c>
      <c r="I724" t="s">
        <v>260</v>
      </c>
      <c r="J724" t="s">
        <v>2040</v>
      </c>
      <c r="K724" s="4">
        <v>46395</v>
      </c>
      <c r="L724">
        <v>0</v>
      </c>
      <c r="N724" s="6">
        <f t="shared" ca="1" si="34"/>
        <v>73</v>
      </c>
      <c r="O724" s="6">
        <f t="shared" ca="1" si="35"/>
        <v>6</v>
      </c>
      <c r="P724" s="6" t="str" cm="1">
        <f t="array" aca="1" ref="P724" ca="1">_xlfn.IFS(O724&lt;5,"0-4years", O724&lt;10,"5-9years",O724&gt;=10,"10+ years")</f>
        <v>5-9years</v>
      </c>
      <c r="S724">
        <v>2</v>
      </c>
      <c r="T724" t="str" cm="1">
        <f t="array" ref="T724">_xlfn.IFS(S724&lt;3,"Low(1-2)",S724=3,"Medium(3)",S724&gt;=4,"High(4-5)")</f>
        <v>Low(1-2)</v>
      </c>
      <c r="U724">
        <v>1</v>
      </c>
      <c r="V724" t="s">
        <v>2050</v>
      </c>
      <c r="W724">
        <v>5</v>
      </c>
      <c r="X724">
        <v>68</v>
      </c>
      <c r="Y724">
        <v>60</v>
      </c>
      <c r="Z724">
        <v>70</v>
      </c>
      <c r="AA724">
        <v>7</v>
      </c>
      <c r="AB724" t="str" cm="1">
        <f t="array" ref="AB724">_xlfn.IFS(AA724=0,"Below Expectation",AA724&lt;5,"Needs Improvement",AA724&lt;=7,"Meets Expectation",AA724&gt;=8,"Exceeds Expectation")</f>
        <v>Meets Expectation</v>
      </c>
      <c r="AC724" s="4">
        <v>7082</v>
      </c>
      <c r="AD724">
        <v>4</v>
      </c>
    </row>
    <row r="725" spans="1:30" x14ac:dyDescent="0.3">
      <c r="A725" t="s">
        <v>747</v>
      </c>
      <c r="B725" t="s">
        <v>1745</v>
      </c>
      <c r="C725">
        <v>47</v>
      </c>
      <c r="D725" t="str">
        <f t="shared" si="33"/>
        <v>40-49</v>
      </c>
      <c r="E725" t="s">
        <v>2023</v>
      </c>
      <c r="F725" t="s">
        <v>2027</v>
      </c>
      <c r="G725" t="s">
        <v>2035</v>
      </c>
      <c r="H725" s="2">
        <v>41154</v>
      </c>
      <c r="I725" t="s">
        <v>217</v>
      </c>
      <c r="J725" t="s">
        <v>2039</v>
      </c>
      <c r="K725" s="4">
        <v>35725</v>
      </c>
      <c r="L725">
        <v>0</v>
      </c>
      <c r="N725" s="6">
        <f t="shared" ca="1" si="34"/>
        <v>156</v>
      </c>
      <c r="O725" s="6">
        <f t="shared" ca="1" si="35"/>
        <v>13</v>
      </c>
      <c r="P725" s="6" t="str" cm="1">
        <f t="array" aca="1" ref="P725" ca="1">_xlfn.IFS(O725&lt;5,"0-4years", O725&lt;10,"5-9years",O725&gt;=10,"10+ years")</f>
        <v>10+ years</v>
      </c>
      <c r="S725">
        <v>5</v>
      </c>
      <c r="T725" t="str" cm="1">
        <f t="array" ref="T725">_xlfn.IFS(S725&lt;3,"Low(1-2)",S725=3,"Medium(3)",S725&gt;=4,"High(4-5)")</f>
        <v>High(4-5)</v>
      </c>
      <c r="U725">
        <v>5</v>
      </c>
      <c r="V725" t="s">
        <v>2056</v>
      </c>
      <c r="W725">
        <v>1</v>
      </c>
      <c r="X725">
        <v>68</v>
      </c>
      <c r="Y725">
        <v>77</v>
      </c>
      <c r="Z725">
        <v>55</v>
      </c>
      <c r="AA725">
        <v>9</v>
      </c>
      <c r="AB725" t="str" cm="1">
        <f t="array" ref="AB725">_xlfn.IFS(AA725=0,"Below Expectation",AA725&lt;5,"Needs Improvement",AA725&lt;=7,"Meets Expectation",AA725&gt;=8,"Exceeds Expectation")</f>
        <v>Exceeds Expectation</v>
      </c>
      <c r="AC725" s="4">
        <v>9893</v>
      </c>
      <c r="AD725">
        <v>1</v>
      </c>
    </row>
    <row r="726" spans="1:30" x14ac:dyDescent="0.3">
      <c r="A726" t="s">
        <v>748</v>
      </c>
      <c r="B726" t="s">
        <v>1746</v>
      </c>
      <c r="C726">
        <v>49</v>
      </c>
      <c r="D726" t="str">
        <f t="shared" si="33"/>
        <v>40-49</v>
      </c>
      <c r="E726" t="s">
        <v>2023</v>
      </c>
      <c r="F726" t="s">
        <v>2026</v>
      </c>
      <c r="G726" t="s">
        <v>2035</v>
      </c>
      <c r="H726" s="2">
        <v>41588</v>
      </c>
      <c r="I726" t="s">
        <v>310</v>
      </c>
      <c r="J726" t="s">
        <v>2037</v>
      </c>
      <c r="K726" s="4">
        <v>58461</v>
      </c>
      <c r="L726">
        <v>1</v>
      </c>
      <c r="M726" s="2">
        <v>45804</v>
      </c>
      <c r="N726" s="6">
        <f t="shared" ca="1" si="34"/>
        <v>138</v>
      </c>
      <c r="O726" s="6">
        <f t="shared" ca="1" si="35"/>
        <v>11</v>
      </c>
      <c r="P726" s="6" t="str" cm="1">
        <f t="array" aca="1" ref="P726" ca="1">_xlfn.IFS(O726&lt;5,"0-4years", O726&lt;10,"5-9years",O726&gt;=10,"10+ years")</f>
        <v>10+ years</v>
      </c>
      <c r="Q726" t="s">
        <v>2045</v>
      </c>
      <c r="R726">
        <v>30</v>
      </c>
      <c r="S726">
        <v>4</v>
      </c>
      <c r="T726" t="str" cm="1">
        <f t="array" ref="T726">_xlfn.IFS(S726&lt;3,"Low(1-2)",S726=3,"Medium(3)",S726&gt;=4,"High(4-5)")</f>
        <v>High(4-5)</v>
      </c>
      <c r="U726">
        <v>5</v>
      </c>
      <c r="V726" t="s">
        <v>2052</v>
      </c>
      <c r="W726">
        <v>1</v>
      </c>
      <c r="X726">
        <v>55</v>
      </c>
      <c r="Y726">
        <v>40</v>
      </c>
      <c r="Z726">
        <v>77</v>
      </c>
      <c r="AA726">
        <v>3</v>
      </c>
      <c r="AB726" t="str" cm="1">
        <f t="array" ref="AB726">_xlfn.IFS(AA726=0,"Below Expectation",AA726&lt;5,"Needs Improvement",AA726&lt;=7,"Meets Expectation",AA726&gt;=8,"Exceeds Expectation")</f>
        <v>Needs Improvement</v>
      </c>
      <c r="AC726" s="4">
        <v>18866</v>
      </c>
      <c r="AD726">
        <v>2</v>
      </c>
    </row>
    <row r="727" spans="1:30" x14ac:dyDescent="0.3">
      <c r="A727" t="s">
        <v>749</v>
      </c>
      <c r="B727" t="s">
        <v>1747</v>
      </c>
      <c r="C727">
        <v>44</v>
      </c>
      <c r="D727" t="str">
        <f t="shared" si="33"/>
        <v>40-49</v>
      </c>
      <c r="E727" t="s">
        <v>2022</v>
      </c>
      <c r="F727" t="s">
        <v>2030</v>
      </c>
      <c r="G727" t="s">
        <v>2034</v>
      </c>
      <c r="H727" s="2">
        <v>44081</v>
      </c>
      <c r="I727" t="s">
        <v>794</v>
      </c>
      <c r="J727" t="s">
        <v>2039</v>
      </c>
      <c r="K727" s="4">
        <v>66115</v>
      </c>
      <c r="L727">
        <v>0</v>
      </c>
      <c r="N727" s="6">
        <f t="shared" ca="1" si="34"/>
        <v>60</v>
      </c>
      <c r="O727" s="6">
        <f t="shared" ca="1" si="35"/>
        <v>5</v>
      </c>
      <c r="P727" s="6" t="str" cm="1">
        <f t="array" aca="1" ref="P727" ca="1">_xlfn.IFS(O727&lt;5,"0-4years", O727&lt;10,"5-9years",O727&gt;=10,"10+ years")</f>
        <v>5-9years</v>
      </c>
      <c r="S727">
        <v>2</v>
      </c>
      <c r="T727" t="str" cm="1">
        <f t="array" ref="T727">_xlfn.IFS(S727&lt;3,"Low(1-2)",S727=3,"Medium(3)",S727&gt;=4,"High(4-5)")</f>
        <v>Low(1-2)</v>
      </c>
      <c r="U727">
        <v>3</v>
      </c>
      <c r="V727" t="s">
        <v>2050</v>
      </c>
      <c r="W727">
        <v>2</v>
      </c>
      <c r="X727">
        <v>94</v>
      </c>
      <c r="Y727">
        <v>81</v>
      </c>
      <c r="Z727">
        <v>97</v>
      </c>
      <c r="AA727">
        <v>8</v>
      </c>
      <c r="AB727" t="str" cm="1">
        <f t="array" ref="AB727">_xlfn.IFS(AA727=0,"Below Expectation",AA727&lt;5,"Needs Improvement",AA727&lt;=7,"Meets Expectation",AA727&gt;=8,"Exceeds Expectation")</f>
        <v>Exceeds Expectation</v>
      </c>
      <c r="AC727" s="4">
        <v>7593</v>
      </c>
      <c r="AD727">
        <v>0</v>
      </c>
    </row>
    <row r="728" spans="1:30" x14ac:dyDescent="0.3">
      <c r="A728" t="s">
        <v>750</v>
      </c>
      <c r="B728" t="s">
        <v>1748</v>
      </c>
      <c r="C728">
        <v>35</v>
      </c>
      <c r="D728" t="str">
        <f t="shared" si="33"/>
        <v>30-39</v>
      </c>
      <c r="E728" t="s">
        <v>2023</v>
      </c>
      <c r="F728" t="s">
        <v>2028</v>
      </c>
      <c r="G728" t="s">
        <v>2034</v>
      </c>
      <c r="H728" s="2">
        <v>42486</v>
      </c>
      <c r="I728" t="s">
        <v>781</v>
      </c>
      <c r="J728" t="s">
        <v>2041</v>
      </c>
      <c r="K728" s="4">
        <v>108732</v>
      </c>
      <c r="L728">
        <v>0</v>
      </c>
      <c r="N728" s="6">
        <f t="shared" ca="1" si="34"/>
        <v>112</v>
      </c>
      <c r="O728" s="6">
        <f t="shared" ca="1" si="35"/>
        <v>9</v>
      </c>
      <c r="P728" s="6" t="str" cm="1">
        <f t="array" aca="1" ref="P728" ca="1">_xlfn.IFS(O728&lt;5,"0-4years", O728&lt;10,"5-9years",O728&gt;=10,"10+ years")</f>
        <v>5-9years</v>
      </c>
      <c r="S728">
        <v>4</v>
      </c>
      <c r="T728" t="str" cm="1">
        <f t="array" ref="T728">_xlfn.IFS(S728&lt;3,"Low(1-2)",S728=3,"Medium(3)",S728&gt;=4,"High(4-5)")</f>
        <v>High(4-5)</v>
      </c>
      <c r="U728">
        <v>3</v>
      </c>
      <c r="V728" t="s">
        <v>2054</v>
      </c>
      <c r="W728">
        <v>1</v>
      </c>
      <c r="X728">
        <v>68</v>
      </c>
      <c r="Y728">
        <v>50</v>
      </c>
      <c r="Z728">
        <v>91</v>
      </c>
      <c r="AA728">
        <v>6</v>
      </c>
      <c r="AB728" t="str" cm="1">
        <f t="array" ref="AB728">_xlfn.IFS(AA728=0,"Below Expectation",AA728&lt;5,"Needs Improvement",AA728&lt;=7,"Meets Expectation",AA728&gt;=8,"Exceeds Expectation")</f>
        <v>Meets Expectation</v>
      </c>
      <c r="AC728" s="4">
        <v>9495</v>
      </c>
      <c r="AD728">
        <v>0</v>
      </c>
    </row>
    <row r="729" spans="1:30" x14ac:dyDescent="0.3">
      <c r="A729" t="s">
        <v>751</v>
      </c>
      <c r="B729" t="s">
        <v>1749</v>
      </c>
      <c r="C729">
        <v>45</v>
      </c>
      <c r="D729" t="str">
        <f t="shared" si="33"/>
        <v>40-49</v>
      </c>
      <c r="E729" t="s">
        <v>2022</v>
      </c>
      <c r="F729" t="s">
        <v>2025</v>
      </c>
      <c r="G729" t="s">
        <v>2031</v>
      </c>
      <c r="H729" s="2">
        <v>41921</v>
      </c>
      <c r="I729" t="s">
        <v>159</v>
      </c>
      <c r="J729" t="s">
        <v>2039</v>
      </c>
      <c r="K729" s="4">
        <v>104790</v>
      </c>
      <c r="L729">
        <v>1</v>
      </c>
      <c r="M729" s="2">
        <v>44190</v>
      </c>
      <c r="N729" s="6">
        <f t="shared" ca="1" si="34"/>
        <v>74</v>
      </c>
      <c r="O729" s="6">
        <f t="shared" ca="1" si="35"/>
        <v>6</v>
      </c>
      <c r="P729" s="6" t="str" cm="1">
        <f t="array" aca="1" ref="P729" ca="1">_xlfn.IFS(O729&lt;5,"0-4years", O729&lt;10,"5-9years",O729&gt;=10,"10+ years")</f>
        <v>5-9years</v>
      </c>
      <c r="Q729" t="s">
        <v>2043</v>
      </c>
      <c r="R729">
        <v>90</v>
      </c>
      <c r="S729">
        <v>5</v>
      </c>
      <c r="T729" t="str" cm="1">
        <f t="array" ref="T729">_xlfn.IFS(S729&lt;3,"Low(1-2)",S729=3,"Medium(3)",S729&gt;=4,"High(4-5)")</f>
        <v>High(4-5)</v>
      </c>
      <c r="U729">
        <v>3</v>
      </c>
      <c r="V729" t="s">
        <v>2049</v>
      </c>
      <c r="W729">
        <v>1</v>
      </c>
      <c r="X729">
        <v>62</v>
      </c>
      <c r="Y729">
        <v>43</v>
      </c>
      <c r="Z729">
        <v>85</v>
      </c>
      <c r="AA729">
        <v>6</v>
      </c>
      <c r="AB729" t="str" cm="1">
        <f t="array" ref="AB729">_xlfn.IFS(AA729=0,"Below Expectation",AA729&lt;5,"Needs Improvement",AA729&lt;=7,"Meets Expectation",AA729&gt;=8,"Exceeds Expectation")</f>
        <v>Meets Expectation</v>
      </c>
      <c r="AC729" s="4">
        <v>16754</v>
      </c>
      <c r="AD729">
        <v>0</v>
      </c>
    </row>
    <row r="730" spans="1:30" x14ac:dyDescent="0.3">
      <c r="A730" t="s">
        <v>752</v>
      </c>
      <c r="B730" t="s">
        <v>1750</v>
      </c>
      <c r="C730">
        <v>23</v>
      </c>
      <c r="D730" t="str">
        <f t="shared" si="33"/>
        <v>22-29</v>
      </c>
      <c r="E730" t="s">
        <v>2023</v>
      </c>
      <c r="F730" t="s">
        <v>2025</v>
      </c>
      <c r="G730" t="s">
        <v>2034</v>
      </c>
      <c r="H730" s="2">
        <v>41215</v>
      </c>
      <c r="I730" t="s">
        <v>815</v>
      </c>
      <c r="J730" t="s">
        <v>2041</v>
      </c>
      <c r="K730" s="4">
        <v>104557</v>
      </c>
      <c r="L730">
        <v>1</v>
      </c>
      <c r="M730" s="2">
        <v>41525</v>
      </c>
      <c r="N730" s="6">
        <f t="shared" ca="1" si="34"/>
        <v>10</v>
      </c>
      <c r="O730" s="6">
        <f t="shared" ca="1" si="35"/>
        <v>0</v>
      </c>
      <c r="P730" s="6" t="str" cm="1">
        <f t="array" aca="1" ref="P730" ca="1">_xlfn.IFS(O730&lt;5,"0-4years", O730&lt;10,"5-9years",O730&gt;=10,"10+ years")</f>
        <v>0-4years</v>
      </c>
      <c r="Q730" t="s">
        <v>2044</v>
      </c>
      <c r="R730">
        <v>30</v>
      </c>
      <c r="S730">
        <v>4</v>
      </c>
      <c r="T730" t="str" cm="1">
        <f t="array" ref="T730">_xlfn.IFS(S730&lt;3,"Low(1-2)",S730=3,"Medium(3)",S730&gt;=4,"High(4-5)")</f>
        <v>High(4-5)</v>
      </c>
      <c r="U730">
        <v>1</v>
      </c>
      <c r="V730" t="s">
        <v>2051</v>
      </c>
      <c r="W730">
        <v>1</v>
      </c>
      <c r="X730">
        <v>75</v>
      </c>
      <c r="Y730">
        <v>94</v>
      </c>
      <c r="Z730">
        <v>81</v>
      </c>
      <c r="AA730">
        <v>2</v>
      </c>
      <c r="AB730" t="str" cm="1">
        <f t="array" ref="AB730">_xlfn.IFS(AA730=0,"Below Expectation",AA730&lt;5,"Needs Improvement",AA730&lt;=7,"Meets Expectation",AA730&gt;=8,"Exceeds Expectation")</f>
        <v>Needs Improvement</v>
      </c>
      <c r="AC730" s="4">
        <v>7837</v>
      </c>
      <c r="AD730">
        <v>3</v>
      </c>
    </row>
    <row r="731" spans="1:30" x14ac:dyDescent="0.3">
      <c r="A731" t="s">
        <v>753</v>
      </c>
      <c r="B731" t="s">
        <v>1751</v>
      </c>
      <c r="C731">
        <v>47</v>
      </c>
      <c r="D731" t="str">
        <f t="shared" si="33"/>
        <v>40-49</v>
      </c>
      <c r="E731" t="s">
        <v>2023</v>
      </c>
      <c r="F731" t="s">
        <v>2025</v>
      </c>
      <c r="G731" t="s">
        <v>2034</v>
      </c>
      <c r="H731" s="2">
        <v>44495</v>
      </c>
      <c r="I731" t="s">
        <v>806</v>
      </c>
      <c r="J731" t="s">
        <v>2039</v>
      </c>
      <c r="K731" s="4">
        <v>96260</v>
      </c>
      <c r="L731">
        <v>1</v>
      </c>
      <c r="M731" s="2">
        <v>45357</v>
      </c>
      <c r="N731" s="6">
        <f t="shared" ca="1" si="34"/>
        <v>28</v>
      </c>
      <c r="O731" s="6">
        <f t="shared" ca="1" si="35"/>
        <v>2</v>
      </c>
      <c r="P731" s="6" t="str" cm="1">
        <f t="array" aca="1" ref="P731" ca="1">_xlfn.IFS(O731&lt;5,"0-4years", O731&lt;10,"5-9years",O731&gt;=10,"10+ years")</f>
        <v>0-4years</v>
      </c>
      <c r="Q731" t="s">
        <v>2044</v>
      </c>
      <c r="R731">
        <v>30</v>
      </c>
      <c r="S731">
        <v>3</v>
      </c>
      <c r="T731" t="str" cm="1">
        <f t="array" ref="T731">_xlfn.IFS(S731&lt;3,"Low(1-2)",S731=3,"Medium(3)",S731&gt;=4,"High(4-5)")</f>
        <v>Medium(3)</v>
      </c>
      <c r="U731">
        <v>2</v>
      </c>
      <c r="V731" t="s">
        <v>2051</v>
      </c>
      <c r="W731">
        <v>4</v>
      </c>
      <c r="X731">
        <v>71</v>
      </c>
      <c r="Y731">
        <v>12</v>
      </c>
      <c r="Z731">
        <v>94</v>
      </c>
      <c r="AA731">
        <v>3</v>
      </c>
      <c r="AB731" t="str" cm="1">
        <f t="array" ref="AB731">_xlfn.IFS(AA731=0,"Below Expectation",AA731&lt;5,"Needs Improvement",AA731&lt;=7,"Meets Expectation",AA731&gt;=8,"Exceeds Expectation")</f>
        <v>Needs Improvement</v>
      </c>
      <c r="AC731" s="4">
        <v>11172</v>
      </c>
      <c r="AD731">
        <v>1</v>
      </c>
    </row>
    <row r="732" spans="1:30" x14ac:dyDescent="0.3">
      <c r="A732" t="s">
        <v>754</v>
      </c>
      <c r="B732" t="s">
        <v>1752</v>
      </c>
      <c r="C732">
        <v>35</v>
      </c>
      <c r="D732" t="str">
        <f t="shared" si="33"/>
        <v>30-39</v>
      </c>
      <c r="E732" t="s">
        <v>2023</v>
      </c>
      <c r="F732" t="s">
        <v>2028</v>
      </c>
      <c r="G732" t="s">
        <v>2036</v>
      </c>
      <c r="H732" s="2">
        <v>44897</v>
      </c>
      <c r="I732" t="s">
        <v>194</v>
      </c>
      <c r="J732" t="s">
        <v>2041</v>
      </c>
      <c r="K732" s="4">
        <v>53690</v>
      </c>
      <c r="L732">
        <v>0</v>
      </c>
      <c r="N732" s="6">
        <f t="shared" ca="1" si="34"/>
        <v>33</v>
      </c>
      <c r="O732" s="6">
        <f t="shared" ca="1" si="35"/>
        <v>2</v>
      </c>
      <c r="P732" s="6" t="str" cm="1">
        <f t="array" aca="1" ref="P732" ca="1">_xlfn.IFS(O732&lt;5,"0-4years", O732&lt;10,"5-9years",O732&gt;=10,"10+ years")</f>
        <v>0-4years</v>
      </c>
      <c r="S732">
        <v>5</v>
      </c>
      <c r="T732" t="str" cm="1">
        <f t="array" ref="T732">_xlfn.IFS(S732&lt;3,"Low(1-2)",S732=3,"Medium(3)",S732&gt;=4,"High(4-5)")</f>
        <v>High(4-5)</v>
      </c>
      <c r="U732">
        <v>5</v>
      </c>
      <c r="V732" t="s">
        <v>2056</v>
      </c>
      <c r="W732">
        <v>1</v>
      </c>
      <c r="X732">
        <v>70</v>
      </c>
      <c r="Y732">
        <v>89</v>
      </c>
      <c r="Z732">
        <v>91</v>
      </c>
      <c r="AA732">
        <v>6</v>
      </c>
      <c r="AB732" t="str" cm="1">
        <f t="array" ref="AB732">_xlfn.IFS(AA732=0,"Below Expectation",AA732&lt;5,"Needs Improvement",AA732&lt;=7,"Meets Expectation",AA732&gt;=8,"Exceeds Expectation")</f>
        <v>Meets Expectation</v>
      </c>
      <c r="AC732" s="4">
        <v>18680</v>
      </c>
      <c r="AD732">
        <v>2</v>
      </c>
    </row>
    <row r="733" spans="1:30" x14ac:dyDescent="0.3">
      <c r="A733" t="s">
        <v>755</v>
      </c>
      <c r="B733" t="s">
        <v>1753</v>
      </c>
      <c r="C733">
        <v>28</v>
      </c>
      <c r="D733" t="str">
        <f t="shared" si="33"/>
        <v>22-29</v>
      </c>
      <c r="E733" t="s">
        <v>2022</v>
      </c>
      <c r="F733" t="s">
        <v>2027</v>
      </c>
      <c r="G733" t="s">
        <v>2035</v>
      </c>
      <c r="H733" s="2">
        <v>44178</v>
      </c>
      <c r="I733" t="s">
        <v>182</v>
      </c>
      <c r="J733" t="s">
        <v>2037</v>
      </c>
      <c r="K733" s="4">
        <v>26407</v>
      </c>
      <c r="L733">
        <v>0</v>
      </c>
      <c r="N733" s="6">
        <f t="shared" ca="1" si="34"/>
        <v>57</v>
      </c>
      <c r="O733" s="6">
        <f t="shared" ca="1" si="35"/>
        <v>4</v>
      </c>
      <c r="P733" s="6" t="str" cm="1">
        <f t="array" aca="1" ref="P733" ca="1">_xlfn.IFS(O733&lt;5,"0-4years", O733&lt;10,"5-9years",O733&gt;=10,"10+ years")</f>
        <v>0-4years</v>
      </c>
      <c r="S733">
        <v>4</v>
      </c>
      <c r="T733" t="str" cm="1">
        <f t="array" ref="T733">_xlfn.IFS(S733&lt;3,"Low(1-2)",S733=3,"Medium(3)",S733&gt;=4,"High(4-5)")</f>
        <v>High(4-5)</v>
      </c>
      <c r="U733">
        <v>5</v>
      </c>
      <c r="V733" t="s">
        <v>2056</v>
      </c>
      <c r="W733">
        <v>3</v>
      </c>
      <c r="X733">
        <v>85</v>
      </c>
      <c r="Y733">
        <v>11</v>
      </c>
      <c r="Z733">
        <v>95</v>
      </c>
      <c r="AA733">
        <v>4</v>
      </c>
      <c r="AB733" t="str" cm="1">
        <f t="array" ref="AB733">_xlfn.IFS(AA733=0,"Below Expectation",AA733&lt;5,"Needs Improvement",AA733&lt;=7,"Meets Expectation",AA733&gt;=8,"Exceeds Expectation")</f>
        <v>Needs Improvement</v>
      </c>
      <c r="AC733" s="4">
        <v>10317</v>
      </c>
      <c r="AD733">
        <v>4</v>
      </c>
    </row>
    <row r="734" spans="1:30" x14ac:dyDescent="0.3">
      <c r="A734" t="s">
        <v>756</v>
      </c>
      <c r="B734" t="s">
        <v>1754</v>
      </c>
      <c r="C734">
        <v>24</v>
      </c>
      <c r="D734" t="str">
        <f t="shared" si="33"/>
        <v>22-29</v>
      </c>
      <c r="E734" t="s">
        <v>2022</v>
      </c>
      <c r="F734" t="s">
        <v>2030</v>
      </c>
      <c r="G734" t="s">
        <v>2035</v>
      </c>
      <c r="H734" s="2">
        <v>43998</v>
      </c>
      <c r="I734" t="s">
        <v>224</v>
      </c>
      <c r="J734" t="s">
        <v>2040</v>
      </c>
      <c r="K734" s="4">
        <v>98568</v>
      </c>
      <c r="L734">
        <v>0</v>
      </c>
      <c r="N734" s="6">
        <f t="shared" ca="1" si="34"/>
        <v>63</v>
      </c>
      <c r="O734" s="6">
        <f t="shared" ca="1" si="35"/>
        <v>5</v>
      </c>
      <c r="P734" s="6" t="str" cm="1">
        <f t="array" aca="1" ref="P734" ca="1">_xlfn.IFS(O734&lt;5,"0-4years", O734&lt;10,"5-9years",O734&gt;=10,"10+ years")</f>
        <v>5-9years</v>
      </c>
      <c r="S734">
        <v>1</v>
      </c>
      <c r="T734" t="str" cm="1">
        <f t="array" ref="T734">_xlfn.IFS(S734&lt;3,"Low(1-2)",S734=3,"Medium(3)",S734&gt;=4,"High(4-5)")</f>
        <v>Low(1-2)</v>
      </c>
      <c r="U734">
        <v>2</v>
      </c>
      <c r="V734" t="s">
        <v>2050</v>
      </c>
      <c r="W734">
        <v>5</v>
      </c>
      <c r="X734">
        <v>51</v>
      </c>
      <c r="Y734">
        <v>81</v>
      </c>
      <c r="Z734">
        <v>58</v>
      </c>
      <c r="AA734">
        <v>2</v>
      </c>
      <c r="AB734" t="str" cm="1">
        <f t="array" ref="AB734">_xlfn.IFS(AA734=0,"Below Expectation",AA734&lt;5,"Needs Improvement",AA734&lt;=7,"Meets Expectation",AA734&gt;=8,"Exceeds Expectation")</f>
        <v>Needs Improvement</v>
      </c>
      <c r="AC734" s="4">
        <v>10934</v>
      </c>
      <c r="AD734">
        <v>2</v>
      </c>
    </row>
    <row r="735" spans="1:30" x14ac:dyDescent="0.3">
      <c r="A735" t="s">
        <v>757</v>
      </c>
      <c r="B735" t="s">
        <v>1755</v>
      </c>
      <c r="C735">
        <v>44</v>
      </c>
      <c r="D735" t="str">
        <f t="shared" si="33"/>
        <v>40-49</v>
      </c>
      <c r="E735" t="s">
        <v>2023</v>
      </c>
      <c r="F735" t="s">
        <v>2028</v>
      </c>
      <c r="G735" t="s">
        <v>2031</v>
      </c>
      <c r="H735" s="2">
        <v>43905</v>
      </c>
      <c r="I735" t="s">
        <v>510</v>
      </c>
      <c r="J735" t="s">
        <v>2041</v>
      </c>
      <c r="K735" s="4">
        <v>83560</v>
      </c>
      <c r="L735">
        <v>1</v>
      </c>
      <c r="M735" s="2">
        <v>45890</v>
      </c>
      <c r="N735" s="6">
        <f t="shared" ca="1" si="34"/>
        <v>65</v>
      </c>
      <c r="O735" s="6">
        <f t="shared" ca="1" si="35"/>
        <v>5</v>
      </c>
      <c r="P735" s="6" t="str" cm="1">
        <f t="array" aca="1" ref="P735" ca="1">_xlfn.IFS(O735&lt;5,"0-4years", O735&lt;10,"5-9years",O735&gt;=10,"10+ years")</f>
        <v>5-9years</v>
      </c>
      <c r="Q735" t="s">
        <v>2045</v>
      </c>
      <c r="R735">
        <v>60</v>
      </c>
      <c r="S735">
        <v>4</v>
      </c>
      <c r="T735" t="str" cm="1">
        <f t="array" ref="T735">_xlfn.IFS(S735&lt;3,"Low(1-2)",S735=3,"Medium(3)",S735&gt;=4,"High(4-5)")</f>
        <v>High(4-5)</v>
      </c>
      <c r="U735">
        <v>5</v>
      </c>
      <c r="V735" t="s">
        <v>2052</v>
      </c>
      <c r="W735">
        <v>1</v>
      </c>
      <c r="X735">
        <v>96</v>
      </c>
      <c r="Y735">
        <v>8</v>
      </c>
      <c r="Z735">
        <v>60</v>
      </c>
      <c r="AA735">
        <v>0</v>
      </c>
      <c r="AB735" t="str" cm="1">
        <f t="array" ref="AB735">_xlfn.IFS(AA735=0,"Below Expectation",AA735&lt;5,"Needs Improvement",AA735&lt;=7,"Meets Expectation",AA735&gt;=8,"Exceeds Expectation")</f>
        <v>Below Expectation</v>
      </c>
      <c r="AC735" s="4">
        <v>18748</v>
      </c>
      <c r="AD735">
        <v>1</v>
      </c>
    </row>
    <row r="736" spans="1:30" x14ac:dyDescent="0.3">
      <c r="A736" t="s">
        <v>758</v>
      </c>
      <c r="B736" t="s">
        <v>1756</v>
      </c>
      <c r="C736">
        <v>39</v>
      </c>
      <c r="D736" t="str">
        <f t="shared" si="33"/>
        <v>30-39</v>
      </c>
      <c r="E736" t="s">
        <v>2023</v>
      </c>
      <c r="F736" t="s">
        <v>2025</v>
      </c>
      <c r="G736" t="s">
        <v>2031</v>
      </c>
      <c r="H736" s="2">
        <v>40592</v>
      </c>
      <c r="I736" t="s">
        <v>580</v>
      </c>
      <c r="J736" t="s">
        <v>2041</v>
      </c>
      <c r="K736" s="4">
        <v>72340</v>
      </c>
      <c r="L736">
        <v>0</v>
      </c>
      <c r="N736" s="6">
        <f t="shared" ca="1" si="34"/>
        <v>174</v>
      </c>
      <c r="O736" s="6">
        <f t="shared" ca="1" si="35"/>
        <v>14</v>
      </c>
      <c r="P736" s="6" t="str" cm="1">
        <f t="array" aca="1" ref="P736" ca="1">_xlfn.IFS(O736&lt;5,"0-4years", O736&lt;10,"5-9years",O736&gt;=10,"10+ years")</f>
        <v>10+ years</v>
      </c>
      <c r="S736">
        <v>3</v>
      </c>
      <c r="T736" t="str" cm="1">
        <f t="array" ref="T736">_xlfn.IFS(S736&lt;3,"Low(1-2)",S736=3,"Medium(3)",S736&gt;=4,"High(4-5)")</f>
        <v>Medium(3)</v>
      </c>
      <c r="U736">
        <v>2</v>
      </c>
      <c r="V736" t="s">
        <v>2050</v>
      </c>
      <c r="W736">
        <v>1</v>
      </c>
      <c r="X736">
        <v>93</v>
      </c>
      <c r="Y736">
        <v>84</v>
      </c>
      <c r="Z736">
        <v>72</v>
      </c>
      <c r="AA736">
        <v>6</v>
      </c>
      <c r="AB736" t="str" cm="1">
        <f t="array" ref="AB736">_xlfn.IFS(AA736=0,"Below Expectation",AA736&lt;5,"Needs Improvement",AA736&lt;=7,"Meets Expectation",AA736&gt;=8,"Exceeds Expectation")</f>
        <v>Meets Expectation</v>
      </c>
      <c r="AC736" s="4">
        <v>5230</v>
      </c>
      <c r="AD736">
        <v>0</v>
      </c>
    </row>
    <row r="737" spans="1:30" x14ac:dyDescent="0.3">
      <c r="A737" t="s">
        <v>759</v>
      </c>
      <c r="B737" t="s">
        <v>1757</v>
      </c>
      <c r="C737">
        <v>59</v>
      </c>
      <c r="D737" t="str">
        <f t="shared" si="33"/>
        <v>50-59</v>
      </c>
      <c r="E737" t="s">
        <v>2022</v>
      </c>
      <c r="F737" t="s">
        <v>2026</v>
      </c>
      <c r="G737" t="s">
        <v>2035</v>
      </c>
      <c r="H737" s="2">
        <v>40747</v>
      </c>
      <c r="I737" t="s">
        <v>985</v>
      </c>
      <c r="J737" t="s">
        <v>2037</v>
      </c>
      <c r="K737" s="4">
        <v>42794</v>
      </c>
      <c r="L737">
        <v>0</v>
      </c>
      <c r="N737" s="6">
        <f t="shared" ca="1" si="34"/>
        <v>169</v>
      </c>
      <c r="O737" s="6">
        <f t="shared" ca="1" si="35"/>
        <v>14</v>
      </c>
      <c r="P737" s="6" t="str" cm="1">
        <f t="array" aca="1" ref="P737" ca="1">_xlfn.IFS(O737&lt;5,"0-4years", O737&lt;10,"5-9years",O737&gt;=10,"10+ years")</f>
        <v>10+ years</v>
      </c>
      <c r="S737">
        <v>2</v>
      </c>
      <c r="T737" t="str" cm="1">
        <f t="array" ref="T737">_xlfn.IFS(S737&lt;3,"Low(1-2)",S737=3,"Medium(3)",S737&gt;=4,"High(4-5)")</f>
        <v>Low(1-2)</v>
      </c>
      <c r="U737">
        <v>1</v>
      </c>
      <c r="V737" t="s">
        <v>2050</v>
      </c>
      <c r="W737">
        <v>1</v>
      </c>
      <c r="X737">
        <v>79</v>
      </c>
      <c r="Y737">
        <v>47</v>
      </c>
      <c r="Z737">
        <v>99</v>
      </c>
      <c r="AA737">
        <v>5</v>
      </c>
      <c r="AB737" t="str" cm="1">
        <f t="array" ref="AB737">_xlfn.IFS(AA737=0,"Below Expectation",AA737&lt;5,"Needs Improvement",AA737&lt;=7,"Meets Expectation",AA737&gt;=8,"Exceeds Expectation")</f>
        <v>Meets Expectation</v>
      </c>
      <c r="AC737" s="4">
        <v>13645</v>
      </c>
      <c r="AD737">
        <v>3</v>
      </c>
    </row>
    <row r="738" spans="1:30" x14ac:dyDescent="0.3">
      <c r="A738" t="s">
        <v>760</v>
      </c>
      <c r="B738" t="s">
        <v>1758</v>
      </c>
      <c r="C738">
        <v>56</v>
      </c>
      <c r="D738" t="str">
        <f t="shared" si="33"/>
        <v>50-59</v>
      </c>
      <c r="E738" t="s">
        <v>2023</v>
      </c>
      <c r="F738" t="s">
        <v>2029</v>
      </c>
      <c r="G738" t="s">
        <v>2035</v>
      </c>
      <c r="H738" s="2">
        <v>45104</v>
      </c>
      <c r="I738" t="s">
        <v>799</v>
      </c>
      <c r="J738" t="s">
        <v>2041</v>
      </c>
      <c r="K738" s="4">
        <v>44881</v>
      </c>
      <c r="L738">
        <v>1</v>
      </c>
      <c r="M738" s="2">
        <v>45724</v>
      </c>
      <c r="N738" s="6">
        <f t="shared" ca="1" si="34"/>
        <v>20</v>
      </c>
      <c r="O738" s="6">
        <f t="shared" ca="1" si="35"/>
        <v>1</v>
      </c>
      <c r="P738" s="6" t="str" cm="1">
        <f t="array" aca="1" ref="P738" ca="1">_xlfn.IFS(O738&lt;5,"0-4years", O738&lt;10,"5-9years",O738&gt;=10,"10+ years")</f>
        <v>0-4years</v>
      </c>
      <c r="Q738" t="s">
        <v>2043</v>
      </c>
      <c r="R738">
        <v>30</v>
      </c>
      <c r="S738">
        <v>2</v>
      </c>
      <c r="T738" t="str" cm="1">
        <f t="array" ref="T738">_xlfn.IFS(S738&lt;3,"Low(1-2)",S738=3,"Medium(3)",S738&gt;=4,"High(4-5)")</f>
        <v>Low(1-2)</v>
      </c>
      <c r="U738">
        <v>1</v>
      </c>
      <c r="V738" t="s">
        <v>2049</v>
      </c>
      <c r="W738">
        <v>3</v>
      </c>
      <c r="X738">
        <v>76</v>
      </c>
      <c r="Y738">
        <v>48</v>
      </c>
      <c r="Z738">
        <v>60</v>
      </c>
      <c r="AA738">
        <v>9</v>
      </c>
      <c r="AB738" t="str" cm="1">
        <f t="array" ref="AB738">_xlfn.IFS(AA738=0,"Below Expectation",AA738&lt;5,"Needs Improvement",AA738&lt;=7,"Meets Expectation",AA738&gt;=8,"Exceeds Expectation")</f>
        <v>Exceeds Expectation</v>
      </c>
      <c r="AC738" s="4">
        <v>8954</v>
      </c>
      <c r="AD738">
        <v>1</v>
      </c>
    </row>
    <row r="739" spans="1:30" x14ac:dyDescent="0.3">
      <c r="A739" t="s">
        <v>761</v>
      </c>
      <c r="B739" t="s">
        <v>1759</v>
      </c>
      <c r="C739">
        <v>36</v>
      </c>
      <c r="D739" t="str">
        <f t="shared" si="33"/>
        <v>30-39</v>
      </c>
      <c r="E739" t="s">
        <v>2023</v>
      </c>
      <c r="F739" t="s">
        <v>2028</v>
      </c>
      <c r="G739" t="s">
        <v>2032</v>
      </c>
      <c r="H739" s="2">
        <v>41125</v>
      </c>
      <c r="I739" t="s">
        <v>606</v>
      </c>
      <c r="J739" t="s">
        <v>2038</v>
      </c>
      <c r="K739" s="4">
        <v>111292</v>
      </c>
      <c r="L739">
        <v>0</v>
      </c>
      <c r="N739" s="6">
        <f t="shared" ca="1" si="34"/>
        <v>157</v>
      </c>
      <c r="O739" s="6">
        <f t="shared" ca="1" si="35"/>
        <v>13</v>
      </c>
      <c r="P739" s="6" t="str" cm="1">
        <f t="array" aca="1" ref="P739" ca="1">_xlfn.IFS(O739&lt;5,"0-4years", O739&lt;10,"5-9years",O739&gt;=10,"10+ years")</f>
        <v>10+ years</v>
      </c>
      <c r="S739">
        <v>2</v>
      </c>
      <c r="T739" t="str" cm="1">
        <f t="array" ref="T739">_xlfn.IFS(S739&lt;3,"Low(1-2)",S739=3,"Medium(3)",S739&gt;=4,"High(4-5)")</f>
        <v>Low(1-2)</v>
      </c>
      <c r="U739">
        <v>1</v>
      </c>
      <c r="V739" t="s">
        <v>2050</v>
      </c>
      <c r="W739">
        <v>1</v>
      </c>
      <c r="X739">
        <v>56</v>
      </c>
      <c r="Y739">
        <v>52</v>
      </c>
      <c r="Z739">
        <v>98</v>
      </c>
      <c r="AA739">
        <v>6</v>
      </c>
      <c r="AB739" t="str" cm="1">
        <f t="array" ref="AB739">_xlfn.IFS(AA739=0,"Below Expectation",AA739&lt;5,"Needs Improvement",AA739&lt;=7,"Meets Expectation",AA739&gt;=8,"Exceeds Expectation")</f>
        <v>Meets Expectation</v>
      </c>
      <c r="AC739" s="4">
        <v>12254</v>
      </c>
      <c r="AD739">
        <v>1</v>
      </c>
    </row>
    <row r="740" spans="1:30" x14ac:dyDescent="0.3">
      <c r="A740" t="s">
        <v>762</v>
      </c>
      <c r="B740" t="s">
        <v>1760</v>
      </c>
      <c r="C740">
        <v>46</v>
      </c>
      <c r="D740" t="str">
        <f t="shared" si="33"/>
        <v>40-49</v>
      </c>
      <c r="E740" t="s">
        <v>2022</v>
      </c>
      <c r="F740" t="s">
        <v>2028</v>
      </c>
      <c r="G740" t="s">
        <v>2034</v>
      </c>
      <c r="H740" s="2">
        <v>40461</v>
      </c>
      <c r="I740" t="s">
        <v>527</v>
      </c>
      <c r="J740" t="s">
        <v>2037</v>
      </c>
      <c r="K740" s="4">
        <v>119952</v>
      </c>
      <c r="L740">
        <v>0</v>
      </c>
      <c r="N740" s="6">
        <f t="shared" ca="1" si="34"/>
        <v>179</v>
      </c>
      <c r="O740" s="6">
        <f t="shared" ca="1" si="35"/>
        <v>14</v>
      </c>
      <c r="P740" s="6" t="str" cm="1">
        <f t="array" aca="1" ref="P740" ca="1">_xlfn.IFS(O740&lt;5,"0-4years", O740&lt;10,"5-9years",O740&gt;=10,"10+ years")</f>
        <v>10+ years</v>
      </c>
      <c r="S740">
        <v>1</v>
      </c>
      <c r="T740" t="str" cm="1">
        <f t="array" ref="T740">_xlfn.IFS(S740&lt;3,"Low(1-2)",S740=3,"Medium(3)",S740&gt;=4,"High(4-5)")</f>
        <v>Low(1-2)</v>
      </c>
      <c r="U740">
        <v>2</v>
      </c>
      <c r="V740" t="s">
        <v>2050</v>
      </c>
      <c r="W740">
        <v>1</v>
      </c>
      <c r="X740">
        <v>69</v>
      </c>
      <c r="Y740">
        <v>55</v>
      </c>
      <c r="Z740">
        <v>51</v>
      </c>
      <c r="AA740">
        <v>1</v>
      </c>
      <c r="AB740" t="str" cm="1">
        <f t="array" ref="AB740">_xlfn.IFS(AA740=0,"Below Expectation",AA740&lt;5,"Needs Improvement",AA740&lt;=7,"Meets Expectation",AA740&gt;=8,"Exceeds Expectation")</f>
        <v>Needs Improvement</v>
      </c>
      <c r="AC740" s="4">
        <v>17388</v>
      </c>
      <c r="AD740">
        <v>4</v>
      </c>
    </row>
    <row r="741" spans="1:30" x14ac:dyDescent="0.3">
      <c r="A741" t="s">
        <v>763</v>
      </c>
      <c r="B741" t="s">
        <v>1761</v>
      </c>
      <c r="C741">
        <v>58</v>
      </c>
      <c r="D741" t="str">
        <f t="shared" si="33"/>
        <v>50-59</v>
      </c>
      <c r="E741" t="s">
        <v>2022</v>
      </c>
      <c r="F741" t="s">
        <v>2030</v>
      </c>
      <c r="G741" t="s">
        <v>2035</v>
      </c>
      <c r="H741" s="2">
        <v>42540</v>
      </c>
      <c r="I741" t="s">
        <v>899</v>
      </c>
      <c r="J741" t="s">
        <v>2038</v>
      </c>
      <c r="K741" s="4">
        <v>74703</v>
      </c>
      <c r="L741">
        <v>0</v>
      </c>
      <c r="N741" s="6">
        <f t="shared" ca="1" si="34"/>
        <v>110</v>
      </c>
      <c r="O741" s="6">
        <f t="shared" ca="1" si="35"/>
        <v>9</v>
      </c>
      <c r="P741" s="6" t="str" cm="1">
        <f t="array" aca="1" ref="P741" ca="1">_xlfn.IFS(O741&lt;5,"0-4years", O741&lt;10,"5-9years",O741&gt;=10,"10+ years")</f>
        <v>5-9years</v>
      </c>
      <c r="S741">
        <v>3</v>
      </c>
      <c r="T741" t="str" cm="1">
        <f t="array" ref="T741">_xlfn.IFS(S741&lt;3,"Low(1-2)",S741=3,"Medium(3)",S741&gt;=4,"High(4-5)")</f>
        <v>Medium(3)</v>
      </c>
      <c r="U741">
        <v>2</v>
      </c>
      <c r="V741" t="s">
        <v>2050</v>
      </c>
      <c r="W741">
        <v>5</v>
      </c>
      <c r="X741">
        <v>99</v>
      </c>
      <c r="Y741">
        <v>39</v>
      </c>
      <c r="Z741">
        <v>52</v>
      </c>
      <c r="AA741">
        <v>3</v>
      </c>
      <c r="AB741" t="str" cm="1">
        <f t="array" ref="AB741">_xlfn.IFS(AA741=0,"Below Expectation",AA741&lt;5,"Needs Improvement",AA741&lt;=7,"Meets Expectation",AA741&gt;=8,"Exceeds Expectation")</f>
        <v>Needs Improvement</v>
      </c>
      <c r="AC741" s="4">
        <v>7057</v>
      </c>
      <c r="AD741">
        <v>2</v>
      </c>
    </row>
    <row r="742" spans="1:30" x14ac:dyDescent="0.3">
      <c r="A742" t="s">
        <v>764</v>
      </c>
      <c r="B742" t="s">
        <v>1762</v>
      </c>
      <c r="C742">
        <v>49</v>
      </c>
      <c r="D742" t="str">
        <f t="shared" si="33"/>
        <v>40-49</v>
      </c>
      <c r="E742" t="s">
        <v>2023</v>
      </c>
      <c r="F742" t="s">
        <v>2030</v>
      </c>
      <c r="G742" t="s">
        <v>2031</v>
      </c>
      <c r="H742" s="2">
        <v>42756</v>
      </c>
      <c r="I742" t="s">
        <v>394</v>
      </c>
      <c r="J742" t="s">
        <v>2037</v>
      </c>
      <c r="K742" s="4">
        <v>69354</v>
      </c>
      <c r="L742">
        <v>0</v>
      </c>
      <c r="N742" s="6">
        <f t="shared" ca="1" si="34"/>
        <v>103</v>
      </c>
      <c r="O742" s="6">
        <f t="shared" ca="1" si="35"/>
        <v>8</v>
      </c>
      <c r="P742" s="6" t="str" cm="1">
        <f t="array" aca="1" ref="P742" ca="1">_xlfn.IFS(O742&lt;5,"0-4years", O742&lt;10,"5-9years",O742&gt;=10,"10+ years")</f>
        <v>5-9years</v>
      </c>
      <c r="S742">
        <v>5</v>
      </c>
      <c r="T742" t="str" cm="1">
        <f t="array" ref="T742">_xlfn.IFS(S742&lt;3,"Low(1-2)",S742=3,"Medium(3)",S742&gt;=4,"High(4-5)")</f>
        <v>High(4-5)</v>
      </c>
      <c r="U742">
        <v>4</v>
      </c>
      <c r="V742" t="s">
        <v>2056</v>
      </c>
      <c r="W742">
        <v>3</v>
      </c>
      <c r="X742">
        <v>80</v>
      </c>
      <c r="Y742">
        <v>23</v>
      </c>
      <c r="Z742">
        <v>60</v>
      </c>
      <c r="AA742">
        <v>1</v>
      </c>
      <c r="AB742" t="str" cm="1">
        <f t="array" ref="AB742">_xlfn.IFS(AA742=0,"Below Expectation",AA742&lt;5,"Needs Improvement",AA742&lt;=7,"Meets Expectation",AA742&gt;=8,"Exceeds Expectation")</f>
        <v>Needs Improvement</v>
      </c>
      <c r="AC742" s="4">
        <v>3755</v>
      </c>
      <c r="AD742">
        <v>2</v>
      </c>
    </row>
    <row r="743" spans="1:30" x14ac:dyDescent="0.3">
      <c r="A743" t="s">
        <v>765</v>
      </c>
      <c r="B743" t="s">
        <v>1763</v>
      </c>
      <c r="C743">
        <v>31</v>
      </c>
      <c r="D743" t="str">
        <f t="shared" si="33"/>
        <v>30-39</v>
      </c>
      <c r="E743" t="s">
        <v>2024</v>
      </c>
      <c r="F743" t="s">
        <v>2028</v>
      </c>
      <c r="G743" t="s">
        <v>2033</v>
      </c>
      <c r="H743" s="2">
        <v>42637</v>
      </c>
      <c r="I743" t="s">
        <v>126</v>
      </c>
      <c r="J743" t="s">
        <v>2041</v>
      </c>
      <c r="K743" s="4">
        <v>116288</v>
      </c>
      <c r="L743">
        <v>0</v>
      </c>
      <c r="N743" s="6">
        <f t="shared" ca="1" si="34"/>
        <v>107</v>
      </c>
      <c r="O743" s="6">
        <f t="shared" ca="1" si="35"/>
        <v>8</v>
      </c>
      <c r="P743" s="6" t="str" cm="1">
        <f t="array" aca="1" ref="P743" ca="1">_xlfn.IFS(O743&lt;5,"0-4years", O743&lt;10,"5-9years",O743&gt;=10,"10+ years")</f>
        <v>5-9years</v>
      </c>
      <c r="S743">
        <v>2</v>
      </c>
      <c r="T743" t="str" cm="1">
        <f t="array" ref="T743">_xlfn.IFS(S743&lt;3,"Low(1-2)",S743=3,"Medium(3)",S743&gt;=4,"High(4-5)")</f>
        <v>Low(1-2)</v>
      </c>
      <c r="U743">
        <v>5</v>
      </c>
      <c r="V743" t="s">
        <v>2050</v>
      </c>
      <c r="W743">
        <v>3</v>
      </c>
      <c r="X743">
        <v>72</v>
      </c>
      <c r="Y743">
        <v>97</v>
      </c>
      <c r="Z743">
        <v>99</v>
      </c>
      <c r="AA743">
        <v>7</v>
      </c>
      <c r="AB743" t="str" cm="1">
        <f t="array" ref="AB743">_xlfn.IFS(AA743=0,"Below Expectation",AA743&lt;5,"Needs Improvement",AA743&lt;=7,"Meets Expectation",AA743&gt;=8,"Exceeds Expectation")</f>
        <v>Meets Expectation</v>
      </c>
      <c r="AC743" s="4">
        <v>2846</v>
      </c>
      <c r="AD743">
        <v>4</v>
      </c>
    </row>
    <row r="744" spans="1:30" x14ac:dyDescent="0.3">
      <c r="A744" t="s">
        <v>766</v>
      </c>
      <c r="B744" t="s">
        <v>1764</v>
      </c>
      <c r="C744">
        <v>38</v>
      </c>
      <c r="D744" t="str">
        <f t="shared" si="33"/>
        <v>30-39</v>
      </c>
      <c r="E744" t="s">
        <v>2022</v>
      </c>
      <c r="F744" t="s">
        <v>2025</v>
      </c>
      <c r="G744" t="s">
        <v>2035</v>
      </c>
      <c r="H744" s="2">
        <v>44507</v>
      </c>
      <c r="I744" t="s">
        <v>148</v>
      </c>
      <c r="J744" t="s">
        <v>2038</v>
      </c>
      <c r="K744" s="4">
        <v>103462</v>
      </c>
      <c r="L744">
        <v>0</v>
      </c>
      <c r="N744" s="6">
        <f t="shared" ca="1" si="34"/>
        <v>46</v>
      </c>
      <c r="O744" s="6">
        <f t="shared" ca="1" si="35"/>
        <v>3</v>
      </c>
      <c r="P744" s="6" t="str" cm="1">
        <f t="array" aca="1" ref="P744" ca="1">_xlfn.IFS(O744&lt;5,"0-4years", O744&lt;10,"5-9years",O744&gt;=10,"10+ years")</f>
        <v>0-4years</v>
      </c>
      <c r="S744">
        <v>3</v>
      </c>
      <c r="T744" t="str" cm="1">
        <f t="array" ref="T744">_xlfn.IFS(S744&lt;3,"Low(1-2)",S744=3,"Medium(3)",S744&gt;=4,"High(4-5)")</f>
        <v>Medium(3)</v>
      </c>
      <c r="U744">
        <v>5</v>
      </c>
      <c r="V744" t="s">
        <v>2054</v>
      </c>
      <c r="W744">
        <v>1</v>
      </c>
      <c r="X744">
        <v>62</v>
      </c>
      <c r="Y744">
        <v>71</v>
      </c>
      <c r="Z744">
        <v>84</v>
      </c>
      <c r="AA744">
        <v>6</v>
      </c>
      <c r="AB744" t="str" cm="1">
        <f t="array" ref="AB744">_xlfn.IFS(AA744=0,"Below Expectation",AA744&lt;5,"Needs Improvement",AA744&lt;=7,"Meets Expectation",AA744&gt;=8,"Exceeds Expectation")</f>
        <v>Meets Expectation</v>
      </c>
      <c r="AC744" s="4">
        <v>2964</v>
      </c>
      <c r="AD744">
        <v>3</v>
      </c>
    </row>
    <row r="745" spans="1:30" x14ac:dyDescent="0.3">
      <c r="A745" t="s">
        <v>767</v>
      </c>
      <c r="B745" t="s">
        <v>1765</v>
      </c>
      <c r="C745">
        <v>43</v>
      </c>
      <c r="D745" t="str">
        <f t="shared" si="33"/>
        <v>40-49</v>
      </c>
      <c r="E745" t="s">
        <v>2023</v>
      </c>
      <c r="F745" t="s">
        <v>2029</v>
      </c>
      <c r="G745" t="s">
        <v>2035</v>
      </c>
      <c r="H745" s="2">
        <v>41368</v>
      </c>
      <c r="I745" t="s">
        <v>336</v>
      </c>
      <c r="J745" t="s">
        <v>2041</v>
      </c>
      <c r="K745" s="4">
        <v>39390</v>
      </c>
      <c r="L745">
        <v>0</v>
      </c>
      <c r="N745" s="6">
        <f t="shared" ca="1" si="34"/>
        <v>149</v>
      </c>
      <c r="O745" s="6">
        <f t="shared" ca="1" si="35"/>
        <v>12</v>
      </c>
      <c r="P745" s="6" t="str" cm="1">
        <f t="array" aca="1" ref="P745" ca="1">_xlfn.IFS(O745&lt;5,"0-4years", O745&lt;10,"5-9years",O745&gt;=10,"10+ years")</f>
        <v>10+ years</v>
      </c>
      <c r="S745">
        <v>4</v>
      </c>
      <c r="T745" t="str" cm="1">
        <f t="array" ref="T745">_xlfn.IFS(S745&lt;3,"Low(1-2)",S745=3,"Medium(3)",S745&gt;=4,"High(4-5)")</f>
        <v>High(4-5)</v>
      </c>
      <c r="U745">
        <v>4</v>
      </c>
      <c r="V745" t="s">
        <v>2056</v>
      </c>
      <c r="W745">
        <v>3</v>
      </c>
      <c r="X745">
        <v>66</v>
      </c>
      <c r="Y745">
        <v>32</v>
      </c>
      <c r="Z745">
        <v>64</v>
      </c>
      <c r="AA745">
        <v>0</v>
      </c>
      <c r="AB745" t="str" cm="1">
        <f t="array" ref="AB745">_xlfn.IFS(AA745=0,"Below Expectation",AA745&lt;5,"Needs Improvement",AA745&lt;=7,"Meets Expectation",AA745&gt;=8,"Exceeds Expectation")</f>
        <v>Below Expectation</v>
      </c>
      <c r="AC745" s="4">
        <v>8878</v>
      </c>
      <c r="AD745">
        <v>0</v>
      </c>
    </row>
    <row r="746" spans="1:30" x14ac:dyDescent="0.3">
      <c r="A746" t="s">
        <v>768</v>
      </c>
      <c r="B746" t="s">
        <v>1766</v>
      </c>
      <c r="C746">
        <v>47</v>
      </c>
      <c r="D746" t="str">
        <f t="shared" si="33"/>
        <v>40-49</v>
      </c>
      <c r="E746" t="s">
        <v>2022</v>
      </c>
      <c r="F746" t="s">
        <v>2030</v>
      </c>
      <c r="G746" t="s">
        <v>2034</v>
      </c>
      <c r="H746" s="2">
        <v>43606</v>
      </c>
      <c r="I746" t="s">
        <v>999</v>
      </c>
      <c r="J746" t="s">
        <v>2037</v>
      </c>
      <c r="K746" s="4">
        <v>112475</v>
      </c>
      <c r="L746">
        <v>0</v>
      </c>
      <c r="N746" s="6">
        <f t="shared" ca="1" si="34"/>
        <v>75</v>
      </c>
      <c r="O746" s="6">
        <f t="shared" ca="1" si="35"/>
        <v>6</v>
      </c>
      <c r="P746" s="6" t="str" cm="1">
        <f t="array" aca="1" ref="P746" ca="1">_xlfn.IFS(O746&lt;5,"0-4years", O746&lt;10,"5-9years",O746&gt;=10,"10+ years")</f>
        <v>5-9years</v>
      </c>
      <c r="S746">
        <v>1</v>
      </c>
      <c r="T746" t="str" cm="1">
        <f t="array" ref="T746">_xlfn.IFS(S746&lt;3,"Low(1-2)",S746=3,"Medium(3)",S746&gt;=4,"High(4-5)")</f>
        <v>Low(1-2)</v>
      </c>
      <c r="U746">
        <v>4</v>
      </c>
      <c r="V746" t="s">
        <v>2050</v>
      </c>
      <c r="W746">
        <v>2</v>
      </c>
      <c r="X746">
        <v>53</v>
      </c>
      <c r="Y746">
        <v>22</v>
      </c>
      <c r="Z746">
        <v>92</v>
      </c>
      <c r="AA746">
        <v>1</v>
      </c>
      <c r="AB746" t="str" cm="1">
        <f t="array" ref="AB746">_xlfn.IFS(AA746=0,"Below Expectation",AA746&lt;5,"Needs Improvement",AA746&lt;=7,"Meets Expectation",AA746&gt;=8,"Exceeds Expectation")</f>
        <v>Needs Improvement</v>
      </c>
      <c r="AC746" s="4">
        <v>12648</v>
      </c>
      <c r="AD746">
        <v>0</v>
      </c>
    </row>
    <row r="747" spans="1:30" x14ac:dyDescent="0.3">
      <c r="A747" t="s">
        <v>769</v>
      </c>
      <c r="B747" t="s">
        <v>1767</v>
      </c>
      <c r="C747">
        <v>46</v>
      </c>
      <c r="D747" t="str">
        <f t="shared" si="33"/>
        <v>40-49</v>
      </c>
      <c r="E747" t="s">
        <v>2022</v>
      </c>
      <c r="F747" t="s">
        <v>2025</v>
      </c>
      <c r="G747" t="s">
        <v>2035</v>
      </c>
      <c r="H747" s="2">
        <v>42081</v>
      </c>
      <c r="I747" t="s">
        <v>1018</v>
      </c>
      <c r="J747" t="s">
        <v>2041</v>
      </c>
      <c r="K747" s="4">
        <v>52307</v>
      </c>
      <c r="L747">
        <v>0</v>
      </c>
      <c r="N747" s="6">
        <f t="shared" ca="1" si="34"/>
        <v>125</v>
      </c>
      <c r="O747" s="6">
        <f t="shared" ca="1" si="35"/>
        <v>10</v>
      </c>
      <c r="P747" s="6" t="str" cm="1">
        <f t="array" aca="1" ref="P747" ca="1">_xlfn.IFS(O747&lt;5,"0-4years", O747&lt;10,"5-9years",O747&gt;=10,"10+ years")</f>
        <v>10+ years</v>
      </c>
      <c r="S747">
        <v>3</v>
      </c>
      <c r="T747" t="str" cm="1">
        <f t="array" ref="T747">_xlfn.IFS(S747&lt;3,"Low(1-2)",S747=3,"Medium(3)",S747&gt;=4,"High(4-5)")</f>
        <v>Medium(3)</v>
      </c>
      <c r="U747">
        <v>1</v>
      </c>
      <c r="V747" t="s">
        <v>2050</v>
      </c>
      <c r="W747">
        <v>3</v>
      </c>
      <c r="X747">
        <v>63</v>
      </c>
      <c r="Y747">
        <v>76</v>
      </c>
      <c r="Z747">
        <v>60</v>
      </c>
      <c r="AA747">
        <v>1</v>
      </c>
      <c r="AB747" t="str" cm="1">
        <f t="array" ref="AB747">_xlfn.IFS(AA747=0,"Below Expectation",AA747&lt;5,"Needs Improvement",AA747&lt;=7,"Meets Expectation",AA747&gt;=8,"Exceeds Expectation")</f>
        <v>Needs Improvement</v>
      </c>
      <c r="AC747" s="4">
        <v>2755</v>
      </c>
      <c r="AD747">
        <v>3</v>
      </c>
    </row>
    <row r="748" spans="1:30" x14ac:dyDescent="0.3">
      <c r="A748" t="s">
        <v>770</v>
      </c>
      <c r="B748" t="s">
        <v>1768</v>
      </c>
      <c r="C748">
        <v>38</v>
      </c>
      <c r="D748" t="str">
        <f t="shared" si="33"/>
        <v>30-39</v>
      </c>
      <c r="E748" t="s">
        <v>2023</v>
      </c>
      <c r="F748" t="s">
        <v>2026</v>
      </c>
      <c r="G748" t="s">
        <v>2034</v>
      </c>
      <c r="H748" s="2">
        <v>42770</v>
      </c>
      <c r="I748" t="s">
        <v>821</v>
      </c>
      <c r="J748" t="s">
        <v>2038</v>
      </c>
      <c r="K748" s="4">
        <v>119049</v>
      </c>
      <c r="L748">
        <v>0</v>
      </c>
      <c r="N748" s="6">
        <f t="shared" ca="1" si="34"/>
        <v>103</v>
      </c>
      <c r="O748" s="6">
        <f t="shared" ca="1" si="35"/>
        <v>8</v>
      </c>
      <c r="P748" s="6" t="str" cm="1">
        <f t="array" aca="1" ref="P748" ca="1">_xlfn.IFS(O748&lt;5,"0-4years", O748&lt;10,"5-9years",O748&gt;=10,"10+ years")</f>
        <v>5-9years</v>
      </c>
      <c r="S748">
        <v>3</v>
      </c>
      <c r="T748" t="str" cm="1">
        <f t="array" ref="T748">_xlfn.IFS(S748&lt;3,"Low(1-2)",S748=3,"Medium(3)",S748&gt;=4,"High(4-5)")</f>
        <v>Medium(3)</v>
      </c>
      <c r="U748">
        <v>4</v>
      </c>
      <c r="V748" t="s">
        <v>2054</v>
      </c>
      <c r="W748">
        <v>3</v>
      </c>
      <c r="X748">
        <v>69</v>
      </c>
      <c r="Y748">
        <v>53</v>
      </c>
      <c r="Z748">
        <v>80</v>
      </c>
      <c r="AA748">
        <v>3</v>
      </c>
      <c r="AB748" t="str" cm="1">
        <f t="array" ref="AB748">_xlfn.IFS(AA748=0,"Below Expectation",AA748&lt;5,"Needs Improvement",AA748&lt;=7,"Meets Expectation",AA748&gt;=8,"Exceeds Expectation")</f>
        <v>Needs Improvement</v>
      </c>
      <c r="AC748" s="4">
        <v>19116</v>
      </c>
      <c r="AD748">
        <v>4</v>
      </c>
    </row>
    <row r="749" spans="1:30" x14ac:dyDescent="0.3">
      <c r="A749" t="s">
        <v>771</v>
      </c>
      <c r="B749" t="s">
        <v>1769</v>
      </c>
      <c r="C749">
        <v>34</v>
      </c>
      <c r="D749" t="str">
        <f t="shared" si="33"/>
        <v>30-39</v>
      </c>
      <c r="E749" t="s">
        <v>2023</v>
      </c>
      <c r="F749" t="s">
        <v>2030</v>
      </c>
      <c r="G749" t="s">
        <v>2031</v>
      </c>
      <c r="H749" s="2">
        <v>42579</v>
      </c>
      <c r="I749" t="s">
        <v>481</v>
      </c>
      <c r="J749" t="s">
        <v>2038</v>
      </c>
      <c r="K749" s="4">
        <v>49502</v>
      </c>
      <c r="L749">
        <v>1</v>
      </c>
      <c r="M749" s="2">
        <v>43738</v>
      </c>
      <c r="N749" s="6">
        <f t="shared" ca="1" si="34"/>
        <v>38</v>
      </c>
      <c r="O749" s="6">
        <f t="shared" ca="1" si="35"/>
        <v>3</v>
      </c>
      <c r="P749" s="6" t="str" cm="1">
        <f t="array" aca="1" ref="P749" ca="1">_xlfn.IFS(O749&lt;5,"0-4years", O749&lt;10,"5-9years",O749&gt;=10,"10+ years")</f>
        <v>0-4years</v>
      </c>
      <c r="Q749" t="s">
        <v>2043</v>
      </c>
      <c r="R749">
        <v>60</v>
      </c>
      <c r="S749">
        <v>5</v>
      </c>
      <c r="T749" t="str" cm="1">
        <f t="array" ref="T749">_xlfn.IFS(S749&lt;3,"Low(1-2)",S749=3,"Medium(3)",S749&gt;=4,"High(4-5)")</f>
        <v>High(4-5)</v>
      </c>
      <c r="U749">
        <v>2</v>
      </c>
      <c r="V749" t="s">
        <v>2049</v>
      </c>
      <c r="W749">
        <v>3</v>
      </c>
      <c r="X749">
        <v>62</v>
      </c>
      <c r="Y749">
        <v>52</v>
      </c>
      <c r="Z749">
        <v>77</v>
      </c>
      <c r="AA749">
        <v>2</v>
      </c>
      <c r="AB749" t="str" cm="1">
        <f t="array" ref="AB749">_xlfn.IFS(AA749=0,"Below Expectation",AA749&lt;5,"Needs Improvement",AA749&lt;=7,"Meets Expectation",AA749&gt;=8,"Exceeds Expectation")</f>
        <v>Needs Improvement</v>
      </c>
      <c r="AC749" s="4">
        <v>6473</v>
      </c>
      <c r="AD749">
        <v>1</v>
      </c>
    </row>
    <row r="750" spans="1:30" x14ac:dyDescent="0.3">
      <c r="A750" t="s">
        <v>772</v>
      </c>
      <c r="B750" t="s">
        <v>1770</v>
      </c>
      <c r="C750">
        <v>41</v>
      </c>
      <c r="D750" t="str">
        <f t="shared" si="33"/>
        <v>40-49</v>
      </c>
      <c r="E750" t="s">
        <v>2023</v>
      </c>
      <c r="F750" t="s">
        <v>2025</v>
      </c>
      <c r="G750" t="s">
        <v>2034</v>
      </c>
      <c r="H750" s="2">
        <v>45011</v>
      </c>
      <c r="I750" t="s">
        <v>253</v>
      </c>
      <c r="J750" t="s">
        <v>2041</v>
      </c>
      <c r="K750" s="4">
        <v>47486</v>
      </c>
      <c r="L750">
        <v>0</v>
      </c>
      <c r="N750" s="6">
        <f t="shared" ca="1" si="34"/>
        <v>29</v>
      </c>
      <c r="O750" s="6">
        <f t="shared" ca="1" si="35"/>
        <v>2</v>
      </c>
      <c r="P750" s="6" t="str" cm="1">
        <f t="array" aca="1" ref="P750" ca="1">_xlfn.IFS(O750&lt;5,"0-4years", O750&lt;10,"5-9years",O750&gt;=10,"10+ years")</f>
        <v>0-4years</v>
      </c>
      <c r="S750">
        <v>3</v>
      </c>
      <c r="T750" t="str" cm="1">
        <f t="array" ref="T750">_xlfn.IFS(S750&lt;3,"Low(1-2)",S750=3,"Medium(3)",S750&gt;=4,"High(4-5)")</f>
        <v>Medium(3)</v>
      </c>
      <c r="U750">
        <v>3</v>
      </c>
      <c r="V750" t="s">
        <v>2054</v>
      </c>
      <c r="W750">
        <v>4</v>
      </c>
      <c r="X750">
        <v>52</v>
      </c>
      <c r="Y750">
        <v>48</v>
      </c>
      <c r="Z750">
        <v>77</v>
      </c>
      <c r="AA750">
        <v>0</v>
      </c>
      <c r="AB750" t="str" cm="1">
        <f t="array" ref="AB750">_xlfn.IFS(AA750=0,"Below Expectation",AA750&lt;5,"Needs Improvement",AA750&lt;=7,"Meets Expectation",AA750&gt;=8,"Exceeds Expectation")</f>
        <v>Below Expectation</v>
      </c>
      <c r="AC750" s="4">
        <v>14554</v>
      </c>
      <c r="AD750">
        <v>2</v>
      </c>
    </row>
    <row r="751" spans="1:30" x14ac:dyDescent="0.3">
      <c r="A751" t="s">
        <v>773</v>
      </c>
      <c r="B751" t="s">
        <v>1771</v>
      </c>
      <c r="C751">
        <v>46</v>
      </c>
      <c r="D751" t="str">
        <f t="shared" si="33"/>
        <v>40-49</v>
      </c>
      <c r="E751" t="s">
        <v>2022</v>
      </c>
      <c r="F751" t="s">
        <v>2025</v>
      </c>
      <c r="G751" t="s">
        <v>2035</v>
      </c>
      <c r="H751" s="2">
        <v>40699</v>
      </c>
      <c r="I751" t="s">
        <v>681</v>
      </c>
      <c r="J751" t="s">
        <v>2039</v>
      </c>
      <c r="K751" s="4">
        <v>63258</v>
      </c>
      <c r="L751">
        <v>0</v>
      </c>
      <c r="N751" s="6">
        <f t="shared" ca="1" si="34"/>
        <v>171</v>
      </c>
      <c r="O751" s="6">
        <f t="shared" ca="1" si="35"/>
        <v>14</v>
      </c>
      <c r="P751" s="6" t="str" cm="1">
        <f t="array" aca="1" ref="P751" ca="1">_xlfn.IFS(O751&lt;5,"0-4years", O751&lt;10,"5-9years",O751&gt;=10,"10+ years")</f>
        <v>10+ years</v>
      </c>
      <c r="S751">
        <v>5</v>
      </c>
      <c r="T751" t="str" cm="1">
        <f t="array" ref="T751">_xlfn.IFS(S751&lt;3,"Low(1-2)",S751=3,"Medium(3)",S751&gt;=4,"High(4-5)")</f>
        <v>High(4-5)</v>
      </c>
      <c r="U751">
        <v>2</v>
      </c>
      <c r="V751" t="s">
        <v>2050</v>
      </c>
      <c r="W751">
        <v>4</v>
      </c>
      <c r="X751">
        <v>75</v>
      </c>
      <c r="Y751">
        <v>77</v>
      </c>
      <c r="Z751">
        <v>81</v>
      </c>
      <c r="AA751">
        <v>1</v>
      </c>
      <c r="AB751" t="str" cm="1">
        <f t="array" ref="AB751">_xlfn.IFS(AA751=0,"Below Expectation",AA751&lt;5,"Needs Improvement",AA751&lt;=7,"Meets Expectation",AA751&gt;=8,"Exceeds Expectation")</f>
        <v>Needs Improvement</v>
      </c>
      <c r="AC751" s="4">
        <v>1693</v>
      </c>
      <c r="AD751">
        <v>1</v>
      </c>
    </row>
    <row r="752" spans="1:30" x14ac:dyDescent="0.3">
      <c r="A752" t="s">
        <v>774</v>
      </c>
      <c r="B752" t="s">
        <v>1772</v>
      </c>
      <c r="C752">
        <v>25</v>
      </c>
      <c r="D752" t="str">
        <f t="shared" si="33"/>
        <v>22-29</v>
      </c>
      <c r="E752" t="s">
        <v>2023</v>
      </c>
      <c r="F752" t="s">
        <v>2029</v>
      </c>
      <c r="G752" t="s">
        <v>2034</v>
      </c>
      <c r="H752" s="2">
        <v>41554</v>
      </c>
      <c r="I752" t="s">
        <v>905</v>
      </c>
      <c r="J752" t="s">
        <v>2037</v>
      </c>
      <c r="K752" s="4">
        <v>82716</v>
      </c>
      <c r="L752">
        <v>1</v>
      </c>
      <c r="M752" s="2">
        <v>42042</v>
      </c>
      <c r="N752" s="6">
        <f t="shared" ca="1" si="34"/>
        <v>16</v>
      </c>
      <c r="O752" s="6">
        <f t="shared" ca="1" si="35"/>
        <v>1</v>
      </c>
      <c r="P752" s="6" t="str" cm="1">
        <f t="array" aca="1" ref="P752" ca="1">_xlfn.IFS(O752&lt;5,"0-4years", O752&lt;10,"5-9years",O752&gt;=10,"10+ years")</f>
        <v>0-4years</v>
      </c>
      <c r="Q752" t="s">
        <v>2042</v>
      </c>
      <c r="R752">
        <v>90</v>
      </c>
      <c r="S752">
        <v>1</v>
      </c>
      <c r="T752" t="str" cm="1">
        <f t="array" ref="T752">_xlfn.IFS(S752&lt;3,"Low(1-2)",S752=3,"Medium(3)",S752&gt;=4,"High(4-5)")</f>
        <v>Low(1-2)</v>
      </c>
      <c r="U752">
        <v>4</v>
      </c>
      <c r="V752" t="s">
        <v>2048</v>
      </c>
      <c r="W752">
        <v>4</v>
      </c>
      <c r="X752">
        <v>75</v>
      </c>
      <c r="Y752">
        <v>77</v>
      </c>
      <c r="Z752">
        <v>74</v>
      </c>
      <c r="AA752">
        <v>8</v>
      </c>
      <c r="AB752" t="str" cm="1">
        <f t="array" ref="AB752">_xlfn.IFS(AA752=0,"Below Expectation",AA752&lt;5,"Needs Improvement",AA752&lt;=7,"Meets Expectation",AA752&gt;=8,"Exceeds Expectation")</f>
        <v>Exceeds Expectation</v>
      </c>
      <c r="AC752" s="4">
        <v>11084</v>
      </c>
      <c r="AD752">
        <v>2</v>
      </c>
    </row>
    <row r="753" spans="1:30" x14ac:dyDescent="0.3">
      <c r="A753" t="s">
        <v>775</v>
      </c>
      <c r="B753" t="s">
        <v>1773</v>
      </c>
      <c r="C753">
        <v>31</v>
      </c>
      <c r="D753" t="str">
        <f t="shared" si="33"/>
        <v>30-39</v>
      </c>
      <c r="E753" t="s">
        <v>2022</v>
      </c>
      <c r="F753" t="s">
        <v>2029</v>
      </c>
      <c r="G753" t="s">
        <v>2031</v>
      </c>
      <c r="H753" s="2">
        <v>42943</v>
      </c>
      <c r="I753" t="s">
        <v>220</v>
      </c>
      <c r="J753" t="s">
        <v>2037</v>
      </c>
      <c r="K753" s="4">
        <v>106494</v>
      </c>
      <c r="L753">
        <v>0</v>
      </c>
      <c r="N753" s="6">
        <f t="shared" ca="1" si="34"/>
        <v>97</v>
      </c>
      <c r="O753" s="6">
        <f t="shared" ca="1" si="35"/>
        <v>8</v>
      </c>
      <c r="P753" s="6" t="str" cm="1">
        <f t="array" aca="1" ref="P753" ca="1">_xlfn.IFS(O753&lt;5,"0-4years", O753&lt;10,"5-9years",O753&gt;=10,"10+ years")</f>
        <v>5-9years</v>
      </c>
      <c r="S753">
        <v>1</v>
      </c>
      <c r="T753" t="str" cm="1">
        <f t="array" ref="T753">_xlfn.IFS(S753&lt;3,"Low(1-2)",S753=3,"Medium(3)",S753&gt;=4,"High(4-5)")</f>
        <v>Low(1-2)</v>
      </c>
      <c r="U753">
        <v>5</v>
      </c>
      <c r="V753" t="s">
        <v>2050</v>
      </c>
      <c r="W753">
        <v>3</v>
      </c>
      <c r="X753">
        <v>67</v>
      </c>
      <c r="Y753">
        <v>79</v>
      </c>
      <c r="Z753">
        <v>69</v>
      </c>
      <c r="AA753">
        <v>0</v>
      </c>
      <c r="AB753" t="str" cm="1">
        <f t="array" ref="AB753">_xlfn.IFS(AA753=0,"Below Expectation",AA753&lt;5,"Needs Improvement",AA753&lt;=7,"Meets Expectation",AA753&gt;=8,"Exceeds Expectation")</f>
        <v>Below Expectation</v>
      </c>
      <c r="AC753" s="4">
        <v>12003</v>
      </c>
      <c r="AD753">
        <v>1</v>
      </c>
    </row>
    <row r="754" spans="1:30" x14ac:dyDescent="0.3">
      <c r="A754" t="s">
        <v>776</v>
      </c>
      <c r="B754" t="s">
        <v>1774</v>
      </c>
      <c r="C754">
        <v>24</v>
      </c>
      <c r="D754" t="str">
        <f t="shared" si="33"/>
        <v>22-29</v>
      </c>
      <c r="E754" t="s">
        <v>2022</v>
      </c>
      <c r="F754" t="s">
        <v>2026</v>
      </c>
      <c r="G754" t="s">
        <v>2033</v>
      </c>
      <c r="H754" s="2">
        <v>40562</v>
      </c>
      <c r="I754" t="s">
        <v>908</v>
      </c>
      <c r="J754" t="s">
        <v>2041</v>
      </c>
      <c r="K754" s="4">
        <v>107768</v>
      </c>
      <c r="L754">
        <v>1</v>
      </c>
      <c r="M754" s="2">
        <v>43077</v>
      </c>
      <c r="N754" s="6">
        <f t="shared" ca="1" si="34"/>
        <v>82</v>
      </c>
      <c r="O754" s="6">
        <f t="shared" ca="1" si="35"/>
        <v>6</v>
      </c>
      <c r="P754" s="6" t="str" cm="1">
        <f t="array" aca="1" ref="P754" ca="1">_xlfn.IFS(O754&lt;5,"0-4years", O754&lt;10,"5-9years",O754&gt;=10,"10+ years")</f>
        <v>5-9years</v>
      </c>
      <c r="Q754" t="s">
        <v>2046</v>
      </c>
      <c r="R754">
        <v>60</v>
      </c>
      <c r="S754">
        <v>4</v>
      </c>
      <c r="T754" t="str" cm="1">
        <f t="array" ref="T754">_xlfn.IFS(S754&lt;3,"Low(1-2)",S754=3,"Medium(3)",S754&gt;=4,"High(4-5)")</f>
        <v>High(4-5)</v>
      </c>
      <c r="U754">
        <v>2</v>
      </c>
      <c r="V754" t="s">
        <v>2053</v>
      </c>
      <c r="W754">
        <v>2</v>
      </c>
      <c r="X754">
        <v>81</v>
      </c>
      <c r="Y754">
        <v>48</v>
      </c>
      <c r="Z754">
        <v>77</v>
      </c>
      <c r="AA754">
        <v>8</v>
      </c>
      <c r="AB754" t="str" cm="1">
        <f t="array" ref="AB754">_xlfn.IFS(AA754=0,"Below Expectation",AA754&lt;5,"Needs Improvement",AA754&lt;=7,"Meets Expectation",AA754&gt;=8,"Exceeds Expectation")</f>
        <v>Exceeds Expectation</v>
      </c>
      <c r="AC754" s="4">
        <v>17068</v>
      </c>
      <c r="AD754">
        <v>4</v>
      </c>
    </row>
    <row r="755" spans="1:30" x14ac:dyDescent="0.3">
      <c r="A755" t="s">
        <v>777</v>
      </c>
      <c r="B755" t="s">
        <v>1775</v>
      </c>
      <c r="C755">
        <v>39</v>
      </c>
      <c r="D755" t="str">
        <f t="shared" si="33"/>
        <v>30-39</v>
      </c>
      <c r="E755" t="s">
        <v>2023</v>
      </c>
      <c r="F755" t="s">
        <v>2025</v>
      </c>
      <c r="G755" t="s">
        <v>2034</v>
      </c>
      <c r="H755" s="2">
        <v>41541</v>
      </c>
      <c r="I755" t="s">
        <v>756</v>
      </c>
      <c r="J755" t="s">
        <v>2039</v>
      </c>
      <c r="K755" s="4">
        <v>35748</v>
      </c>
      <c r="L755">
        <v>1</v>
      </c>
      <c r="M755" s="2">
        <v>42139</v>
      </c>
      <c r="N755" s="6">
        <f t="shared" ca="1" si="34"/>
        <v>19</v>
      </c>
      <c r="O755" s="6">
        <f t="shared" ca="1" si="35"/>
        <v>1</v>
      </c>
      <c r="P755" s="6" t="str" cm="1">
        <f t="array" aca="1" ref="P755" ca="1">_xlfn.IFS(O755&lt;5,"0-4years", O755&lt;10,"5-9years",O755&gt;=10,"10+ years")</f>
        <v>0-4years</v>
      </c>
      <c r="Q755" t="s">
        <v>2044</v>
      </c>
      <c r="R755">
        <v>90</v>
      </c>
      <c r="S755">
        <v>5</v>
      </c>
      <c r="T755" t="str" cm="1">
        <f t="array" ref="T755">_xlfn.IFS(S755&lt;3,"Low(1-2)",S755=3,"Medium(3)",S755&gt;=4,"High(4-5)")</f>
        <v>High(4-5)</v>
      </c>
      <c r="U755">
        <v>5</v>
      </c>
      <c r="V755" t="s">
        <v>2051</v>
      </c>
      <c r="W755">
        <v>3</v>
      </c>
      <c r="X755">
        <v>63</v>
      </c>
      <c r="Y755">
        <v>59</v>
      </c>
      <c r="Z755">
        <v>74</v>
      </c>
      <c r="AA755">
        <v>6</v>
      </c>
      <c r="AB755" t="str" cm="1">
        <f t="array" ref="AB755">_xlfn.IFS(AA755=0,"Below Expectation",AA755&lt;5,"Needs Improvement",AA755&lt;=7,"Meets Expectation",AA755&gt;=8,"Exceeds Expectation")</f>
        <v>Meets Expectation</v>
      </c>
      <c r="AC755" s="4">
        <v>2919</v>
      </c>
      <c r="AD755">
        <v>4</v>
      </c>
    </row>
    <row r="756" spans="1:30" x14ac:dyDescent="0.3">
      <c r="A756" t="s">
        <v>778</v>
      </c>
      <c r="B756" t="s">
        <v>1776</v>
      </c>
      <c r="C756">
        <v>57</v>
      </c>
      <c r="D756" t="str">
        <f t="shared" si="33"/>
        <v>50-59</v>
      </c>
      <c r="E756" t="s">
        <v>2022</v>
      </c>
      <c r="F756" t="s">
        <v>2027</v>
      </c>
      <c r="G756" t="s">
        <v>2035</v>
      </c>
      <c r="H756" s="2">
        <v>43324</v>
      </c>
      <c r="I756" t="s">
        <v>446</v>
      </c>
      <c r="J756" t="s">
        <v>2038</v>
      </c>
      <c r="K756" s="4">
        <v>87785</v>
      </c>
      <c r="L756">
        <v>0</v>
      </c>
      <c r="N756" s="6">
        <f t="shared" ca="1" si="34"/>
        <v>85</v>
      </c>
      <c r="O756" s="6">
        <f t="shared" ca="1" si="35"/>
        <v>7</v>
      </c>
      <c r="P756" s="6" t="str" cm="1">
        <f t="array" aca="1" ref="P756" ca="1">_xlfn.IFS(O756&lt;5,"0-4years", O756&lt;10,"5-9years",O756&gt;=10,"10+ years")</f>
        <v>5-9years</v>
      </c>
      <c r="S756">
        <v>5</v>
      </c>
      <c r="T756" t="str" cm="1">
        <f t="array" ref="T756">_xlfn.IFS(S756&lt;3,"Low(1-2)",S756=3,"Medium(3)",S756&gt;=4,"High(4-5)")</f>
        <v>High(4-5)</v>
      </c>
      <c r="U756">
        <v>2</v>
      </c>
      <c r="V756" t="s">
        <v>2050</v>
      </c>
      <c r="W756">
        <v>1</v>
      </c>
      <c r="X756">
        <v>96</v>
      </c>
      <c r="Y756">
        <v>89</v>
      </c>
      <c r="Z756">
        <v>60</v>
      </c>
      <c r="AA756">
        <v>1</v>
      </c>
      <c r="AB756" t="str" cm="1">
        <f t="array" ref="AB756">_xlfn.IFS(AA756=0,"Below Expectation",AA756&lt;5,"Needs Improvement",AA756&lt;=7,"Meets Expectation",AA756&gt;=8,"Exceeds Expectation")</f>
        <v>Needs Improvement</v>
      </c>
      <c r="AC756" s="4">
        <v>3756</v>
      </c>
      <c r="AD756">
        <v>3</v>
      </c>
    </row>
    <row r="757" spans="1:30" x14ac:dyDescent="0.3">
      <c r="A757" t="s">
        <v>779</v>
      </c>
      <c r="B757" t="s">
        <v>1777</v>
      </c>
      <c r="C757">
        <v>43</v>
      </c>
      <c r="D757" t="str">
        <f t="shared" si="33"/>
        <v>40-49</v>
      </c>
      <c r="E757" t="s">
        <v>2023</v>
      </c>
      <c r="F757" t="s">
        <v>2025</v>
      </c>
      <c r="G757" t="s">
        <v>2031</v>
      </c>
      <c r="H757" s="2">
        <v>44390</v>
      </c>
      <c r="I757" t="s">
        <v>595</v>
      </c>
      <c r="J757" t="s">
        <v>2040</v>
      </c>
      <c r="K757" s="4">
        <v>101050</v>
      </c>
      <c r="L757">
        <v>1</v>
      </c>
      <c r="M757" s="2">
        <v>44860</v>
      </c>
      <c r="N757" s="6">
        <f t="shared" ca="1" si="34"/>
        <v>15</v>
      </c>
      <c r="O757" s="6">
        <f t="shared" ca="1" si="35"/>
        <v>1</v>
      </c>
      <c r="P757" s="6" t="str" cm="1">
        <f t="array" aca="1" ref="P757" ca="1">_xlfn.IFS(O757&lt;5,"0-4years", O757&lt;10,"5-9years",O757&gt;=10,"10+ years")</f>
        <v>0-4years</v>
      </c>
      <c r="Q757" t="s">
        <v>2042</v>
      </c>
      <c r="R757">
        <v>30</v>
      </c>
      <c r="S757">
        <v>2</v>
      </c>
      <c r="T757" t="str" cm="1">
        <f t="array" ref="T757">_xlfn.IFS(S757&lt;3,"Low(1-2)",S757=3,"Medium(3)",S757&gt;=4,"High(4-5)")</f>
        <v>Low(1-2)</v>
      </c>
      <c r="U757">
        <v>5</v>
      </c>
      <c r="V757" t="s">
        <v>2048</v>
      </c>
      <c r="W757">
        <v>2</v>
      </c>
      <c r="X757">
        <v>52</v>
      </c>
      <c r="Y757">
        <v>89</v>
      </c>
      <c r="Z757">
        <v>68</v>
      </c>
      <c r="AA757">
        <v>1</v>
      </c>
      <c r="AB757" t="str" cm="1">
        <f t="array" ref="AB757">_xlfn.IFS(AA757=0,"Below Expectation",AA757&lt;5,"Needs Improvement",AA757&lt;=7,"Meets Expectation",AA757&gt;=8,"Exceeds Expectation")</f>
        <v>Needs Improvement</v>
      </c>
      <c r="AC757" s="4">
        <v>3283</v>
      </c>
      <c r="AD757">
        <v>1</v>
      </c>
    </row>
    <row r="758" spans="1:30" x14ac:dyDescent="0.3">
      <c r="A758" t="s">
        <v>780</v>
      </c>
      <c r="B758" t="s">
        <v>1778</v>
      </c>
      <c r="C758">
        <v>55</v>
      </c>
      <c r="D758" t="str">
        <f t="shared" si="33"/>
        <v>50-59</v>
      </c>
      <c r="E758" t="s">
        <v>2022</v>
      </c>
      <c r="F758" t="s">
        <v>2029</v>
      </c>
      <c r="G758" t="s">
        <v>2034</v>
      </c>
      <c r="H758" s="2">
        <v>41350</v>
      </c>
      <c r="I758" t="s">
        <v>633</v>
      </c>
      <c r="J758" t="s">
        <v>2040</v>
      </c>
      <c r="K758" s="4">
        <v>47738</v>
      </c>
      <c r="L758">
        <v>0</v>
      </c>
      <c r="N758" s="6">
        <f t="shared" ca="1" si="34"/>
        <v>149</v>
      </c>
      <c r="O758" s="6">
        <f t="shared" ca="1" si="35"/>
        <v>12</v>
      </c>
      <c r="P758" s="6" t="str" cm="1">
        <f t="array" aca="1" ref="P758" ca="1">_xlfn.IFS(O758&lt;5,"0-4years", O758&lt;10,"5-9years",O758&gt;=10,"10+ years")</f>
        <v>10+ years</v>
      </c>
      <c r="S758">
        <v>2</v>
      </c>
      <c r="T758" t="str" cm="1">
        <f t="array" ref="T758">_xlfn.IFS(S758&lt;3,"Low(1-2)",S758=3,"Medium(3)",S758&gt;=4,"High(4-5)")</f>
        <v>Low(1-2)</v>
      </c>
      <c r="U758">
        <v>2</v>
      </c>
      <c r="V758" t="s">
        <v>2050</v>
      </c>
      <c r="W758">
        <v>4</v>
      </c>
      <c r="X758">
        <v>50</v>
      </c>
      <c r="Y758">
        <v>64</v>
      </c>
      <c r="Z758">
        <v>77</v>
      </c>
      <c r="AA758">
        <v>4</v>
      </c>
      <c r="AB758" t="str" cm="1">
        <f t="array" ref="AB758">_xlfn.IFS(AA758=0,"Below Expectation",AA758&lt;5,"Needs Improvement",AA758&lt;=7,"Meets Expectation",AA758&gt;=8,"Exceeds Expectation")</f>
        <v>Needs Improvement</v>
      </c>
      <c r="AC758" s="4">
        <v>4691</v>
      </c>
      <c r="AD758">
        <v>1</v>
      </c>
    </row>
    <row r="759" spans="1:30" x14ac:dyDescent="0.3">
      <c r="A759" t="s">
        <v>781</v>
      </c>
      <c r="B759" t="s">
        <v>1779</v>
      </c>
      <c r="C759">
        <v>29</v>
      </c>
      <c r="D759" t="str">
        <f t="shared" si="33"/>
        <v>22-29</v>
      </c>
      <c r="E759" t="s">
        <v>2022</v>
      </c>
      <c r="F759" t="s">
        <v>2027</v>
      </c>
      <c r="G759" t="s">
        <v>2032</v>
      </c>
      <c r="H759" s="2">
        <v>44797</v>
      </c>
      <c r="I759" t="s">
        <v>194</v>
      </c>
      <c r="J759" t="s">
        <v>2041</v>
      </c>
      <c r="K759" s="4">
        <v>99231</v>
      </c>
      <c r="L759">
        <v>0</v>
      </c>
      <c r="N759" s="6">
        <f t="shared" ca="1" si="34"/>
        <v>36</v>
      </c>
      <c r="O759" s="6">
        <f t="shared" ca="1" si="35"/>
        <v>3</v>
      </c>
      <c r="P759" s="6" t="str" cm="1">
        <f t="array" aca="1" ref="P759" ca="1">_xlfn.IFS(O759&lt;5,"0-4years", O759&lt;10,"5-9years",O759&gt;=10,"10+ years")</f>
        <v>0-4years</v>
      </c>
      <c r="S759">
        <v>4</v>
      </c>
      <c r="T759" t="str" cm="1">
        <f t="array" ref="T759">_xlfn.IFS(S759&lt;3,"Low(1-2)",S759=3,"Medium(3)",S759&gt;=4,"High(4-5)")</f>
        <v>High(4-5)</v>
      </c>
      <c r="U759">
        <v>5</v>
      </c>
      <c r="V759" t="s">
        <v>2056</v>
      </c>
      <c r="W759">
        <v>5</v>
      </c>
      <c r="X759">
        <v>75</v>
      </c>
      <c r="Y759">
        <v>31</v>
      </c>
      <c r="Z759">
        <v>50</v>
      </c>
      <c r="AA759">
        <v>4</v>
      </c>
      <c r="AB759" t="str" cm="1">
        <f t="array" ref="AB759">_xlfn.IFS(AA759=0,"Below Expectation",AA759&lt;5,"Needs Improvement",AA759&lt;=7,"Meets Expectation",AA759&gt;=8,"Exceeds Expectation")</f>
        <v>Needs Improvement</v>
      </c>
      <c r="AC759" s="4">
        <v>7350</v>
      </c>
      <c r="AD759">
        <v>3</v>
      </c>
    </row>
    <row r="760" spans="1:30" x14ac:dyDescent="0.3">
      <c r="A760" t="s">
        <v>782</v>
      </c>
      <c r="B760" t="s">
        <v>1780</v>
      </c>
      <c r="C760">
        <v>40</v>
      </c>
      <c r="D760" t="str">
        <f t="shared" si="33"/>
        <v>40-49</v>
      </c>
      <c r="E760" t="s">
        <v>2023</v>
      </c>
      <c r="F760" t="s">
        <v>2030</v>
      </c>
      <c r="G760" t="s">
        <v>2034</v>
      </c>
      <c r="H760" s="2">
        <v>43797</v>
      </c>
      <c r="I760" t="s">
        <v>405</v>
      </c>
      <c r="J760" t="s">
        <v>2039</v>
      </c>
      <c r="K760" s="4">
        <v>98606</v>
      </c>
      <c r="L760">
        <v>0</v>
      </c>
      <c r="N760" s="6">
        <f t="shared" ca="1" si="34"/>
        <v>69</v>
      </c>
      <c r="O760" s="6">
        <f t="shared" ca="1" si="35"/>
        <v>5</v>
      </c>
      <c r="P760" s="6" t="str" cm="1">
        <f t="array" aca="1" ref="P760" ca="1">_xlfn.IFS(O760&lt;5,"0-4years", O760&lt;10,"5-9years",O760&gt;=10,"10+ years")</f>
        <v>5-9years</v>
      </c>
      <c r="S760">
        <v>1</v>
      </c>
      <c r="T760" t="str" cm="1">
        <f t="array" ref="T760">_xlfn.IFS(S760&lt;3,"Low(1-2)",S760=3,"Medium(3)",S760&gt;=4,"High(4-5)")</f>
        <v>Low(1-2)</v>
      </c>
      <c r="U760">
        <v>3</v>
      </c>
      <c r="V760" t="s">
        <v>2050</v>
      </c>
      <c r="W760">
        <v>2</v>
      </c>
      <c r="X760">
        <v>73</v>
      </c>
      <c r="Y760">
        <v>78</v>
      </c>
      <c r="Z760">
        <v>54</v>
      </c>
      <c r="AA760">
        <v>3</v>
      </c>
      <c r="AB760" t="str" cm="1">
        <f t="array" ref="AB760">_xlfn.IFS(AA760=0,"Below Expectation",AA760&lt;5,"Needs Improvement",AA760&lt;=7,"Meets Expectation",AA760&gt;=8,"Exceeds Expectation")</f>
        <v>Needs Improvement</v>
      </c>
      <c r="AC760" s="4">
        <v>17540</v>
      </c>
      <c r="AD760">
        <v>3</v>
      </c>
    </row>
    <row r="761" spans="1:30" x14ac:dyDescent="0.3">
      <c r="A761" t="s">
        <v>783</v>
      </c>
      <c r="B761" t="s">
        <v>1781</v>
      </c>
      <c r="C761">
        <v>58</v>
      </c>
      <c r="D761" t="str">
        <f t="shared" si="33"/>
        <v>50-59</v>
      </c>
      <c r="E761" t="s">
        <v>2022</v>
      </c>
      <c r="F761" t="s">
        <v>2030</v>
      </c>
      <c r="G761" t="s">
        <v>2035</v>
      </c>
      <c r="H761" s="2">
        <v>44585</v>
      </c>
      <c r="I761" t="s">
        <v>196</v>
      </c>
      <c r="J761" t="s">
        <v>2039</v>
      </c>
      <c r="K761" s="4">
        <v>118301</v>
      </c>
      <c r="L761">
        <v>0</v>
      </c>
      <c r="N761" s="6">
        <f t="shared" ca="1" si="34"/>
        <v>43</v>
      </c>
      <c r="O761" s="6">
        <f t="shared" ca="1" si="35"/>
        <v>3</v>
      </c>
      <c r="P761" s="6" t="str" cm="1">
        <f t="array" aca="1" ref="P761" ca="1">_xlfn.IFS(O761&lt;5,"0-4years", O761&lt;10,"5-9years",O761&gt;=10,"10+ years")</f>
        <v>0-4years</v>
      </c>
      <c r="S761">
        <v>2</v>
      </c>
      <c r="T761" t="str" cm="1">
        <f t="array" ref="T761">_xlfn.IFS(S761&lt;3,"Low(1-2)",S761=3,"Medium(3)",S761&gt;=4,"High(4-5)")</f>
        <v>Low(1-2)</v>
      </c>
      <c r="U761">
        <v>1</v>
      </c>
      <c r="V761" t="s">
        <v>2050</v>
      </c>
      <c r="W761">
        <v>4</v>
      </c>
      <c r="X761">
        <v>98</v>
      </c>
      <c r="Y761">
        <v>20</v>
      </c>
      <c r="Z761">
        <v>59</v>
      </c>
      <c r="AA761">
        <v>9</v>
      </c>
      <c r="AB761" t="str" cm="1">
        <f t="array" ref="AB761">_xlfn.IFS(AA761=0,"Below Expectation",AA761&lt;5,"Needs Improvement",AA761&lt;=7,"Meets Expectation",AA761&gt;=8,"Exceeds Expectation")</f>
        <v>Exceeds Expectation</v>
      </c>
      <c r="AC761" s="4">
        <v>3061</v>
      </c>
      <c r="AD761">
        <v>4</v>
      </c>
    </row>
    <row r="762" spans="1:30" x14ac:dyDescent="0.3">
      <c r="A762" t="s">
        <v>784</v>
      </c>
      <c r="B762" t="s">
        <v>1782</v>
      </c>
      <c r="C762">
        <v>27</v>
      </c>
      <c r="D762" t="str">
        <f t="shared" si="33"/>
        <v>22-29</v>
      </c>
      <c r="E762" t="s">
        <v>2023</v>
      </c>
      <c r="F762" t="s">
        <v>2028</v>
      </c>
      <c r="G762" t="s">
        <v>2035</v>
      </c>
      <c r="H762" s="2">
        <v>44889</v>
      </c>
      <c r="I762" t="s">
        <v>686</v>
      </c>
      <c r="J762" t="s">
        <v>2037</v>
      </c>
      <c r="K762" s="4">
        <v>66662</v>
      </c>
      <c r="L762">
        <v>1</v>
      </c>
      <c r="M762" s="2">
        <v>45424</v>
      </c>
      <c r="N762" s="6">
        <f t="shared" ca="1" si="34"/>
        <v>17</v>
      </c>
      <c r="O762" s="6">
        <f t="shared" ca="1" si="35"/>
        <v>1</v>
      </c>
      <c r="P762" s="6" t="str" cm="1">
        <f t="array" aca="1" ref="P762" ca="1">_xlfn.IFS(O762&lt;5,"0-4years", O762&lt;10,"5-9years",O762&gt;=10,"10+ years")</f>
        <v>0-4years</v>
      </c>
      <c r="Q762" t="s">
        <v>2044</v>
      </c>
      <c r="R762">
        <v>90</v>
      </c>
      <c r="S762">
        <v>3</v>
      </c>
      <c r="T762" t="str" cm="1">
        <f t="array" ref="T762">_xlfn.IFS(S762&lt;3,"Low(1-2)",S762=3,"Medium(3)",S762&gt;=4,"High(4-5)")</f>
        <v>Medium(3)</v>
      </c>
      <c r="U762">
        <v>2</v>
      </c>
      <c r="V762" t="s">
        <v>2051</v>
      </c>
      <c r="W762">
        <v>2</v>
      </c>
      <c r="X762">
        <v>84</v>
      </c>
      <c r="Y762">
        <v>17</v>
      </c>
      <c r="Z762">
        <v>91</v>
      </c>
      <c r="AA762">
        <v>9</v>
      </c>
      <c r="AB762" t="str" cm="1">
        <f t="array" ref="AB762">_xlfn.IFS(AA762=0,"Below Expectation",AA762&lt;5,"Needs Improvement",AA762&lt;=7,"Meets Expectation",AA762&gt;=8,"Exceeds Expectation")</f>
        <v>Exceeds Expectation</v>
      </c>
      <c r="AC762" s="4">
        <v>5919</v>
      </c>
      <c r="AD762">
        <v>4</v>
      </c>
    </row>
    <row r="763" spans="1:30" x14ac:dyDescent="0.3">
      <c r="A763" t="s">
        <v>785</v>
      </c>
      <c r="B763" t="s">
        <v>1783</v>
      </c>
      <c r="C763">
        <v>47</v>
      </c>
      <c r="D763" t="str">
        <f t="shared" si="33"/>
        <v>40-49</v>
      </c>
      <c r="E763" t="s">
        <v>2023</v>
      </c>
      <c r="F763" t="s">
        <v>2029</v>
      </c>
      <c r="G763" t="s">
        <v>2035</v>
      </c>
      <c r="H763" s="2">
        <v>44512</v>
      </c>
      <c r="I763" t="s">
        <v>476</v>
      </c>
      <c r="J763" t="s">
        <v>2038</v>
      </c>
      <c r="K763" s="4">
        <v>107234</v>
      </c>
      <c r="L763">
        <v>0</v>
      </c>
      <c r="N763" s="6">
        <f t="shared" ca="1" si="34"/>
        <v>46</v>
      </c>
      <c r="O763" s="6">
        <f t="shared" ca="1" si="35"/>
        <v>3</v>
      </c>
      <c r="P763" s="6" t="str" cm="1">
        <f t="array" aca="1" ref="P763" ca="1">_xlfn.IFS(O763&lt;5,"0-4years", O763&lt;10,"5-9years",O763&gt;=10,"10+ years")</f>
        <v>0-4years</v>
      </c>
      <c r="S763">
        <v>1</v>
      </c>
      <c r="T763" t="str" cm="1">
        <f t="array" ref="T763">_xlfn.IFS(S763&lt;3,"Low(1-2)",S763=3,"Medium(3)",S763&gt;=4,"High(4-5)")</f>
        <v>Low(1-2)</v>
      </c>
      <c r="U763">
        <v>3</v>
      </c>
      <c r="V763" t="s">
        <v>2050</v>
      </c>
      <c r="W763">
        <v>2</v>
      </c>
      <c r="X763">
        <v>63</v>
      </c>
      <c r="Y763">
        <v>93</v>
      </c>
      <c r="Z763">
        <v>95</v>
      </c>
      <c r="AA763">
        <v>2</v>
      </c>
      <c r="AB763" t="str" cm="1">
        <f t="array" ref="AB763">_xlfn.IFS(AA763=0,"Below Expectation",AA763&lt;5,"Needs Improvement",AA763&lt;=7,"Meets Expectation",AA763&gt;=8,"Exceeds Expectation")</f>
        <v>Needs Improvement</v>
      </c>
      <c r="AC763" s="4">
        <v>17676</v>
      </c>
      <c r="AD763">
        <v>1</v>
      </c>
    </row>
    <row r="764" spans="1:30" x14ac:dyDescent="0.3">
      <c r="A764" t="s">
        <v>786</v>
      </c>
      <c r="B764" t="s">
        <v>1784</v>
      </c>
      <c r="C764">
        <v>55</v>
      </c>
      <c r="D764" t="str">
        <f t="shared" si="33"/>
        <v>50-59</v>
      </c>
      <c r="E764" t="s">
        <v>2023</v>
      </c>
      <c r="F764" t="s">
        <v>2028</v>
      </c>
      <c r="G764" t="s">
        <v>2035</v>
      </c>
      <c r="H764" s="2">
        <v>44333</v>
      </c>
      <c r="I764" t="s">
        <v>373</v>
      </c>
      <c r="J764" t="s">
        <v>2039</v>
      </c>
      <c r="K764" s="4">
        <v>40123</v>
      </c>
      <c r="L764">
        <v>0</v>
      </c>
      <c r="N764" s="6">
        <f t="shared" ca="1" si="34"/>
        <v>51</v>
      </c>
      <c r="O764" s="6">
        <f t="shared" ca="1" si="35"/>
        <v>4</v>
      </c>
      <c r="P764" s="6" t="str" cm="1">
        <f t="array" aca="1" ref="P764" ca="1">_xlfn.IFS(O764&lt;5,"0-4years", O764&lt;10,"5-9years",O764&gt;=10,"10+ years")</f>
        <v>0-4years</v>
      </c>
      <c r="S764">
        <v>3</v>
      </c>
      <c r="T764" t="str" cm="1">
        <f t="array" ref="T764">_xlfn.IFS(S764&lt;3,"Low(1-2)",S764=3,"Medium(3)",S764&gt;=4,"High(4-5)")</f>
        <v>Medium(3)</v>
      </c>
      <c r="U764">
        <v>1</v>
      </c>
      <c r="V764" t="s">
        <v>2050</v>
      </c>
      <c r="W764">
        <v>3</v>
      </c>
      <c r="X764">
        <v>52</v>
      </c>
      <c r="Y764">
        <v>59</v>
      </c>
      <c r="Z764">
        <v>83</v>
      </c>
      <c r="AA764">
        <v>3</v>
      </c>
      <c r="AB764" t="str" cm="1">
        <f t="array" ref="AB764">_xlfn.IFS(AA764=0,"Below Expectation",AA764&lt;5,"Needs Improvement",AA764&lt;=7,"Meets Expectation",AA764&gt;=8,"Exceeds Expectation")</f>
        <v>Needs Improvement</v>
      </c>
      <c r="AC764" s="4">
        <v>10076</v>
      </c>
      <c r="AD764">
        <v>4</v>
      </c>
    </row>
    <row r="765" spans="1:30" x14ac:dyDescent="0.3">
      <c r="A765" t="s">
        <v>787</v>
      </c>
      <c r="B765" t="s">
        <v>1785</v>
      </c>
      <c r="C765">
        <v>27</v>
      </c>
      <c r="D765" t="str">
        <f t="shared" si="33"/>
        <v>22-29</v>
      </c>
      <c r="E765" t="s">
        <v>2023</v>
      </c>
      <c r="F765" t="s">
        <v>2027</v>
      </c>
      <c r="G765" t="s">
        <v>2031</v>
      </c>
      <c r="H765" s="2">
        <v>42828</v>
      </c>
      <c r="I765" t="s">
        <v>925</v>
      </c>
      <c r="J765" t="s">
        <v>2040</v>
      </c>
      <c r="K765" s="4">
        <v>50616</v>
      </c>
      <c r="L765">
        <v>0</v>
      </c>
      <c r="N765" s="6">
        <f t="shared" ca="1" si="34"/>
        <v>101</v>
      </c>
      <c r="O765" s="6">
        <f t="shared" ca="1" si="35"/>
        <v>8</v>
      </c>
      <c r="P765" s="6" t="str" cm="1">
        <f t="array" aca="1" ref="P765" ca="1">_xlfn.IFS(O765&lt;5,"0-4years", O765&lt;10,"5-9years",O765&gt;=10,"10+ years")</f>
        <v>5-9years</v>
      </c>
      <c r="S765">
        <v>5</v>
      </c>
      <c r="T765" t="str" cm="1">
        <f t="array" ref="T765">_xlfn.IFS(S765&lt;3,"Low(1-2)",S765=3,"Medium(3)",S765&gt;=4,"High(4-5)")</f>
        <v>High(4-5)</v>
      </c>
      <c r="U765">
        <v>2</v>
      </c>
      <c r="V765" t="s">
        <v>2050</v>
      </c>
      <c r="W765">
        <v>1</v>
      </c>
      <c r="X765">
        <v>62</v>
      </c>
      <c r="Y765">
        <v>12</v>
      </c>
      <c r="Z765">
        <v>85</v>
      </c>
      <c r="AA765">
        <v>9</v>
      </c>
      <c r="AB765" t="str" cm="1">
        <f t="array" ref="AB765">_xlfn.IFS(AA765=0,"Below Expectation",AA765&lt;5,"Needs Improvement",AA765&lt;=7,"Meets Expectation",AA765&gt;=8,"Exceeds Expectation")</f>
        <v>Exceeds Expectation</v>
      </c>
      <c r="AC765" s="4">
        <v>9752</v>
      </c>
      <c r="AD765">
        <v>4</v>
      </c>
    </row>
    <row r="766" spans="1:30" x14ac:dyDescent="0.3">
      <c r="A766" t="s">
        <v>788</v>
      </c>
      <c r="B766" t="s">
        <v>1786</v>
      </c>
      <c r="C766">
        <v>58</v>
      </c>
      <c r="D766" t="str">
        <f t="shared" si="33"/>
        <v>50-59</v>
      </c>
      <c r="E766" t="s">
        <v>2024</v>
      </c>
      <c r="F766" t="s">
        <v>2029</v>
      </c>
      <c r="G766" t="s">
        <v>2034</v>
      </c>
      <c r="H766" s="2">
        <v>44928</v>
      </c>
      <c r="I766" t="s">
        <v>975</v>
      </c>
      <c r="J766" t="s">
        <v>2038</v>
      </c>
      <c r="K766" s="4">
        <v>36182</v>
      </c>
      <c r="L766">
        <v>0</v>
      </c>
      <c r="N766" s="6">
        <f t="shared" ca="1" si="34"/>
        <v>32</v>
      </c>
      <c r="O766" s="6">
        <f t="shared" ca="1" si="35"/>
        <v>2</v>
      </c>
      <c r="P766" s="6" t="str" cm="1">
        <f t="array" aca="1" ref="P766" ca="1">_xlfn.IFS(O766&lt;5,"0-4years", O766&lt;10,"5-9years",O766&gt;=10,"10+ years")</f>
        <v>0-4years</v>
      </c>
      <c r="S766">
        <v>1</v>
      </c>
      <c r="T766" t="str" cm="1">
        <f t="array" ref="T766">_xlfn.IFS(S766&lt;3,"Low(1-2)",S766=3,"Medium(3)",S766&gt;=4,"High(4-5)")</f>
        <v>Low(1-2)</v>
      </c>
      <c r="U766">
        <v>3</v>
      </c>
      <c r="V766" t="s">
        <v>2050</v>
      </c>
      <c r="W766">
        <v>5</v>
      </c>
      <c r="X766">
        <v>96</v>
      </c>
      <c r="Y766">
        <v>23</v>
      </c>
      <c r="Z766">
        <v>51</v>
      </c>
      <c r="AA766">
        <v>3</v>
      </c>
      <c r="AB766" t="str" cm="1">
        <f t="array" ref="AB766">_xlfn.IFS(AA766=0,"Below Expectation",AA766&lt;5,"Needs Improvement",AA766&lt;=7,"Meets Expectation",AA766&gt;=8,"Exceeds Expectation")</f>
        <v>Needs Improvement</v>
      </c>
      <c r="AC766" s="4">
        <v>16012</v>
      </c>
      <c r="AD766">
        <v>1</v>
      </c>
    </row>
    <row r="767" spans="1:30" x14ac:dyDescent="0.3">
      <c r="A767" t="s">
        <v>789</v>
      </c>
      <c r="B767" t="s">
        <v>1787</v>
      </c>
      <c r="C767">
        <v>54</v>
      </c>
      <c r="D767" t="str">
        <f t="shared" si="33"/>
        <v>50-59</v>
      </c>
      <c r="E767" t="s">
        <v>2023</v>
      </c>
      <c r="F767" t="s">
        <v>2026</v>
      </c>
      <c r="G767" t="s">
        <v>2032</v>
      </c>
      <c r="H767" s="2">
        <v>43271</v>
      </c>
      <c r="I767" t="s">
        <v>657</v>
      </c>
      <c r="J767" t="s">
        <v>2038</v>
      </c>
      <c r="K767" s="4">
        <v>115369</v>
      </c>
      <c r="L767">
        <v>0</v>
      </c>
      <c r="N767" s="6">
        <f t="shared" ca="1" si="34"/>
        <v>86</v>
      </c>
      <c r="O767" s="6">
        <f t="shared" ca="1" si="35"/>
        <v>7</v>
      </c>
      <c r="P767" s="6" t="str" cm="1">
        <f t="array" aca="1" ref="P767" ca="1">_xlfn.IFS(O767&lt;5,"0-4years", O767&lt;10,"5-9years",O767&gt;=10,"10+ years")</f>
        <v>5-9years</v>
      </c>
      <c r="S767">
        <v>4</v>
      </c>
      <c r="T767" t="str" cm="1">
        <f t="array" ref="T767">_xlfn.IFS(S767&lt;3,"Low(1-2)",S767=3,"Medium(3)",S767&gt;=4,"High(4-5)")</f>
        <v>High(4-5)</v>
      </c>
      <c r="U767">
        <v>3</v>
      </c>
      <c r="V767" t="s">
        <v>2054</v>
      </c>
      <c r="W767">
        <v>4</v>
      </c>
      <c r="X767">
        <v>99</v>
      </c>
      <c r="Y767">
        <v>29</v>
      </c>
      <c r="Z767">
        <v>67</v>
      </c>
      <c r="AA767">
        <v>1</v>
      </c>
      <c r="AB767" t="str" cm="1">
        <f t="array" ref="AB767">_xlfn.IFS(AA767=0,"Below Expectation",AA767&lt;5,"Needs Improvement",AA767&lt;=7,"Meets Expectation",AA767&gt;=8,"Exceeds Expectation")</f>
        <v>Needs Improvement</v>
      </c>
      <c r="AC767" s="4">
        <v>9175</v>
      </c>
      <c r="AD767">
        <v>3</v>
      </c>
    </row>
    <row r="768" spans="1:30" x14ac:dyDescent="0.3">
      <c r="A768" t="s">
        <v>790</v>
      </c>
      <c r="B768" t="s">
        <v>1788</v>
      </c>
      <c r="C768">
        <v>43</v>
      </c>
      <c r="D768" t="str">
        <f t="shared" si="33"/>
        <v>40-49</v>
      </c>
      <c r="E768" t="s">
        <v>2023</v>
      </c>
      <c r="F768" t="s">
        <v>2025</v>
      </c>
      <c r="G768" t="s">
        <v>2035</v>
      </c>
      <c r="H768" s="2">
        <v>42260</v>
      </c>
      <c r="I768" t="s">
        <v>517</v>
      </c>
      <c r="J768" t="s">
        <v>2041</v>
      </c>
      <c r="K768" s="4">
        <v>87013</v>
      </c>
      <c r="L768">
        <v>0</v>
      </c>
      <c r="N768" s="6">
        <f t="shared" ca="1" si="34"/>
        <v>120</v>
      </c>
      <c r="O768" s="6">
        <f t="shared" ca="1" si="35"/>
        <v>10</v>
      </c>
      <c r="P768" s="6" t="str" cm="1">
        <f t="array" aca="1" ref="P768" ca="1">_xlfn.IFS(O768&lt;5,"0-4years", O768&lt;10,"5-9years",O768&gt;=10,"10+ years")</f>
        <v>10+ years</v>
      </c>
      <c r="S768">
        <v>5</v>
      </c>
      <c r="T768" t="str" cm="1">
        <f t="array" ref="T768">_xlfn.IFS(S768&lt;3,"Low(1-2)",S768=3,"Medium(3)",S768&gt;=4,"High(4-5)")</f>
        <v>High(4-5)</v>
      </c>
      <c r="U768">
        <v>3</v>
      </c>
      <c r="V768" t="s">
        <v>2054</v>
      </c>
      <c r="W768">
        <v>2</v>
      </c>
      <c r="X768">
        <v>63</v>
      </c>
      <c r="Y768">
        <v>1</v>
      </c>
      <c r="Z768">
        <v>62</v>
      </c>
      <c r="AA768">
        <v>4</v>
      </c>
      <c r="AB768" t="str" cm="1">
        <f t="array" ref="AB768">_xlfn.IFS(AA768=0,"Below Expectation",AA768&lt;5,"Needs Improvement",AA768&lt;=7,"Meets Expectation",AA768&gt;=8,"Exceeds Expectation")</f>
        <v>Needs Improvement</v>
      </c>
      <c r="AC768" s="4">
        <v>7902</v>
      </c>
      <c r="AD768">
        <v>1</v>
      </c>
    </row>
    <row r="769" spans="1:30" x14ac:dyDescent="0.3">
      <c r="A769" t="s">
        <v>791</v>
      </c>
      <c r="B769" t="s">
        <v>1789</v>
      </c>
      <c r="C769">
        <v>42</v>
      </c>
      <c r="D769" t="str">
        <f t="shared" si="33"/>
        <v>40-49</v>
      </c>
      <c r="E769" t="s">
        <v>2022</v>
      </c>
      <c r="F769" t="s">
        <v>2026</v>
      </c>
      <c r="G769" t="s">
        <v>2032</v>
      </c>
      <c r="H769" s="2">
        <v>44145</v>
      </c>
      <c r="I769" t="s">
        <v>643</v>
      </c>
      <c r="J769" t="s">
        <v>2039</v>
      </c>
      <c r="K769" s="4">
        <v>56331</v>
      </c>
      <c r="L769">
        <v>1</v>
      </c>
      <c r="M769" s="2">
        <v>45868</v>
      </c>
      <c r="N769" s="6">
        <f t="shared" ca="1" si="34"/>
        <v>56</v>
      </c>
      <c r="O769" s="6">
        <f t="shared" ca="1" si="35"/>
        <v>4</v>
      </c>
      <c r="P769" s="6" t="str" cm="1">
        <f t="array" aca="1" ref="P769" ca="1">_xlfn.IFS(O769&lt;5,"0-4years", O769&lt;10,"5-9years",O769&gt;=10,"10+ years")</f>
        <v>0-4years</v>
      </c>
      <c r="Q769" t="s">
        <v>2042</v>
      </c>
      <c r="R769">
        <v>90</v>
      </c>
      <c r="S769">
        <v>5</v>
      </c>
      <c r="T769" t="str" cm="1">
        <f t="array" ref="T769">_xlfn.IFS(S769&lt;3,"Low(1-2)",S769=3,"Medium(3)",S769&gt;=4,"High(4-5)")</f>
        <v>High(4-5)</v>
      </c>
      <c r="U769">
        <v>4</v>
      </c>
      <c r="V769" t="s">
        <v>2048</v>
      </c>
      <c r="W769">
        <v>5</v>
      </c>
      <c r="X769">
        <v>70</v>
      </c>
      <c r="Y769">
        <v>82</v>
      </c>
      <c r="Z769">
        <v>100</v>
      </c>
      <c r="AA769">
        <v>4</v>
      </c>
      <c r="AB769" t="str" cm="1">
        <f t="array" ref="AB769">_xlfn.IFS(AA769=0,"Below Expectation",AA769&lt;5,"Needs Improvement",AA769&lt;=7,"Meets Expectation",AA769&gt;=8,"Exceeds Expectation")</f>
        <v>Needs Improvement</v>
      </c>
      <c r="AC769" s="4">
        <v>2067</v>
      </c>
      <c r="AD769">
        <v>0</v>
      </c>
    </row>
    <row r="770" spans="1:30" x14ac:dyDescent="0.3">
      <c r="A770" t="s">
        <v>792</v>
      </c>
      <c r="B770" t="s">
        <v>1790</v>
      </c>
      <c r="C770">
        <v>27</v>
      </c>
      <c r="D770" t="str">
        <f t="shared" si="33"/>
        <v>22-29</v>
      </c>
      <c r="E770" t="s">
        <v>2023</v>
      </c>
      <c r="F770" t="s">
        <v>2027</v>
      </c>
      <c r="G770" t="s">
        <v>2032</v>
      </c>
      <c r="H770" s="2">
        <v>42079</v>
      </c>
      <c r="I770" t="s">
        <v>27</v>
      </c>
      <c r="J770" t="s">
        <v>2041</v>
      </c>
      <c r="K770" s="4">
        <v>71098</v>
      </c>
      <c r="L770">
        <v>0</v>
      </c>
      <c r="N770" s="6">
        <f t="shared" ca="1" si="34"/>
        <v>126</v>
      </c>
      <c r="O770" s="6">
        <f t="shared" ca="1" si="35"/>
        <v>10</v>
      </c>
      <c r="P770" s="6" t="str" cm="1">
        <f t="array" aca="1" ref="P770" ca="1">_xlfn.IFS(O770&lt;5,"0-4years", O770&lt;10,"5-9years",O770&gt;=10,"10+ years")</f>
        <v>10+ years</v>
      </c>
      <c r="S770">
        <v>3</v>
      </c>
      <c r="T770" t="str" cm="1">
        <f t="array" ref="T770">_xlfn.IFS(S770&lt;3,"Low(1-2)",S770=3,"Medium(3)",S770&gt;=4,"High(4-5)")</f>
        <v>Medium(3)</v>
      </c>
      <c r="U770">
        <v>5</v>
      </c>
      <c r="V770" t="s">
        <v>2054</v>
      </c>
      <c r="W770">
        <v>2</v>
      </c>
      <c r="X770">
        <v>75</v>
      </c>
      <c r="Y770">
        <v>24</v>
      </c>
      <c r="Z770">
        <v>54</v>
      </c>
      <c r="AA770">
        <v>4</v>
      </c>
      <c r="AB770" t="str" cm="1">
        <f t="array" ref="AB770">_xlfn.IFS(AA770=0,"Below Expectation",AA770&lt;5,"Needs Improvement",AA770&lt;=7,"Meets Expectation",AA770&gt;=8,"Exceeds Expectation")</f>
        <v>Needs Improvement</v>
      </c>
      <c r="AC770" s="4">
        <v>1979</v>
      </c>
      <c r="AD770">
        <v>1</v>
      </c>
    </row>
    <row r="771" spans="1:30" x14ac:dyDescent="0.3">
      <c r="A771" t="s">
        <v>793</v>
      </c>
      <c r="B771" t="s">
        <v>1791</v>
      </c>
      <c r="C771">
        <v>27</v>
      </c>
      <c r="D771" t="str">
        <f t="shared" ref="D771:D834" si="36">IF(AND(C771&gt;=22,C771&lt;=29), "22-29", IF(AND(C771&gt;=30,C771&lt;=39),"30-39",IF(AND(C771&gt;=40,C771&lt;=49),"40-49", IF(AND(C771&gt;=50,C771&lt;=59),"50-59"))))</f>
        <v>22-29</v>
      </c>
      <c r="E771" t="s">
        <v>2024</v>
      </c>
      <c r="F771" t="s">
        <v>2029</v>
      </c>
      <c r="G771" t="s">
        <v>2032</v>
      </c>
      <c r="H771" s="2">
        <v>44850</v>
      </c>
      <c r="I771" t="s">
        <v>116</v>
      </c>
      <c r="J771" t="s">
        <v>2039</v>
      </c>
      <c r="K771" s="4">
        <v>51128</v>
      </c>
      <c r="L771">
        <v>1</v>
      </c>
      <c r="M771" s="2">
        <v>45782</v>
      </c>
      <c r="N771" s="6">
        <f t="shared" ref="N771:N834" ca="1" si="37">IFERROR((DATEDIF(H771,M771,"M")), DATEDIF(H771,TODAY(),"M"))</f>
        <v>30</v>
      </c>
      <c r="O771" s="6">
        <f t="shared" ref="O771:O834" ca="1" si="38">IFERROR((DATEDIF(H771,M771,"Y")), DATEDIF(H771,TODAY(),"Y"))</f>
        <v>2</v>
      </c>
      <c r="P771" s="6" t="str" cm="1">
        <f t="array" aca="1" ref="P771" ca="1">_xlfn.IFS(O771&lt;5,"0-4years", O771&lt;10,"5-9years",O771&gt;=10,"10+ years")</f>
        <v>0-4years</v>
      </c>
      <c r="Q771" t="s">
        <v>2046</v>
      </c>
      <c r="R771">
        <v>30</v>
      </c>
      <c r="S771">
        <v>5</v>
      </c>
      <c r="T771" t="str" cm="1">
        <f t="array" ref="T771">_xlfn.IFS(S771&lt;3,"Low(1-2)",S771=3,"Medium(3)",S771&gt;=4,"High(4-5)")</f>
        <v>High(4-5)</v>
      </c>
      <c r="U771">
        <v>1</v>
      </c>
      <c r="V771" t="s">
        <v>2053</v>
      </c>
      <c r="W771">
        <v>1</v>
      </c>
      <c r="X771">
        <v>52</v>
      </c>
      <c r="Y771">
        <v>49</v>
      </c>
      <c r="Z771">
        <v>69</v>
      </c>
      <c r="AA771">
        <v>9</v>
      </c>
      <c r="AB771" t="str" cm="1">
        <f t="array" ref="AB771">_xlfn.IFS(AA771=0,"Below Expectation",AA771&lt;5,"Needs Improvement",AA771&lt;=7,"Meets Expectation",AA771&gt;=8,"Exceeds Expectation")</f>
        <v>Exceeds Expectation</v>
      </c>
      <c r="AC771" s="4">
        <v>18120</v>
      </c>
      <c r="AD771">
        <v>0</v>
      </c>
    </row>
    <row r="772" spans="1:30" x14ac:dyDescent="0.3">
      <c r="A772" t="s">
        <v>794</v>
      </c>
      <c r="B772" t="s">
        <v>1792</v>
      </c>
      <c r="C772">
        <v>25</v>
      </c>
      <c r="D772" t="str">
        <f t="shared" si="36"/>
        <v>22-29</v>
      </c>
      <c r="E772" t="s">
        <v>2022</v>
      </c>
      <c r="F772" t="s">
        <v>2027</v>
      </c>
      <c r="G772" t="s">
        <v>2035</v>
      </c>
      <c r="H772" s="2">
        <v>44377</v>
      </c>
      <c r="I772" t="s">
        <v>942</v>
      </c>
      <c r="J772" t="s">
        <v>2037</v>
      </c>
      <c r="K772" s="4">
        <v>56556</v>
      </c>
      <c r="L772">
        <v>0</v>
      </c>
      <c r="N772" s="6">
        <f t="shared" ca="1" si="37"/>
        <v>50</v>
      </c>
      <c r="O772" s="6">
        <f t="shared" ca="1" si="38"/>
        <v>4</v>
      </c>
      <c r="P772" s="6" t="str" cm="1">
        <f t="array" aca="1" ref="P772" ca="1">_xlfn.IFS(O772&lt;5,"0-4years", O772&lt;10,"5-9years",O772&gt;=10,"10+ years")</f>
        <v>0-4years</v>
      </c>
      <c r="S772">
        <v>2</v>
      </c>
      <c r="T772" t="str" cm="1">
        <f t="array" ref="T772">_xlfn.IFS(S772&lt;3,"Low(1-2)",S772=3,"Medium(3)",S772&gt;=4,"High(4-5)")</f>
        <v>Low(1-2)</v>
      </c>
      <c r="U772">
        <v>5</v>
      </c>
      <c r="V772" t="s">
        <v>2050</v>
      </c>
      <c r="W772">
        <v>5</v>
      </c>
      <c r="X772">
        <v>100</v>
      </c>
      <c r="Y772">
        <v>13</v>
      </c>
      <c r="Z772">
        <v>51</v>
      </c>
      <c r="AA772">
        <v>0</v>
      </c>
      <c r="AB772" t="str" cm="1">
        <f t="array" ref="AB772">_xlfn.IFS(AA772=0,"Below Expectation",AA772&lt;5,"Needs Improvement",AA772&lt;=7,"Meets Expectation",AA772&gt;=8,"Exceeds Expectation")</f>
        <v>Below Expectation</v>
      </c>
      <c r="AC772" s="4">
        <v>18302</v>
      </c>
      <c r="AD772">
        <v>1</v>
      </c>
    </row>
    <row r="773" spans="1:30" x14ac:dyDescent="0.3">
      <c r="A773" t="s">
        <v>795</v>
      </c>
      <c r="B773" t="s">
        <v>1793</v>
      </c>
      <c r="C773">
        <v>51</v>
      </c>
      <c r="D773" t="str">
        <f t="shared" si="36"/>
        <v>50-59</v>
      </c>
      <c r="E773" t="s">
        <v>2022</v>
      </c>
      <c r="F773" t="s">
        <v>2025</v>
      </c>
      <c r="G773" t="s">
        <v>2031</v>
      </c>
      <c r="H773" s="2">
        <v>41194</v>
      </c>
      <c r="I773" t="s">
        <v>29</v>
      </c>
      <c r="J773" t="s">
        <v>2041</v>
      </c>
      <c r="K773" s="4">
        <v>112505</v>
      </c>
      <c r="L773">
        <v>1</v>
      </c>
      <c r="M773" s="2">
        <v>43705</v>
      </c>
      <c r="N773" s="6">
        <f t="shared" ca="1" si="37"/>
        <v>82</v>
      </c>
      <c r="O773" s="6">
        <f t="shared" ca="1" si="38"/>
        <v>6</v>
      </c>
      <c r="P773" s="6" t="str" cm="1">
        <f t="array" aca="1" ref="P773" ca="1">_xlfn.IFS(O773&lt;5,"0-4years", O773&lt;10,"5-9years",O773&gt;=10,"10+ years")</f>
        <v>5-9years</v>
      </c>
      <c r="Q773" t="s">
        <v>2042</v>
      </c>
      <c r="R773">
        <v>90</v>
      </c>
      <c r="S773">
        <v>1</v>
      </c>
      <c r="T773" t="str" cm="1">
        <f t="array" ref="T773">_xlfn.IFS(S773&lt;3,"Low(1-2)",S773=3,"Medium(3)",S773&gt;=4,"High(4-5)")</f>
        <v>Low(1-2)</v>
      </c>
      <c r="U773">
        <v>5</v>
      </c>
      <c r="V773" t="s">
        <v>2048</v>
      </c>
      <c r="W773">
        <v>4</v>
      </c>
      <c r="X773">
        <v>89</v>
      </c>
      <c r="Y773">
        <v>5</v>
      </c>
      <c r="Z773">
        <v>60</v>
      </c>
      <c r="AA773">
        <v>5</v>
      </c>
      <c r="AB773" t="str" cm="1">
        <f t="array" ref="AB773">_xlfn.IFS(AA773=0,"Below Expectation",AA773&lt;5,"Needs Improvement",AA773&lt;=7,"Meets Expectation",AA773&gt;=8,"Exceeds Expectation")</f>
        <v>Meets Expectation</v>
      </c>
      <c r="AC773" s="4">
        <v>700</v>
      </c>
      <c r="AD773">
        <v>0</v>
      </c>
    </row>
    <row r="774" spans="1:30" x14ac:dyDescent="0.3">
      <c r="A774" t="s">
        <v>796</v>
      </c>
      <c r="B774" t="s">
        <v>1794</v>
      </c>
      <c r="C774">
        <v>32</v>
      </c>
      <c r="D774" t="str">
        <f t="shared" si="36"/>
        <v>30-39</v>
      </c>
      <c r="E774" t="s">
        <v>2023</v>
      </c>
      <c r="F774" t="s">
        <v>2030</v>
      </c>
      <c r="G774" t="s">
        <v>2032</v>
      </c>
      <c r="H774" s="2">
        <v>41435</v>
      </c>
      <c r="I774" t="s">
        <v>311</v>
      </c>
      <c r="J774" t="s">
        <v>2041</v>
      </c>
      <c r="K774" s="4">
        <v>46876</v>
      </c>
      <c r="L774">
        <v>0</v>
      </c>
      <c r="N774" s="6">
        <f t="shared" ca="1" si="37"/>
        <v>147</v>
      </c>
      <c r="O774" s="6">
        <f t="shared" ca="1" si="38"/>
        <v>12</v>
      </c>
      <c r="P774" s="6" t="str" cm="1">
        <f t="array" aca="1" ref="P774" ca="1">_xlfn.IFS(O774&lt;5,"0-4years", O774&lt;10,"5-9years",O774&gt;=10,"10+ years")</f>
        <v>10+ years</v>
      </c>
      <c r="S774">
        <v>2</v>
      </c>
      <c r="T774" t="str" cm="1">
        <f t="array" ref="T774">_xlfn.IFS(S774&lt;3,"Low(1-2)",S774=3,"Medium(3)",S774&gt;=4,"High(4-5)")</f>
        <v>Low(1-2)</v>
      </c>
      <c r="U774">
        <v>5</v>
      </c>
      <c r="V774" t="s">
        <v>2050</v>
      </c>
      <c r="W774">
        <v>2</v>
      </c>
      <c r="X774">
        <v>53</v>
      </c>
      <c r="Y774">
        <v>75</v>
      </c>
      <c r="Z774">
        <v>79</v>
      </c>
      <c r="AA774">
        <v>1</v>
      </c>
      <c r="AB774" t="str" cm="1">
        <f t="array" ref="AB774">_xlfn.IFS(AA774=0,"Below Expectation",AA774&lt;5,"Needs Improvement",AA774&lt;=7,"Meets Expectation",AA774&gt;=8,"Exceeds Expectation")</f>
        <v>Needs Improvement</v>
      </c>
      <c r="AC774" s="4">
        <v>4046</v>
      </c>
      <c r="AD774">
        <v>0</v>
      </c>
    </row>
    <row r="775" spans="1:30" x14ac:dyDescent="0.3">
      <c r="A775" t="s">
        <v>797</v>
      </c>
      <c r="B775" t="s">
        <v>1795</v>
      </c>
      <c r="C775">
        <v>51</v>
      </c>
      <c r="D775" t="str">
        <f t="shared" si="36"/>
        <v>50-59</v>
      </c>
      <c r="E775" t="s">
        <v>2023</v>
      </c>
      <c r="F775" t="s">
        <v>2030</v>
      </c>
      <c r="G775" t="s">
        <v>2035</v>
      </c>
      <c r="H775" s="2">
        <v>40642</v>
      </c>
      <c r="I775" t="s">
        <v>641</v>
      </c>
      <c r="J775" t="s">
        <v>2040</v>
      </c>
      <c r="K775" s="4">
        <v>33949</v>
      </c>
      <c r="L775">
        <v>0</v>
      </c>
      <c r="N775" s="6">
        <f t="shared" ca="1" si="37"/>
        <v>173</v>
      </c>
      <c r="O775" s="6">
        <f t="shared" ca="1" si="38"/>
        <v>14</v>
      </c>
      <c r="P775" s="6" t="str" cm="1">
        <f t="array" aca="1" ref="P775" ca="1">_xlfn.IFS(O775&lt;5,"0-4years", O775&lt;10,"5-9years",O775&gt;=10,"10+ years")</f>
        <v>10+ years</v>
      </c>
      <c r="S775">
        <v>3</v>
      </c>
      <c r="T775" t="str" cm="1">
        <f t="array" ref="T775">_xlfn.IFS(S775&lt;3,"Low(1-2)",S775=3,"Medium(3)",S775&gt;=4,"High(4-5)")</f>
        <v>Medium(3)</v>
      </c>
      <c r="U775">
        <v>3</v>
      </c>
      <c r="V775" t="s">
        <v>2054</v>
      </c>
      <c r="W775">
        <v>1</v>
      </c>
      <c r="X775">
        <v>85</v>
      </c>
      <c r="Y775">
        <v>83</v>
      </c>
      <c r="Z775">
        <v>81</v>
      </c>
      <c r="AA775">
        <v>6</v>
      </c>
      <c r="AB775" t="str" cm="1">
        <f t="array" ref="AB775">_xlfn.IFS(AA775=0,"Below Expectation",AA775&lt;5,"Needs Improvement",AA775&lt;=7,"Meets Expectation",AA775&gt;=8,"Exceeds Expectation")</f>
        <v>Meets Expectation</v>
      </c>
      <c r="AC775" s="4">
        <v>2073</v>
      </c>
      <c r="AD775">
        <v>1</v>
      </c>
    </row>
    <row r="776" spans="1:30" x14ac:dyDescent="0.3">
      <c r="A776" t="s">
        <v>798</v>
      </c>
      <c r="B776" t="s">
        <v>1796</v>
      </c>
      <c r="C776">
        <v>52</v>
      </c>
      <c r="D776" t="str">
        <f t="shared" si="36"/>
        <v>50-59</v>
      </c>
      <c r="E776" t="s">
        <v>2023</v>
      </c>
      <c r="F776" t="s">
        <v>2027</v>
      </c>
      <c r="G776" t="s">
        <v>2034</v>
      </c>
      <c r="H776" s="2">
        <v>42196</v>
      </c>
      <c r="I776" t="s">
        <v>169</v>
      </c>
      <c r="J776" t="s">
        <v>2041</v>
      </c>
      <c r="K776" s="4">
        <v>76962</v>
      </c>
      <c r="L776">
        <v>0</v>
      </c>
      <c r="N776" s="6">
        <f t="shared" ca="1" si="37"/>
        <v>122</v>
      </c>
      <c r="O776" s="6">
        <f t="shared" ca="1" si="38"/>
        <v>10</v>
      </c>
      <c r="P776" s="6" t="str" cm="1">
        <f t="array" aca="1" ref="P776" ca="1">_xlfn.IFS(O776&lt;5,"0-4years", O776&lt;10,"5-9years",O776&gt;=10,"10+ years")</f>
        <v>10+ years</v>
      </c>
      <c r="S776">
        <v>3</v>
      </c>
      <c r="T776" t="str" cm="1">
        <f t="array" ref="T776">_xlfn.IFS(S776&lt;3,"Low(1-2)",S776=3,"Medium(3)",S776&gt;=4,"High(4-5)")</f>
        <v>Medium(3)</v>
      </c>
      <c r="U776">
        <v>5</v>
      </c>
      <c r="V776" t="s">
        <v>2054</v>
      </c>
      <c r="W776">
        <v>5</v>
      </c>
      <c r="X776">
        <v>100</v>
      </c>
      <c r="Y776">
        <v>86</v>
      </c>
      <c r="Z776">
        <v>81</v>
      </c>
      <c r="AA776">
        <v>3</v>
      </c>
      <c r="AB776" t="str" cm="1">
        <f t="array" ref="AB776">_xlfn.IFS(AA776=0,"Below Expectation",AA776&lt;5,"Needs Improvement",AA776&lt;=7,"Meets Expectation",AA776&gt;=8,"Exceeds Expectation")</f>
        <v>Needs Improvement</v>
      </c>
      <c r="AC776" s="4">
        <v>11945</v>
      </c>
      <c r="AD776">
        <v>4</v>
      </c>
    </row>
    <row r="777" spans="1:30" x14ac:dyDescent="0.3">
      <c r="A777" t="s">
        <v>799</v>
      </c>
      <c r="B777" t="s">
        <v>1797</v>
      </c>
      <c r="C777">
        <v>45</v>
      </c>
      <c r="D777" t="str">
        <f t="shared" si="36"/>
        <v>40-49</v>
      </c>
      <c r="E777" t="s">
        <v>2022</v>
      </c>
      <c r="F777" t="s">
        <v>2028</v>
      </c>
      <c r="G777" t="s">
        <v>2033</v>
      </c>
      <c r="H777" s="2">
        <v>42391</v>
      </c>
      <c r="I777" t="s">
        <v>806</v>
      </c>
      <c r="J777" t="s">
        <v>2039</v>
      </c>
      <c r="K777" s="4">
        <v>115054</v>
      </c>
      <c r="L777">
        <v>1</v>
      </c>
      <c r="M777" s="2">
        <v>45453</v>
      </c>
      <c r="N777" s="6">
        <f t="shared" ca="1" si="37"/>
        <v>100</v>
      </c>
      <c r="O777" s="6">
        <f t="shared" ca="1" si="38"/>
        <v>8</v>
      </c>
      <c r="P777" s="6" t="str" cm="1">
        <f t="array" aca="1" ref="P777" ca="1">_xlfn.IFS(O777&lt;5,"0-4years", O777&lt;10,"5-9years",O777&gt;=10,"10+ years")</f>
        <v>5-9years</v>
      </c>
      <c r="Q777" t="s">
        <v>2044</v>
      </c>
      <c r="R777">
        <v>30</v>
      </c>
      <c r="S777">
        <v>1</v>
      </c>
      <c r="T777" t="str" cm="1">
        <f t="array" ref="T777">_xlfn.IFS(S777&lt;3,"Low(1-2)",S777=3,"Medium(3)",S777&gt;=4,"High(4-5)")</f>
        <v>Low(1-2)</v>
      </c>
      <c r="U777">
        <v>4</v>
      </c>
      <c r="V777" t="s">
        <v>2051</v>
      </c>
      <c r="W777">
        <v>2</v>
      </c>
      <c r="X777">
        <v>92</v>
      </c>
      <c r="Y777">
        <v>29</v>
      </c>
      <c r="Z777">
        <v>99</v>
      </c>
      <c r="AA777">
        <v>4</v>
      </c>
      <c r="AB777" t="str" cm="1">
        <f t="array" ref="AB777">_xlfn.IFS(AA777=0,"Below Expectation",AA777&lt;5,"Needs Improvement",AA777&lt;=7,"Meets Expectation",AA777&gt;=8,"Exceeds Expectation")</f>
        <v>Needs Improvement</v>
      </c>
      <c r="AC777" s="4">
        <v>16778</v>
      </c>
      <c r="AD777">
        <v>2</v>
      </c>
    </row>
    <row r="778" spans="1:30" x14ac:dyDescent="0.3">
      <c r="A778" t="s">
        <v>800</v>
      </c>
      <c r="B778" t="s">
        <v>1798</v>
      </c>
      <c r="C778">
        <v>30</v>
      </c>
      <c r="D778" t="str">
        <f t="shared" si="36"/>
        <v>30-39</v>
      </c>
      <c r="E778" t="s">
        <v>2023</v>
      </c>
      <c r="F778" t="s">
        <v>2029</v>
      </c>
      <c r="G778" t="s">
        <v>2033</v>
      </c>
      <c r="H778" s="2">
        <v>44978</v>
      </c>
      <c r="I778" t="s">
        <v>447</v>
      </c>
      <c r="J778" t="s">
        <v>2040</v>
      </c>
      <c r="K778" s="4">
        <v>96206</v>
      </c>
      <c r="L778">
        <v>0</v>
      </c>
      <c r="N778" s="6">
        <f t="shared" ca="1" si="37"/>
        <v>30</v>
      </c>
      <c r="O778" s="6">
        <f t="shared" ca="1" si="38"/>
        <v>2</v>
      </c>
      <c r="P778" s="6" t="str" cm="1">
        <f t="array" aca="1" ref="P778" ca="1">_xlfn.IFS(O778&lt;5,"0-4years", O778&lt;10,"5-9years",O778&gt;=10,"10+ years")</f>
        <v>0-4years</v>
      </c>
      <c r="S778">
        <v>5</v>
      </c>
      <c r="T778" t="str" cm="1">
        <f t="array" ref="T778">_xlfn.IFS(S778&lt;3,"Low(1-2)",S778=3,"Medium(3)",S778&gt;=4,"High(4-5)")</f>
        <v>High(4-5)</v>
      </c>
      <c r="U778">
        <v>2</v>
      </c>
      <c r="V778" t="s">
        <v>2050</v>
      </c>
      <c r="W778">
        <v>2</v>
      </c>
      <c r="X778">
        <v>50</v>
      </c>
      <c r="Y778">
        <v>29</v>
      </c>
      <c r="Z778">
        <v>87</v>
      </c>
      <c r="AA778">
        <v>4</v>
      </c>
      <c r="AB778" t="str" cm="1">
        <f t="array" ref="AB778">_xlfn.IFS(AA778=0,"Below Expectation",AA778&lt;5,"Needs Improvement",AA778&lt;=7,"Meets Expectation",AA778&gt;=8,"Exceeds Expectation")</f>
        <v>Needs Improvement</v>
      </c>
      <c r="AC778" s="4">
        <v>3048</v>
      </c>
      <c r="AD778">
        <v>4</v>
      </c>
    </row>
    <row r="779" spans="1:30" x14ac:dyDescent="0.3">
      <c r="A779" t="s">
        <v>801</v>
      </c>
      <c r="B779" t="s">
        <v>1799</v>
      </c>
      <c r="C779">
        <v>24</v>
      </c>
      <c r="D779" t="str">
        <f t="shared" si="36"/>
        <v>22-29</v>
      </c>
      <c r="E779" t="s">
        <v>2023</v>
      </c>
      <c r="F779" t="s">
        <v>2029</v>
      </c>
      <c r="G779" t="s">
        <v>2035</v>
      </c>
      <c r="H779" s="2">
        <v>40505</v>
      </c>
      <c r="I779" t="s">
        <v>913</v>
      </c>
      <c r="J779" t="s">
        <v>2041</v>
      </c>
      <c r="K779" s="4">
        <v>49099</v>
      </c>
      <c r="L779">
        <v>1</v>
      </c>
      <c r="M779" s="2">
        <v>44388</v>
      </c>
      <c r="N779" s="6">
        <f t="shared" ca="1" si="37"/>
        <v>127</v>
      </c>
      <c r="O779" s="6">
        <f t="shared" ca="1" si="38"/>
        <v>10</v>
      </c>
      <c r="P779" s="6" t="str" cm="1">
        <f t="array" aca="1" ref="P779" ca="1">_xlfn.IFS(O779&lt;5,"0-4years", O779&lt;10,"5-9years",O779&gt;=10,"10+ years")</f>
        <v>10+ years</v>
      </c>
      <c r="Q779" t="s">
        <v>2043</v>
      </c>
      <c r="R779">
        <v>60</v>
      </c>
      <c r="S779">
        <v>4</v>
      </c>
      <c r="T779" t="str" cm="1">
        <f t="array" ref="T779">_xlfn.IFS(S779&lt;3,"Low(1-2)",S779=3,"Medium(3)",S779&gt;=4,"High(4-5)")</f>
        <v>High(4-5)</v>
      </c>
      <c r="U779">
        <v>3</v>
      </c>
      <c r="V779" t="s">
        <v>2049</v>
      </c>
      <c r="W779">
        <v>4</v>
      </c>
      <c r="X779">
        <v>89</v>
      </c>
      <c r="Y779">
        <v>37</v>
      </c>
      <c r="Z779">
        <v>77</v>
      </c>
      <c r="AA779">
        <v>4</v>
      </c>
      <c r="AB779" t="str" cm="1">
        <f t="array" ref="AB779">_xlfn.IFS(AA779=0,"Below Expectation",AA779&lt;5,"Needs Improvement",AA779&lt;=7,"Meets Expectation",AA779&gt;=8,"Exceeds Expectation")</f>
        <v>Needs Improvement</v>
      </c>
      <c r="AC779" s="4">
        <v>19836</v>
      </c>
      <c r="AD779">
        <v>0</v>
      </c>
    </row>
    <row r="780" spans="1:30" x14ac:dyDescent="0.3">
      <c r="A780" t="s">
        <v>802</v>
      </c>
      <c r="B780" t="s">
        <v>1800</v>
      </c>
      <c r="C780">
        <v>52</v>
      </c>
      <c r="D780" t="str">
        <f t="shared" si="36"/>
        <v>50-59</v>
      </c>
      <c r="E780" t="s">
        <v>2024</v>
      </c>
      <c r="F780" t="s">
        <v>2030</v>
      </c>
      <c r="G780" t="s">
        <v>2034</v>
      </c>
      <c r="H780" s="2">
        <v>43583</v>
      </c>
      <c r="I780" t="s">
        <v>631</v>
      </c>
      <c r="J780" t="s">
        <v>2041</v>
      </c>
      <c r="K780" s="4">
        <v>37716</v>
      </c>
      <c r="L780">
        <v>0</v>
      </c>
      <c r="N780" s="6">
        <f t="shared" ca="1" si="37"/>
        <v>76</v>
      </c>
      <c r="O780" s="6">
        <f t="shared" ca="1" si="38"/>
        <v>6</v>
      </c>
      <c r="P780" s="6" t="str" cm="1">
        <f t="array" aca="1" ref="P780" ca="1">_xlfn.IFS(O780&lt;5,"0-4years", O780&lt;10,"5-9years",O780&gt;=10,"10+ years")</f>
        <v>5-9years</v>
      </c>
      <c r="S780">
        <v>3</v>
      </c>
      <c r="T780" t="str" cm="1">
        <f t="array" ref="T780">_xlfn.IFS(S780&lt;3,"Low(1-2)",S780=3,"Medium(3)",S780&gt;=4,"High(4-5)")</f>
        <v>Medium(3)</v>
      </c>
      <c r="U780">
        <v>1</v>
      </c>
      <c r="V780" t="s">
        <v>2050</v>
      </c>
      <c r="W780">
        <v>1</v>
      </c>
      <c r="X780">
        <v>96</v>
      </c>
      <c r="Y780">
        <v>57</v>
      </c>
      <c r="Z780">
        <v>59</v>
      </c>
      <c r="AA780">
        <v>1</v>
      </c>
      <c r="AB780" t="str" cm="1">
        <f t="array" ref="AB780">_xlfn.IFS(AA780=0,"Below Expectation",AA780&lt;5,"Needs Improvement",AA780&lt;=7,"Meets Expectation",AA780&gt;=8,"Exceeds Expectation")</f>
        <v>Needs Improvement</v>
      </c>
      <c r="AC780" s="4">
        <v>522</v>
      </c>
      <c r="AD780">
        <v>1</v>
      </c>
    </row>
    <row r="781" spans="1:30" x14ac:dyDescent="0.3">
      <c r="A781" t="s">
        <v>803</v>
      </c>
      <c r="B781" t="s">
        <v>1801</v>
      </c>
      <c r="C781">
        <v>58</v>
      </c>
      <c r="D781" t="str">
        <f t="shared" si="36"/>
        <v>50-59</v>
      </c>
      <c r="E781" t="s">
        <v>2022</v>
      </c>
      <c r="F781" t="s">
        <v>2026</v>
      </c>
      <c r="G781" t="s">
        <v>2031</v>
      </c>
      <c r="H781" s="2">
        <v>44516</v>
      </c>
      <c r="I781" t="s">
        <v>480</v>
      </c>
      <c r="J781" t="s">
        <v>2037</v>
      </c>
      <c r="K781" s="4">
        <v>77611</v>
      </c>
      <c r="L781">
        <v>0</v>
      </c>
      <c r="N781" s="6">
        <f t="shared" ca="1" si="37"/>
        <v>46</v>
      </c>
      <c r="O781" s="6">
        <f t="shared" ca="1" si="38"/>
        <v>3</v>
      </c>
      <c r="P781" s="6" t="str" cm="1">
        <f t="array" aca="1" ref="P781" ca="1">_xlfn.IFS(O781&lt;5,"0-4years", O781&lt;10,"5-9years",O781&gt;=10,"10+ years")</f>
        <v>0-4years</v>
      </c>
      <c r="S781">
        <v>1</v>
      </c>
      <c r="T781" t="str" cm="1">
        <f t="array" ref="T781">_xlfn.IFS(S781&lt;3,"Low(1-2)",S781=3,"Medium(3)",S781&gt;=4,"High(4-5)")</f>
        <v>Low(1-2)</v>
      </c>
      <c r="U781">
        <v>2</v>
      </c>
      <c r="V781" t="s">
        <v>2050</v>
      </c>
      <c r="W781">
        <v>3</v>
      </c>
      <c r="X781">
        <v>82</v>
      </c>
      <c r="Y781">
        <v>93</v>
      </c>
      <c r="Z781">
        <v>71</v>
      </c>
      <c r="AA781">
        <v>4</v>
      </c>
      <c r="AB781" t="str" cm="1">
        <f t="array" ref="AB781">_xlfn.IFS(AA781=0,"Below Expectation",AA781&lt;5,"Needs Improvement",AA781&lt;=7,"Meets Expectation",AA781&gt;=8,"Exceeds Expectation")</f>
        <v>Needs Improvement</v>
      </c>
      <c r="AC781" s="4">
        <v>11101</v>
      </c>
      <c r="AD781">
        <v>1</v>
      </c>
    </row>
    <row r="782" spans="1:30" x14ac:dyDescent="0.3">
      <c r="A782" t="s">
        <v>804</v>
      </c>
      <c r="B782" t="s">
        <v>1802</v>
      </c>
      <c r="C782">
        <v>57</v>
      </c>
      <c r="D782" t="str">
        <f t="shared" si="36"/>
        <v>50-59</v>
      </c>
      <c r="E782" t="s">
        <v>2023</v>
      </c>
      <c r="F782" t="s">
        <v>2025</v>
      </c>
      <c r="G782" t="s">
        <v>2032</v>
      </c>
      <c r="H782" s="2">
        <v>43798</v>
      </c>
      <c r="I782" t="s">
        <v>764</v>
      </c>
      <c r="J782" t="s">
        <v>2041</v>
      </c>
      <c r="K782" s="4">
        <v>63885</v>
      </c>
      <c r="L782">
        <v>0</v>
      </c>
      <c r="N782" s="6">
        <f t="shared" ca="1" si="37"/>
        <v>69</v>
      </c>
      <c r="O782" s="6">
        <f t="shared" ca="1" si="38"/>
        <v>5</v>
      </c>
      <c r="P782" s="6" t="str" cm="1">
        <f t="array" aca="1" ref="P782" ca="1">_xlfn.IFS(O782&lt;5,"0-4years", O782&lt;10,"5-9years",O782&gt;=10,"10+ years")</f>
        <v>5-9years</v>
      </c>
      <c r="S782">
        <v>4</v>
      </c>
      <c r="T782" t="str" cm="1">
        <f t="array" ref="T782">_xlfn.IFS(S782&lt;3,"Low(1-2)",S782=3,"Medium(3)",S782&gt;=4,"High(4-5)")</f>
        <v>High(4-5)</v>
      </c>
      <c r="U782">
        <v>2</v>
      </c>
      <c r="V782" t="s">
        <v>2050</v>
      </c>
      <c r="W782">
        <v>2</v>
      </c>
      <c r="X782">
        <v>56</v>
      </c>
      <c r="Y782">
        <v>40</v>
      </c>
      <c r="Z782">
        <v>66</v>
      </c>
      <c r="AA782">
        <v>2</v>
      </c>
      <c r="AB782" t="str" cm="1">
        <f t="array" ref="AB782">_xlfn.IFS(AA782=0,"Below Expectation",AA782&lt;5,"Needs Improvement",AA782&lt;=7,"Meets Expectation",AA782&gt;=8,"Exceeds Expectation")</f>
        <v>Needs Improvement</v>
      </c>
      <c r="AC782" s="4">
        <v>8741</v>
      </c>
      <c r="AD782">
        <v>1</v>
      </c>
    </row>
    <row r="783" spans="1:30" x14ac:dyDescent="0.3">
      <c r="A783" t="s">
        <v>805</v>
      </c>
      <c r="B783" t="s">
        <v>1803</v>
      </c>
      <c r="C783">
        <v>45</v>
      </c>
      <c r="D783" t="str">
        <f t="shared" si="36"/>
        <v>40-49</v>
      </c>
      <c r="E783" t="s">
        <v>2023</v>
      </c>
      <c r="F783" t="s">
        <v>2026</v>
      </c>
      <c r="G783" t="s">
        <v>2033</v>
      </c>
      <c r="H783" s="2">
        <v>45496</v>
      </c>
      <c r="I783" t="s">
        <v>225</v>
      </c>
      <c r="J783" t="s">
        <v>2038</v>
      </c>
      <c r="K783" s="4">
        <v>78144</v>
      </c>
      <c r="L783">
        <v>1</v>
      </c>
      <c r="M783" s="2">
        <v>45886</v>
      </c>
      <c r="N783" s="6">
        <f t="shared" ca="1" si="37"/>
        <v>12</v>
      </c>
      <c r="O783" s="6">
        <f t="shared" ca="1" si="38"/>
        <v>1</v>
      </c>
      <c r="P783" s="6" t="str" cm="1">
        <f t="array" aca="1" ref="P783" ca="1">_xlfn.IFS(O783&lt;5,"0-4years", O783&lt;10,"5-9years",O783&gt;=10,"10+ years")</f>
        <v>0-4years</v>
      </c>
      <c r="Q783" t="s">
        <v>2044</v>
      </c>
      <c r="R783">
        <v>30</v>
      </c>
      <c r="S783">
        <v>5</v>
      </c>
      <c r="T783" t="str" cm="1">
        <f t="array" ref="T783">_xlfn.IFS(S783&lt;3,"Low(1-2)",S783=3,"Medium(3)",S783&gt;=4,"High(4-5)")</f>
        <v>High(4-5)</v>
      </c>
      <c r="U783">
        <v>2</v>
      </c>
      <c r="V783" t="s">
        <v>2051</v>
      </c>
      <c r="W783">
        <v>5</v>
      </c>
      <c r="X783">
        <v>60</v>
      </c>
      <c r="Y783">
        <v>93</v>
      </c>
      <c r="Z783">
        <v>71</v>
      </c>
      <c r="AA783">
        <v>3</v>
      </c>
      <c r="AB783" t="str" cm="1">
        <f t="array" ref="AB783">_xlfn.IFS(AA783=0,"Below Expectation",AA783&lt;5,"Needs Improvement",AA783&lt;=7,"Meets Expectation",AA783&gt;=8,"Exceeds Expectation")</f>
        <v>Needs Improvement</v>
      </c>
      <c r="AC783" s="4">
        <v>17852</v>
      </c>
      <c r="AD783">
        <v>1</v>
      </c>
    </row>
    <row r="784" spans="1:30" x14ac:dyDescent="0.3">
      <c r="A784" t="s">
        <v>806</v>
      </c>
      <c r="B784" t="s">
        <v>1804</v>
      </c>
      <c r="C784">
        <v>52</v>
      </c>
      <c r="D784" t="str">
        <f t="shared" si="36"/>
        <v>50-59</v>
      </c>
      <c r="E784" t="s">
        <v>2024</v>
      </c>
      <c r="F784" t="s">
        <v>2026</v>
      </c>
      <c r="G784" t="s">
        <v>2034</v>
      </c>
      <c r="H784" s="2">
        <v>41429</v>
      </c>
      <c r="I784" t="s">
        <v>235</v>
      </c>
      <c r="J784" t="s">
        <v>2040</v>
      </c>
      <c r="K784" s="4">
        <v>90220</v>
      </c>
      <c r="L784">
        <v>0</v>
      </c>
      <c r="N784" s="6">
        <f t="shared" ca="1" si="37"/>
        <v>147</v>
      </c>
      <c r="O784" s="6">
        <f t="shared" ca="1" si="38"/>
        <v>12</v>
      </c>
      <c r="P784" s="6" t="str" cm="1">
        <f t="array" aca="1" ref="P784" ca="1">_xlfn.IFS(O784&lt;5,"0-4years", O784&lt;10,"5-9years",O784&gt;=10,"10+ years")</f>
        <v>10+ years</v>
      </c>
      <c r="S784">
        <v>3</v>
      </c>
      <c r="T784" t="str" cm="1">
        <f t="array" ref="T784">_xlfn.IFS(S784&lt;3,"Low(1-2)",S784=3,"Medium(3)",S784&gt;=4,"High(4-5)")</f>
        <v>Medium(3)</v>
      </c>
      <c r="U784">
        <v>5</v>
      </c>
      <c r="V784" t="s">
        <v>2054</v>
      </c>
      <c r="W784">
        <v>4</v>
      </c>
      <c r="X784">
        <v>76</v>
      </c>
      <c r="Y784">
        <v>56</v>
      </c>
      <c r="Z784">
        <v>92</v>
      </c>
      <c r="AA784">
        <v>1</v>
      </c>
      <c r="AB784" t="str" cm="1">
        <f t="array" ref="AB784">_xlfn.IFS(AA784=0,"Below Expectation",AA784&lt;5,"Needs Improvement",AA784&lt;=7,"Meets Expectation",AA784&gt;=8,"Exceeds Expectation")</f>
        <v>Needs Improvement</v>
      </c>
      <c r="AC784" s="4">
        <v>12674</v>
      </c>
      <c r="AD784">
        <v>2</v>
      </c>
    </row>
    <row r="785" spans="1:30" x14ac:dyDescent="0.3">
      <c r="A785" t="s">
        <v>807</v>
      </c>
      <c r="B785" t="s">
        <v>1805</v>
      </c>
      <c r="C785">
        <v>27</v>
      </c>
      <c r="D785" t="str">
        <f t="shared" si="36"/>
        <v>22-29</v>
      </c>
      <c r="E785" t="s">
        <v>2023</v>
      </c>
      <c r="F785" t="s">
        <v>2027</v>
      </c>
      <c r="G785" t="s">
        <v>2034</v>
      </c>
      <c r="H785" s="2">
        <v>45098</v>
      </c>
      <c r="I785" t="s">
        <v>29</v>
      </c>
      <c r="J785" t="s">
        <v>2038</v>
      </c>
      <c r="K785" s="4">
        <v>32837</v>
      </c>
      <c r="L785">
        <v>1</v>
      </c>
      <c r="M785" s="2">
        <v>45863</v>
      </c>
      <c r="N785" s="6">
        <f t="shared" ca="1" si="37"/>
        <v>25</v>
      </c>
      <c r="O785" s="6">
        <f t="shared" ca="1" si="38"/>
        <v>2</v>
      </c>
      <c r="P785" s="6" t="str" cm="1">
        <f t="array" aca="1" ref="P785" ca="1">_xlfn.IFS(O785&lt;5,"0-4years", O785&lt;10,"5-9years",O785&gt;=10,"10+ years")</f>
        <v>0-4years</v>
      </c>
      <c r="Q785" t="s">
        <v>2047</v>
      </c>
      <c r="R785">
        <v>30</v>
      </c>
      <c r="S785">
        <v>1</v>
      </c>
      <c r="T785" t="str" cm="1">
        <f t="array" ref="T785">_xlfn.IFS(S785&lt;3,"Low(1-2)",S785=3,"Medium(3)",S785&gt;=4,"High(4-5)")</f>
        <v>Low(1-2)</v>
      </c>
      <c r="U785">
        <v>5</v>
      </c>
      <c r="V785" t="s">
        <v>2055</v>
      </c>
      <c r="W785">
        <v>4</v>
      </c>
      <c r="X785">
        <v>63</v>
      </c>
      <c r="Y785">
        <v>35</v>
      </c>
      <c r="Z785">
        <v>68</v>
      </c>
      <c r="AA785">
        <v>3</v>
      </c>
      <c r="AB785" t="str" cm="1">
        <f t="array" ref="AB785">_xlfn.IFS(AA785=0,"Below Expectation",AA785&lt;5,"Needs Improvement",AA785&lt;=7,"Meets Expectation",AA785&gt;=8,"Exceeds Expectation")</f>
        <v>Needs Improvement</v>
      </c>
      <c r="AC785" s="4">
        <v>17805</v>
      </c>
      <c r="AD785">
        <v>3</v>
      </c>
    </row>
    <row r="786" spans="1:30" x14ac:dyDescent="0.3">
      <c r="A786" t="s">
        <v>808</v>
      </c>
      <c r="B786" t="s">
        <v>1806</v>
      </c>
      <c r="C786">
        <v>23</v>
      </c>
      <c r="D786" t="str">
        <f t="shared" si="36"/>
        <v>22-29</v>
      </c>
      <c r="E786" t="s">
        <v>2022</v>
      </c>
      <c r="F786" t="s">
        <v>2030</v>
      </c>
      <c r="G786" t="s">
        <v>2033</v>
      </c>
      <c r="H786" s="2">
        <v>42281</v>
      </c>
      <c r="I786" t="s">
        <v>647</v>
      </c>
      <c r="J786" t="s">
        <v>2040</v>
      </c>
      <c r="K786" s="4">
        <v>74355</v>
      </c>
      <c r="L786">
        <v>1</v>
      </c>
      <c r="M786" s="2">
        <v>42767</v>
      </c>
      <c r="N786" s="6">
        <f t="shared" ca="1" si="37"/>
        <v>15</v>
      </c>
      <c r="O786" s="6">
        <f t="shared" ca="1" si="38"/>
        <v>1</v>
      </c>
      <c r="P786" s="6" t="str" cm="1">
        <f t="array" aca="1" ref="P786" ca="1">_xlfn.IFS(O786&lt;5,"0-4years", O786&lt;10,"5-9years",O786&gt;=10,"10+ years")</f>
        <v>0-4years</v>
      </c>
      <c r="Q786" t="s">
        <v>2045</v>
      </c>
      <c r="R786">
        <v>90</v>
      </c>
      <c r="S786">
        <v>1</v>
      </c>
      <c r="T786" t="str" cm="1">
        <f t="array" ref="T786">_xlfn.IFS(S786&lt;3,"Low(1-2)",S786=3,"Medium(3)",S786&gt;=4,"High(4-5)")</f>
        <v>Low(1-2)</v>
      </c>
      <c r="U786">
        <v>3</v>
      </c>
      <c r="V786" t="s">
        <v>2052</v>
      </c>
      <c r="W786">
        <v>2</v>
      </c>
      <c r="X786">
        <v>71</v>
      </c>
      <c r="Y786">
        <v>63</v>
      </c>
      <c r="Z786">
        <v>66</v>
      </c>
      <c r="AA786">
        <v>8</v>
      </c>
      <c r="AB786" t="str" cm="1">
        <f t="array" ref="AB786">_xlfn.IFS(AA786=0,"Below Expectation",AA786&lt;5,"Needs Improvement",AA786&lt;=7,"Meets Expectation",AA786&gt;=8,"Exceeds Expectation")</f>
        <v>Exceeds Expectation</v>
      </c>
      <c r="AC786" s="4">
        <v>285</v>
      </c>
      <c r="AD786">
        <v>0</v>
      </c>
    </row>
    <row r="787" spans="1:30" x14ac:dyDescent="0.3">
      <c r="A787" t="s">
        <v>809</v>
      </c>
      <c r="B787" t="s">
        <v>1807</v>
      </c>
      <c r="C787">
        <v>41</v>
      </c>
      <c r="D787" t="str">
        <f t="shared" si="36"/>
        <v>40-49</v>
      </c>
      <c r="E787" t="s">
        <v>2022</v>
      </c>
      <c r="F787" t="s">
        <v>2030</v>
      </c>
      <c r="G787" t="s">
        <v>2031</v>
      </c>
      <c r="H787" s="2">
        <v>42339</v>
      </c>
      <c r="I787" t="s">
        <v>399</v>
      </c>
      <c r="J787" t="s">
        <v>2037</v>
      </c>
      <c r="K787" s="4">
        <v>72299</v>
      </c>
      <c r="L787">
        <v>0</v>
      </c>
      <c r="N787" s="6">
        <f t="shared" ca="1" si="37"/>
        <v>117</v>
      </c>
      <c r="O787" s="6">
        <f t="shared" ca="1" si="38"/>
        <v>9</v>
      </c>
      <c r="P787" s="6" t="str" cm="1">
        <f t="array" aca="1" ref="P787" ca="1">_xlfn.IFS(O787&lt;5,"0-4years", O787&lt;10,"5-9years",O787&gt;=10,"10+ years")</f>
        <v>5-9years</v>
      </c>
      <c r="S787">
        <v>1</v>
      </c>
      <c r="T787" t="str" cm="1">
        <f t="array" ref="T787">_xlfn.IFS(S787&lt;3,"Low(1-2)",S787=3,"Medium(3)",S787&gt;=4,"High(4-5)")</f>
        <v>Low(1-2)</v>
      </c>
      <c r="U787">
        <v>5</v>
      </c>
      <c r="V787" t="s">
        <v>2050</v>
      </c>
      <c r="W787">
        <v>2</v>
      </c>
      <c r="X787">
        <v>65</v>
      </c>
      <c r="Y787">
        <v>97</v>
      </c>
      <c r="Z787">
        <v>73</v>
      </c>
      <c r="AA787">
        <v>7</v>
      </c>
      <c r="AB787" t="str" cm="1">
        <f t="array" ref="AB787">_xlfn.IFS(AA787=0,"Below Expectation",AA787&lt;5,"Needs Improvement",AA787&lt;=7,"Meets Expectation",AA787&gt;=8,"Exceeds Expectation")</f>
        <v>Meets Expectation</v>
      </c>
      <c r="AC787" s="4">
        <v>19129</v>
      </c>
      <c r="AD787">
        <v>2</v>
      </c>
    </row>
    <row r="788" spans="1:30" x14ac:dyDescent="0.3">
      <c r="A788" t="s">
        <v>810</v>
      </c>
      <c r="B788" t="s">
        <v>1808</v>
      </c>
      <c r="C788">
        <v>49</v>
      </c>
      <c r="D788" t="str">
        <f t="shared" si="36"/>
        <v>40-49</v>
      </c>
      <c r="E788" t="s">
        <v>2023</v>
      </c>
      <c r="F788" t="s">
        <v>2030</v>
      </c>
      <c r="G788" t="s">
        <v>2035</v>
      </c>
      <c r="H788" s="2">
        <v>40770</v>
      </c>
      <c r="I788" t="s">
        <v>914</v>
      </c>
      <c r="J788" t="s">
        <v>2041</v>
      </c>
      <c r="K788" s="4">
        <v>44159</v>
      </c>
      <c r="L788">
        <v>0</v>
      </c>
      <c r="N788" s="6">
        <f t="shared" ca="1" si="37"/>
        <v>169</v>
      </c>
      <c r="O788" s="6">
        <f t="shared" ca="1" si="38"/>
        <v>14</v>
      </c>
      <c r="P788" s="6" t="str" cm="1">
        <f t="array" aca="1" ref="P788" ca="1">_xlfn.IFS(O788&lt;5,"0-4years", O788&lt;10,"5-9years",O788&gt;=10,"10+ years")</f>
        <v>10+ years</v>
      </c>
      <c r="S788">
        <v>3</v>
      </c>
      <c r="T788" t="str" cm="1">
        <f t="array" ref="T788">_xlfn.IFS(S788&lt;3,"Low(1-2)",S788=3,"Medium(3)",S788&gt;=4,"High(4-5)")</f>
        <v>Medium(3)</v>
      </c>
      <c r="U788">
        <v>5</v>
      </c>
      <c r="V788" t="s">
        <v>2054</v>
      </c>
      <c r="W788">
        <v>2</v>
      </c>
      <c r="X788">
        <v>95</v>
      </c>
      <c r="Y788">
        <v>15</v>
      </c>
      <c r="Z788">
        <v>85</v>
      </c>
      <c r="AA788">
        <v>2</v>
      </c>
      <c r="AB788" t="str" cm="1">
        <f t="array" ref="AB788">_xlfn.IFS(AA788=0,"Below Expectation",AA788&lt;5,"Needs Improvement",AA788&lt;=7,"Meets Expectation",AA788&gt;=8,"Exceeds Expectation")</f>
        <v>Needs Improvement</v>
      </c>
      <c r="AC788" s="4">
        <v>11957</v>
      </c>
      <c r="AD788">
        <v>4</v>
      </c>
    </row>
    <row r="789" spans="1:30" x14ac:dyDescent="0.3">
      <c r="A789" t="s">
        <v>811</v>
      </c>
      <c r="B789" t="s">
        <v>1809</v>
      </c>
      <c r="C789">
        <v>32</v>
      </c>
      <c r="D789" t="str">
        <f t="shared" si="36"/>
        <v>30-39</v>
      </c>
      <c r="E789" t="s">
        <v>2022</v>
      </c>
      <c r="F789" t="s">
        <v>2027</v>
      </c>
      <c r="G789" t="s">
        <v>2036</v>
      </c>
      <c r="H789" s="2">
        <v>44551</v>
      </c>
      <c r="I789" t="s">
        <v>470</v>
      </c>
      <c r="J789" t="s">
        <v>2041</v>
      </c>
      <c r="K789" s="4">
        <v>76012</v>
      </c>
      <c r="L789">
        <v>0</v>
      </c>
      <c r="N789" s="6">
        <f t="shared" ca="1" si="37"/>
        <v>44</v>
      </c>
      <c r="O789" s="6">
        <f t="shared" ca="1" si="38"/>
        <v>3</v>
      </c>
      <c r="P789" s="6" t="str" cm="1">
        <f t="array" aca="1" ref="P789" ca="1">_xlfn.IFS(O789&lt;5,"0-4years", O789&lt;10,"5-9years",O789&gt;=10,"10+ years")</f>
        <v>0-4years</v>
      </c>
      <c r="S789">
        <v>4</v>
      </c>
      <c r="T789" t="str" cm="1">
        <f t="array" ref="T789">_xlfn.IFS(S789&lt;3,"Low(1-2)",S789=3,"Medium(3)",S789&gt;=4,"High(4-5)")</f>
        <v>High(4-5)</v>
      </c>
      <c r="U789">
        <v>5</v>
      </c>
      <c r="V789" t="s">
        <v>2056</v>
      </c>
      <c r="W789">
        <v>3</v>
      </c>
      <c r="X789">
        <v>61</v>
      </c>
      <c r="Y789">
        <v>87</v>
      </c>
      <c r="Z789">
        <v>81</v>
      </c>
      <c r="AA789">
        <v>0</v>
      </c>
      <c r="AB789" t="str" cm="1">
        <f t="array" ref="AB789">_xlfn.IFS(AA789=0,"Below Expectation",AA789&lt;5,"Needs Improvement",AA789&lt;=7,"Meets Expectation",AA789&gt;=8,"Exceeds Expectation")</f>
        <v>Below Expectation</v>
      </c>
      <c r="AC789" s="4">
        <v>7108</v>
      </c>
      <c r="AD789">
        <v>3</v>
      </c>
    </row>
    <row r="790" spans="1:30" x14ac:dyDescent="0.3">
      <c r="A790" t="s">
        <v>812</v>
      </c>
      <c r="B790" t="s">
        <v>1810</v>
      </c>
      <c r="C790">
        <v>25</v>
      </c>
      <c r="D790" t="str">
        <f t="shared" si="36"/>
        <v>22-29</v>
      </c>
      <c r="E790" t="s">
        <v>2023</v>
      </c>
      <c r="F790" t="s">
        <v>2028</v>
      </c>
      <c r="G790" t="s">
        <v>2034</v>
      </c>
      <c r="H790" s="2">
        <v>42238</v>
      </c>
      <c r="I790" t="s">
        <v>858</v>
      </c>
      <c r="J790" t="s">
        <v>2041</v>
      </c>
      <c r="K790" s="4">
        <v>84305</v>
      </c>
      <c r="L790">
        <v>0</v>
      </c>
      <c r="N790" s="6">
        <f t="shared" ca="1" si="37"/>
        <v>120</v>
      </c>
      <c r="O790" s="6">
        <f t="shared" ca="1" si="38"/>
        <v>10</v>
      </c>
      <c r="P790" s="6" t="str" cm="1">
        <f t="array" aca="1" ref="P790" ca="1">_xlfn.IFS(O790&lt;5,"0-4years", O790&lt;10,"5-9years",O790&gt;=10,"10+ years")</f>
        <v>10+ years</v>
      </c>
      <c r="S790">
        <v>1</v>
      </c>
      <c r="T790" t="str" cm="1">
        <f t="array" ref="T790">_xlfn.IFS(S790&lt;3,"Low(1-2)",S790=3,"Medium(3)",S790&gt;=4,"High(4-5)")</f>
        <v>Low(1-2)</v>
      </c>
      <c r="U790">
        <v>3</v>
      </c>
      <c r="V790" t="s">
        <v>2050</v>
      </c>
      <c r="W790">
        <v>2</v>
      </c>
      <c r="X790">
        <v>98</v>
      </c>
      <c r="Y790">
        <v>77</v>
      </c>
      <c r="Z790">
        <v>95</v>
      </c>
      <c r="AA790">
        <v>0</v>
      </c>
      <c r="AB790" t="str" cm="1">
        <f t="array" ref="AB790">_xlfn.IFS(AA790=0,"Below Expectation",AA790&lt;5,"Needs Improvement",AA790&lt;=7,"Meets Expectation",AA790&gt;=8,"Exceeds Expectation")</f>
        <v>Below Expectation</v>
      </c>
      <c r="AC790" s="4">
        <v>14990</v>
      </c>
      <c r="AD790">
        <v>3</v>
      </c>
    </row>
    <row r="791" spans="1:30" x14ac:dyDescent="0.3">
      <c r="A791" t="s">
        <v>813</v>
      </c>
      <c r="B791" t="s">
        <v>1811</v>
      </c>
      <c r="C791">
        <v>36</v>
      </c>
      <c r="D791" t="str">
        <f t="shared" si="36"/>
        <v>30-39</v>
      </c>
      <c r="E791" t="s">
        <v>2023</v>
      </c>
      <c r="F791" t="s">
        <v>2026</v>
      </c>
      <c r="G791" t="s">
        <v>2035</v>
      </c>
      <c r="H791" s="2">
        <v>42542</v>
      </c>
      <c r="I791" t="s">
        <v>129</v>
      </c>
      <c r="J791" t="s">
        <v>2040</v>
      </c>
      <c r="K791" s="4">
        <v>112096</v>
      </c>
      <c r="L791">
        <v>1</v>
      </c>
      <c r="M791" s="2">
        <v>42975</v>
      </c>
      <c r="N791" s="6">
        <f t="shared" ca="1" si="37"/>
        <v>14</v>
      </c>
      <c r="O791" s="6">
        <f t="shared" ca="1" si="38"/>
        <v>1</v>
      </c>
      <c r="P791" s="6" t="str" cm="1">
        <f t="array" aca="1" ref="P791" ca="1">_xlfn.IFS(O791&lt;5,"0-4years", O791&lt;10,"5-9years",O791&gt;=10,"10+ years")</f>
        <v>0-4years</v>
      </c>
      <c r="Q791" t="s">
        <v>2045</v>
      </c>
      <c r="R791">
        <v>60</v>
      </c>
      <c r="S791">
        <v>5</v>
      </c>
      <c r="T791" t="str" cm="1">
        <f t="array" ref="T791">_xlfn.IFS(S791&lt;3,"Low(1-2)",S791=3,"Medium(3)",S791&gt;=4,"High(4-5)")</f>
        <v>High(4-5)</v>
      </c>
      <c r="U791">
        <v>3</v>
      </c>
      <c r="V791" t="s">
        <v>2052</v>
      </c>
      <c r="W791">
        <v>1</v>
      </c>
      <c r="X791">
        <v>95</v>
      </c>
      <c r="Y791">
        <v>89</v>
      </c>
      <c r="Z791">
        <v>85</v>
      </c>
      <c r="AA791">
        <v>5</v>
      </c>
      <c r="AB791" t="str" cm="1">
        <f t="array" ref="AB791">_xlfn.IFS(AA791=0,"Below Expectation",AA791&lt;5,"Needs Improvement",AA791&lt;=7,"Meets Expectation",AA791&gt;=8,"Exceeds Expectation")</f>
        <v>Meets Expectation</v>
      </c>
      <c r="AC791" s="4">
        <v>17829</v>
      </c>
      <c r="AD791">
        <v>1</v>
      </c>
    </row>
    <row r="792" spans="1:30" x14ac:dyDescent="0.3">
      <c r="A792" t="s">
        <v>814</v>
      </c>
      <c r="B792" t="s">
        <v>1812</v>
      </c>
      <c r="C792">
        <v>27</v>
      </c>
      <c r="D792" t="str">
        <f t="shared" si="36"/>
        <v>22-29</v>
      </c>
      <c r="E792" t="s">
        <v>2022</v>
      </c>
      <c r="F792" t="s">
        <v>2027</v>
      </c>
      <c r="G792" t="s">
        <v>2034</v>
      </c>
      <c r="H792" s="2">
        <v>43052</v>
      </c>
      <c r="I792" t="s">
        <v>674</v>
      </c>
      <c r="J792" t="s">
        <v>2041</v>
      </c>
      <c r="K792" s="4">
        <v>42106</v>
      </c>
      <c r="L792">
        <v>0</v>
      </c>
      <c r="N792" s="6">
        <f t="shared" ca="1" si="37"/>
        <v>94</v>
      </c>
      <c r="O792" s="6">
        <f t="shared" ca="1" si="38"/>
        <v>7</v>
      </c>
      <c r="P792" s="6" t="str" cm="1">
        <f t="array" aca="1" ref="P792" ca="1">_xlfn.IFS(O792&lt;5,"0-4years", O792&lt;10,"5-9years",O792&gt;=10,"10+ years")</f>
        <v>5-9years</v>
      </c>
      <c r="S792">
        <v>1</v>
      </c>
      <c r="T792" t="str" cm="1">
        <f t="array" ref="T792">_xlfn.IFS(S792&lt;3,"Low(1-2)",S792=3,"Medium(3)",S792&gt;=4,"High(4-5)")</f>
        <v>Low(1-2)</v>
      </c>
      <c r="U792">
        <v>4</v>
      </c>
      <c r="V792" t="s">
        <v>2050</v>
      </c>
      <c r="W792">
        <v>5</v>
      </c>
      <c r="X792">
        <v>59</v>
      </c>
      <c r="Y792">
        <v>71</v>
      </c>
      <c r="Z792">
        <v>77</v>
      </c>
      <c r="AA792">
        <v>2</v>
      </c>
      <c r="AB792" t="str" cm="1">
        <f t="array" ref="AB792">_xlfn.IFS(AA792=0,"Below Expectation",AA792&lt;5,"Needs Improvement",AA792&lt;=7,"Meets Expectation",AA792&gt;=8,"Exceeds Expectation")</f>
        <v>Needs Improvement</v>
      </c>
      <c r="AC792" s="4">
        <v>5837</v>
      </c>
      <c r="AD792">
        <v>2</v>
      </c>
    </row>
    <row r="793" spans="1:30" x14ac:dyDescent="0.3">
      <c r="A793" t="s">
        <v>815</v>
      </c>
      <c r="B793" t="s">
        <v>1813</v>
      </c>
      <c r="C793">
        <v>51</v>
      </c>
      <c r="D793" t="str">
        <f t="shared" si="36"/>
        <v>50-59</v>
      </c>
      <c r="E793" t="s">
        <v>2022</v>
      </c>
      <c r="F793" t="s">
        <v>2029</v>
      </c>
      <c r="G793" t="s">
        <v>2031</v>
      </c>
      <c r="H793" s="2">
        <v>40839</v>
      </c>
      <c r="I793" t="s">
        <v>834</v>
      </c>
      <c r="J793" t="s">
        <v>2038</v>
      </c>
      <c r="K793" s="4">
        <v>83123</v>
      </c>
      <c r="L793">
        <v>0</v>
      </c>
      <c r="N793" s="6">
        <f t="shared" ca="1" si="37"/>
        <v>166</v>
      </c>
      <c r="O793" s="6">
        <f t="shared" ca="1" si="38"/>
        <v>13</v>
      </c>
      <c r="P793" s="6" t="str" cm="1">
        <f t="array" aca="1" ref="P793" ca="1">_xlfn.IFS(O793&lt;5,"0-4years", O793&lt;10,"5-9years",O793&gt;=10,"10+ years")</f>
        <v>10+ years</v>
      </c>
      <c r="S793">
        <v>4</v>
      </c>
      <c r="T793" t="str" cm="1">
        <f t="array" ref="T793">_xlfn.IFS(S793&lt;3,"Low(1-2)",S793=3,"Medium(3)",S793&gt;=4,"High(4-5)")</f>
        <v>High(4-5)</v>
      </c>
      <c r="U793">
        <v>4</v>
      </c>
      <c r="V793" t="s">
        <v>2056</v>
      </c>
      <c r="W793">
        <v>2</v>
      </c>
      <c r="X793">
        <v>73</v>
      </c>
      <c r="Y793">
        <v>13</v>
      </c>
      <c r="Z793">
        <v>63</v>
      </c>
      <c r="AA793">
        <v>3</v>
      </c>
      <c r="AB793" t="str" cm="1">
        <f t="array" ref="AB793">_xlfn.IFS(AA793=0,"Below Expectation",AA793&lt;5,"Needs Improvement",AA793&lt;=7,"Meets Expectation",AA793&gt;=8,"Exceeds Expectation")</f>
        <v>Needs Improvement</v>
      </c>
      <c r="AC793" s="4">
        <v>15032</v>
      </c>
      <c r="AD793">
        <v>4</v>
      </c>
    </row>
    <row r="794" spans="1:30" x14ac:dyDescent="0.3">
      <c r="A794" t="s">
        <v>816</v>
      </c>
      <c r="B794" t="s">
        <v>1814</v>
      </c>
      <c r="C794">
        <v>59</v>
      </c>
      <c r="D794" t="str">
        <f t="shared" si="36"/>
        <v>50-59</v>
      </c>
      <c r="E794" t="s">
        <v>2022</v>
      </c>
      <c r="F794" t="s">
        <v>2025</v>
      </c>
      <c r="G794" t="s">
        <v>2032</v>
      </c>
      <c r="H794" s="2">
        <v>44873</v>
      </c>
      <c r="I794" t="s">
        <v>424</v>
      </c>
      <c r="J794" t="s">
        <v>2041</v>
      </c>
      <c r="K794" s="4">
        <v>33720</v>
      </c>
      <c r="L794">
        <v>1</v>
      </c>
      <c r="M794" s="2">
        <v>45645</v>
      </c>
      <c r="N794" s="6">
        <f t="shared" ca="1" si="37"/>
        <v>25</v>
      </c>
      <c r="O794" s="6">
        <f t="shared" ca="1" si="38"/>
        <v>2</v>
      </c>
      <c r="P794" s="6" t="str" cm="1">
        <f t="array" aca="1" ref="P794" ca="1">_xlfn.IFS(O794&lt;5,"0-4years", O794&lt;10,"5-9years",O794&gt;=10,"10+ years")</f>
        <v>0-4years</v>
      </c>
      <c r="Q794" t="s">
        <v>2047</v>
      </c>
      <c r="R794">
        <v>30</v>
      </c>
      <c r="S794">
        <v>3</v>
      </c>
      <c r="T794" t="str" cm="1">
        <f t="array" ref="T794">_xlfn.IFS(S794&lt;3,"Low(1-2)",S794=3,"Medium(3)",S794&gt;=4,"High(4-5)")</f>
        <v>Medium(3)</v>
      </c>
      <c r="U794">
        <v>4</v>
      </c>
      <c r="V794" t="s">
        <v>2055</v>
      </c>
      <c r="W794">
        <v>3</v>
      </c>
      <c r="X794">
        <v>95</v>
      </c>
      <c r="Y794">
        <v>30</v>
      </c>
      <c r="Z794">
        <v>85</v>
      </c>
      <c r="AA794">
        <v>0</v>
      </c>
      <c r="AB794" t="str" cm="1">
        <f t="array" ref="AB794">_xlfn.IFS(AA794=0,"Below Expectation",AA794&lt;5,"Needs Improvement",AA794&lt;=7,"Meets Expectation",AA794&gt;=8,"Exceeds Expectation")</f>
        <v>Below Expectation</v>
      </c>
      <c r="AC794" s="4">
        <v>1466</v>
      </c>
      <c r="AD794">
        <v>1</v>
      </c>
    </row>
    <row r="795" spans="1:30" x14ac:dyDescent="0.3">
      <c r="A795" t="s">
        <v>817</v>
      </c>
      <c r="B795" t="s">
        <v>1815</v>
      </c>
      <c r="C795">
        <v>23</v>
      </c>
      <c r="D795" t="str">
        <f t="shared" si="36"/>
        <v>22-29</v>
      </c>
      <c r="E795" t="s">
        <v>2022</v>
      </c>
      <c r="F795" t="s">
        <v>2028</v>
      </c>
      <c r="G795" t="s">
        <v>2031</v>
      </c>
      <c r="H795" s="2">
        <v>43863</v>
      </c>
      <c r="I795" t="s">
        <v>119</v>
      </c>
      <c r="J795" t="s">
        <v>2037</v>
      </c>
      <c r="K795" s="4">
        <v>62661</v>
      </c>
      <c r="L795">
        <v>0</v>
      </c>
      <c r="N795" s="6">
        <f t="shared" ca="1" si="37"/>
        <v>67</v>
      </c>
      <c r="O795" s="6">
        <f t="shared" ca="1" si="38"/>
        <v>5</v>
      </c>
      <c r="P795" s="6" t="str" cm="1">
        <f t="array" aca="1" ref="P795" ca="1">_xlfn.IFS(O795&lt;5,"0-4years", O795&lt;10,"5-9years",O795&gt;=10,"10+ years")</f>
        <v>5-9years</v>
      </c>
      <c r="S795">
        <v>1</v>
      </c>
      <c r="T795" t="str" cm="1">
        <f t="array" ref="T795">_xlfn.IFS(S795&lt;3,"Low(1-2)",S795=3,"Medium(3)",S795&gt;=4,"High(4-5)")</f>
        <v>Low(1-2)</v>
      </c>
      <c r="U795">
        <v>4</v>
      </c>
      <c r="V795" t="s">
        <v>2050</v>
      </c>
      <c r="W795">
        <v>5</v>
      </c>
      <c r="X795">
        <v>67</v>
      </c>
      <c r="Y795">
        <v>65</v>
      </c>
      <c r="Z795">
        <v>55</v>
      </c>
      <c r="AA795">
        <v>7</v>
      </c>
      <c r="AB795" t="str" cm="1">
        <f t="array" ref="AB795">_xlfn.IFS(AA795=0,"Below Expectation",AA795&lt;5,"Needs Improvement",AA795&lt;=7,"Meets Expectation",AA795&gt;=8,"Exceeds Expectation")</f>
        <v>Meets Expectation</v>
      </c>
      <c r="AC795" s="4">
        <v>9106</v>
      </c>
      <c r="AD795">
        <v>1</v>
      </c>
    </row>
    <row r="796" spans="1:30" x14ac:dyDescent="0.3">
      <c r="A796" t="s">
        <v>818</v>
      </c>
      <c r="B796" t="s">
        <v>1816</v>
      </c>
      <c r="C796">
        <v>36</v>
      </c>
      <c r="D796" t="str">
        <f t="shared" si="36"/>
        <v>30-39</v>
      </c>
      <c r="E796" t="s">
        <v>2023</v>
      </c>
      <c r="F796" t="s">
        <v>2029</v>
      </c>
      <c r="G796" t="s">
        <v>2036</v>
      </c>
      <c r="H796" s="2">
        <v>43339</v>
      </c>
      <c r="I796" t="s">
        <v>411</v>
      </c>
      <c r="J796" t="s">
        <v>2038</v>
      </c>
      <c r="K796" s="4">
        <v>118898</v>
      </c>
      <c r="L796">
        <v>0</v>
      </c>
      <c r="N796" s="6">
        <f t="shared" ca="1" si="37"/>
        <v>84</v>
      </c>
      <c r="O796" s="6">
        <f t="shared" ca="1" si="38"/>
        <v>7</v>
      </c>
      <c r="P796" s="6" t="str" cm="1">
        <f t="array" aca="1" ref="P796" ca="1">_xlfn.IFS(O796&lt;5,"0-4years", O796&lt;10,"5-9years",O796&gt;=10,"10+ years")</f>
        <v>5-9years</v>
      </c>
      <c r="S796">
        <v>1</v>
      </c>
      <c r="T796" t="str" cm="1">
        <f t="array" ref="T796">_xlfn.IFS(S796&lt;3,"Low(1-2)",S796=3,"Medium(3)",S796&gt;=4,"High(4-5)")</f>
        <v>Low(1-2)</v>
      </c>
      <c r="U796">
        <v>2</v>
      </c>
      <c r="V796" t="s">
        <v>2050</v>
      </c>
      <c r="W796">
        <v>4</v>
      </c>
      <c r="X796">
        <v>71</v>
      </c>
      <c r="Y796">
        <v>67</v>
      </c>
      <c r="Z796">
        <v>58</v>
      </c>
      <c r="AA796">
        <v>0</v>
      </c>
      <c r="AB796" t="str" cm="1">
        <f t="array" ref="AB796">_xlfn.IFS(AA796=0,"Below Expectation",AA796&lt;5,"Needs Improvement",AA796&lt;=7,"Meets Expectation",AA796&gt;=8,"Exceeds Expectation")</f>
        <v>Below Expectation</v>
      </c>
      <c r="AC796" s="4">
        <v>8479</v>
      </c>
      <c r="AD796">
        <v>0</v>
      </c>
    </row>
    <row r="797" spans="1:30" x14ac:dyDescent="0.3">
      <c r="A797" t="s">
        <v>819</v>
      </c>
      <c r="B797" t="s">
        <v>1817</v>
      </c>
      <c r="C797">
        <v>32</v>
      </c>
      <c r="D797" t="str">
        <f t="shared" si="36"/>
        <v>30-39</v>
      </c>
      <c r="E797" t="s">
        <v>2023</v>
      </c>
      <c r="F797" t="s">
        <v>2026</v>
      </c>
      <c r="G797" t="s">
        <v>2035</v>
      </c>
      <c r="H797" s="2">
        <v>43114</v>
      </c>
      <c r="I797" t="s">
        <v>982</v>
      </c>
      <c r="J797" t="s">
        <v>2041</v>
      </c>
      <c r="K797" s="4">
        <v>118794</v>
      </c>
      <c r="L797">
        <v>0</v>
      </c>
      <c r="N797" s="6">
        <f t="shared" ca="1" si="37"/>
        <v>92</v>
      </c>
      <c r="O797" s="6">
        <f t="shared" ca="1" si="38"/>
        <v>7</v>
      </c>
      <c r="P797" s="6" t="str" cm="1">
        <f t="array" aca="1" ref="P797" ca="1">_xlfn.IFS(O797&lt;5,"0-4years", O797&lt;10,"5-9years",O797&gt;=10,"10+ years")</f>
        <v>5-9years</v>
      </c>
      <c r="S797">
        <v>5</v>
      </c>
      <c r="T797" t="str" cm="1">
        <f t="array" ref="T797">_xlfn.IFS(S797&lt;3,"Low(1-2)",S797=3,"Medium(3)",S797&gt;=4,"High(4-5)")</f>
        <v>High(4-5)</v>
      </c>
      <c r="U797">
        <v>2</v>
      </c>
      <c r="V797" t="s">
        <v>2050</v>
      </c>
      <c r="W797">
        <v>2</v>
      </c>
      <c r="X797">
        <v>58</v>
      </c>
      <c r="Y797">
        <v>64</v>
      </c>
      <c r="Z797">
        <v>70</v>
      </c>
      <c r="AA797">
        <v>4</v>
      </c>
      <c r="AB797" t="str" cm="1">
        <f t="array" ref="AB797">_xlfn.IFS(AA797=0,"Below Expectation",AA797&lt;5,"Needs Improvement",AA797&lt;=7,"Meets Expectation",AA797&gt;=8,"Exceeds Expectation")</f>
        <v>Needs Improvement</v>
      </c>
      <c r="AC797" s="4">
        <v>10280</v>
      </c>
      <c r="AD797">
        <v>3</v>
      </c>
    </row>
    <row r="798" spans="1:30" x14ac:dyDescent="0.3">
      <c r="A798" t="s">
        <v>820</v>
      </c>
      <c r="B798" t="s">
        <v>1818</v>
      </c>
      <c r="C798">
        <v>29</v>
      </c>
      <c r="D798" t="str">
        <f t="shared" si="36"/>
        <v>22-29</v>
      </c>
      <c r="E798" t="s">
        <v>2023</v>
      </c>
      <c r="F798" t="s">
        <v>2030</v>
      </c>
      <c r="G798" t="s">
        <v>2031</v>
      </c>
      <c r="H798" s="2">
        <v>45359</v>
      </c>
      <c r="I798" t="s">
        <v>475</v>
      </c>
      <c r="J798" t="s">
        <v>2041</v>
      </c>
      <c r="K798" s="4">
        <v>112318</v>
      </c>
      <c r="L798">
        <v>0</v>
      </c>
      <c r="N798" s="6">
        <f t="shared" ca="1" si="37"/>
        <v>18</v>
      </c>
      <c r="O798" s="6">
        <f t="shared" ca="1" si="38"/>
        <v>1</v>
      </c>
      <c r="P798" s="6" t="str" cm="1">
        <f t="array" aca="1" ref="P798" ca="1">_xlfn.IFS(O798&lt;5,"0-4years", O798&lt;10,"5-9years",O798&gt;=10,"10+ years")</f>
        <v>0-4years</v>
      </c>
      <c r="S798">
        <v>5</v>
      </c>
      <c r="T798" t="str" cm="1">
        <f t="array" ref="T798">_xlfn.IFS(S798&lt;3,"Low(1-2)",S798=3,"Medium(3)",S798&gt;=4,"High(4-5)")</f>
        <v>High(4-5)</v>
      </c>
      <c r="U798">
        <v>4</v>
      </c>
      <c r="V798" t="s">
        <v>2056</v>
      </c>
      <c r="W798">
        <v>5</v>
      </c>
      <c r="X798">
        <v>66</v>
      </c>
      <c r="Y798">
        <v>54</v>
      </c>
      <c r="Z798">
        <v>61</v>
      </c>
      <c r="AA798">
        <v>5</v>
      </c>
      <c r="AB798" t="str" cm="1">
        <f t="array" ref="AB798">_xlfn.IFS(AA798=0,"Below Expectation",AA798&lt;5,"Needs Improvement",AA798&lt;=7,"Meets Expectation",AA798&gt;=8,"Exceeds Expectation")</f>
        <v>Meets Expectation</v>
      </c>
      <c r="AC798" s="4">
        <v>5932</v>
      </c>
      <c r="AD798">
        <v>4</v>
      </c>
    </row>
    <row r="799" spans="1:30" x14ac:dyDescent="0.3">
      <c r="A799" t="s">
        <v>821</v>
      </c>
      <c r="B799" t="s">
        <v>1819</v>
      </c>
      <c r="C799">
        <v>47</v>
      </c>
      <c r="D799" t="str">
        <f t="shared" si="36"/>
        <v>40-49</v>
      </c>
      <c r="E799" t="s">
        <v>2023</v>
      </c>
      <c r="F799" t="s">
        <v>2026</v>
      </c>
      <c r="G799" t="s">
        <v>2034</v>
      </c>
      <c r="H799" s="2">
        <v>43009</v>
      </c>
      <c r="I799" t="s">
        <v>872</v>
      </c>
      <c r="J799" t="s">
        <v>2039</v>
      </c>
      <c r="K799" s="4">
        <v>46120</v>
      </c>
      <c r="L799">
        <v>0</v>
      </c>
      <c r="N799" s="6">
        <f t="shared" ca="1" si="37"/>
        <v>95</v>
      </c>
      <c r="O799" s="6">
        <f t="shared" ca="1" si="38"/>
        <v>7</v>
      </c>
      <c r="P799" s="6" t="str" cm="1">
        <f t="array" aca="1" ref="P799" ca="1">_xlfn.IFS(O799&lt;5,"0-4years", O799&lt;10,"5-9years",O799&gt;=10,"10+ years")</f>
        <v>5-9years</v>
      </c>
      <c r="S799">
        <v>1</v>
      </c>
      <c r="T799" t="str" cm="1">
        <f t="array" ref="T799">_xlfn.IFS(S799&lt;3,"Low(1-2)",S799=3,"Medium(3)",S799&gt;=4,"High(4-5)")</f>
        <v>Low(1-2)</v>
      </c>
      <c r="U799">
        <v>4</v>
      </c>
      <c r="V799" t="s">
        <v>2050</v>
      </c>
      <c r="W799">
        <v>4</v>
      </c>
      <c r="X799">
        <v>87</v>
      </c>
      <c r="Y799">
        <v>83</v>
      </c>
      <c r="Z799">
        <v>79</v>
      </c>
      <c r="AA799">
        <v>1</v>
      </c>
      <c r="AB799" t="str" cm="1">
        <f t="array" ref="AB799">_xlfn.IFS(AA799=0,"Below Expectation",AA799&lt;5,"Needs Improvement",AA799&lt;=7,"Meets Expectation",AA799&gt;=8,"Exceeds Expectation")</f>
        <v>Needs Improvement</v>
      </c>
      <c r="AC799" s="4">
        <v>9996</v>
      </c>
      <c r="AD799">
        <v>3</v>
      </c>
    </row>
    <row r="800" spans="1:30" x14ac:dyDescent="0.3">
      <c r="A800" t="s">
        <v>822</v>
      </c>
      <c r="B800" t="s">
        <v>1820</v>
      </c>
      <c r="C800">
        <v>26</v>
      </c>
      <c r="D800" t="str">
        <f t="shared" si="36"/>
        <v>22-29</v>
      </c>
      <c r="E800" t="s">
        <v>2023</v>
      </c>
      <c r="F800" t="s">
        <v>2027</v>
      </c>
      <c r="G800" t="s">
        <v>2031</v>
      </c>
      <c r="H800" s="2">
        <v>43778</v>
      </c>
      <c r="I800" t="s">
        <v>832</v>
      </c>
      <c r="J800" t="s">
        <v>2040</v>
      </c>
      <c r="K800" s="4">
        <v>44790</v>
      </c>
      <c r="L800">
        <v>1</v>
      </c>
      <c r="M800" s="2">
        <v>45000</v>
      </c>
      <c r="N800" s="6">
        <f t="shared" ca="1" si="37"/>
        <v>40</v>
      </c>
      <c r="O800" s="6">
        <f t="shared" ca="1" si="38"/>
        <v>3</v>
      </c>
      <c r="P800" s="6" t="str" cm="1">
        <f t="array" aca="1" ref="P800" ca="1">_xlfn.IFS(O800&lt;5,"0-4years", O800&lt;10,"5-9years",O800&gt;=10,"10+ years")</f>
        <v>0-4years</v>
      </c>
      <c r="Q800" t="s">
        <v>2045</v>
      </c>
      <c r="R800">
        <v>60</v>
      </c>
      <c r="S800">
        <v>1</v>
      </c>
      <c r="T800" t="str" cm="1">
        <f t="array" ref="T800">_xlfn.IFS(S800&lt;3,"Low(1-2)",S800=3,"Medium(3)",S800&gt;=4,"High(4-5)")</f>
        <v>Low(1-2)</v>
      </c>
      <c r="U800">
        <v>1</v>
      </c>
      <c r="V800" t="s">
        <v>2052</v>
      </c>
      <c r="W800">
        <v>3</v>
      </c>
      <c r="X800">
        <v>89</v>
      </c>
      <c r="Y800">
        <v>77</v>
      </c>
      <c r="Z800">
        <v>80</v>
      </c>
      <c r="AA800">
        <v>6</v>
      </c>
      <c r="AB800" t="str" cm="1">
        <f t="array" ref="AB800">_xlfn.IFS(AA800=0,"Below Expectation",AA800&lt;5,"Needs Improvement",AA800&lt;=7,"Meets Expectation",AA800&gt;=8,"Exceeds Expectation")</f>
        <v>Meets Expectation</v>
      </c>
      <c r="AC800" s="4">
        <v>1178</v>
      </c>
      <c r="AD800">
        <v>2</v>
      </c>
    </row>
    <row r="801" spans="1:30" x14ac:dyDescent="0.3">
      <c r="A801" t="s">
        <v>823</v>
      </c>
      <c r="B801" t="s">
        <v>1821</v>
      </c>
      <c r="C801">
        <v>27</v>
      </c>
      <c r="D801" t="str">
        <f t="shared" si="36"/>
        <v>22-29</v>
      </c>
      <c r="E801" t="s">
        <v>2023</v>
      </c>
      <c r="F801" t="s">
        <v>2025</v>
      </c>
      <c r="G801" t="s">
        <v>2031</v>
      </c>
      <c r="H801" s="2">
        <v>42408</v>
      </c>
      <c r="I801" t="s">
        <v>1002</v>
      </c>
      <c r="J801" t="s">
        <v>2038</v>
      </c>
      <c r="K801" s="4">
        <v>83655</v>
      </c>
      <c r="L801">
        <v>0</v>
      </c>
      <c r="N801" s="6">
        <f t="shared" ca="1" si="37"/>
        <v>115</v>
      </c>
      <c r="O801" s="6">
        <f t="shared" ca="1" si="38"/>
        <v>9</v>
      </c>
      <c r="P801" s="6" t="str" cm="1">
        <f t="array" aca="1" ref="P801" ca="1">_xlfn.IFS(O801&lt;5,"0-4years", O801&lt;10,"5-9years",O801&gt;=10,"10+ years")</f>
        <v>5-9years</v>
      </c>
      <c r="S801">
        <v>5</v>
      </c>
      <c r="T801" t="str" cm="1">
        <f t="array" ref="T801">_xlfn.IFS(S801&lt;3,"Low(1-2)",S801=3,"Medium(3)",S801&gt;=4,"High(4-5)")</f>
        <v>High(4-5)</v>
      </c>
      <c r="U801">
        <v>2</v>
      </c>
      <c r="V801" t="s">
        <v>2050</v>
      </c>
      <c r="W801">
        <v>1</v>
      </c>
      <c r="X801">
        <v>62</v>
      </c>
      <c r="Y801">
        <v>39</v>
      </c>
      <c r="Z801">
        <v>89</v>
      </c>
      <c r="AA801">
        <v>6</v>
      </c>
      <c r="AB801" t="str" cm="1">
        <f t="array" ref="AB801">_xlfn.IFS(AA801=0,"Below Expectation",AA801&lt;5,"Needs Improvement",AA801&lt;=7,"Meets Expectation",AA801&gt;=8,"Exceeds Expectation")</f>
        <v>Meets Expectation</v>
      </c>
      <c r="AC801" s="4">
        <v>2551</v>
      </c>
      <c r="AD801">
        <v>0</v>
      </c>
    </row>
    <row r="802" spans="1:30" x14ac:dyDescent="0.3">
      <c r="A802" t="s">
        <v>824</v>
      </c>
      <c r="B802" t="s">
        <v>1822</v>
      </c>
      <c r="C802">
        <v>47</v>
      </c>
      <c r="D802" t="str">
        <f t="shared" si="36"/>
        <v>40-49</v>
      </c>
      <c r="E802" t="s">
        <v>2023</v>
      </c>
      <c r="F802" t="s">
        <v>2027</v>
      </c>
      <c r="G802" t="s">
        <v>2034</v>
      </c>
      <c r="H802" s="2">
        <v>45514</v>
      </c>
      <c r="I802" t="s">
        <v>924</v>
      </c>
      <c r="J802" t="s">
        <v>2039</v>
      </c>
      <c r="K802" s="4">
        <v>84643</v>
      </c>
      <c r="L802">
        <v>0</v>
      </c>
      <c r="N802" s="6">
        <f t="shared" ca="1" si="37"/>
        <v>13</v>
      </c>
      <c r="O802" s="6">
        <f t="shared" ca="1" si="38"/>
        <v>1</v>
      </c>
      <c r="P802" s="6" t="str" cm="1">
        <f t="array" aca="1" ref="P802" ca="1">_xlfn.IFS(O802&lt;5,"0-4years", O802&lt;10,"5-9years",O802&gt;=10,"10+ years")</f>
        <v>0-4years</v>
      </c>
      <c r="S802">
        <v>4</v>
      </c>
      <c r="T802" t="str" cm="1">
        <f t="array" ref="T802">_xlfn.IFS(S802&lt;3,"Low(1-2)",S802=3,"Medium(3)",S802&gt;=4,"High(4-5)")</f>
        <v>High(4-5)</v>
      </c>
      <c r="U802">
        <v>1</v>
      </c>
      <c r="V802" t="s">
        <v>2050</v>
      </c>
      <c r="W802">
        <v>2</v>
      </c>
      <c r="X802">
        <v>99</v>
      </c>
      <c r="Y802">
        <v>24</v>
      </c>
      <c r="Z802">
        <v>53</v>
      </c>
      <c r="AA802">
        <v>0</v>
      </c>
      <c r="AB802" t="str" cm="1">
        <f t="array" ref="AB802">_xlfn.IFS(AA802=0,"Below Expectation",AA802&lt;5,"Needs Improvement",AA802&lt;=7,"Meets Expectation",AA802&gt;=8,"Exceeds Expectation")</f>
        <v>Below Expectation</v>
      </c>
      <c r="AC802" s="4">
        <v>16025</v>
      </c>
      <c r="AD802">
        <v>1</v>
      </c>
    </row>
    <row r="803" spans="1:30" x14ac:dyDescent="0.3">
      <c r="A803" t="s">
        <v>825</v>
      </c>
      <c r="B803" t="s">
        <v>1823</v>
      </c>
      <c r="C803">
        <v>25</v>
      </c>
      <c r="D803" t="str">
        <f t="shared" si="36"/>
        <v>22-29</v>
      </c>
      <c r="E803" t="s">
        <v>2023</v>
      </c>
      <c r="F803" t="s">
        <v>2028</v>
      </c>
      <c r="G803" t="s">
        <v>2031</v>
      </c>
      <c r="H803" s="2">
        <v>44631</v>
      </c>
      <c r="I803" t="s">
        <v>439</v>
      </c>
      <c r="J803" t="s">
        <v>2037</v>
      </c>
      <c r="K803" s="4">
        <v>118448</v>
      </c>
      <c r="L803">
        <v>0</v>
      </c>
      <c r="N803" s="6">
        <f t="shared" ca="1" si="37"/>
        <v>42</v>
      </c>
      <c r="O803" s="6">
        <f t="shared" ca="1" si="38"/>
        <v>3</v>
      </c>
      <c r="P803" s="6" t="str" cm="1">
        <f t="array" aca="1" ref="P803" ca="1">_xlfn.IFS(O803&lt;5,"0-4years", O803&lt;10,"5-9years",O803&gt;=10,"10+ years")</f>
        <v>0-4years</v>
      </c>
      <c r="S803">
        <v>2</v>
      </c>
      <c r="T803" t="str" cm="1">
        <f t="array" ref="T803">_xlfn.IFS(S803&lt;3,"Low(1-2)",S803=3,"Medium(3)",S803&gt;=4,"High(4-5)")</f>
        <v>Low(1-2)</v>
      </c>
      <c r="U803">
        <v>1</v>
      </c>
      <c r="V803" t="s">
        <v>2050</v>
      </c>
      <c r="W803">
        <v>1</v>
      </c>
      <c r="X803">
        <v>86</v>
      </c>
      <c r="Y803">
        <v>24</v>
      </c>
      <c r="Z803">
        <v>80</v>
      </c>
      <c r="AA803">
        <v>3</v>
      </c>
      <c r="AB803" t="str" cm="1">
        <f t="array" ref="AB803">_xlfn.IFS(AA803=0,"Below Expectation",AA803&lt;5,"Needs Improvement",AA803&lt;=7,"Meets Expectation",AA803&gt;=8,"Exceeds Expectation")</f>
        <v>Needs Improvement</v>
      </c>
      <c r="AC803" s="4">
        <v>9780</v>
      </c>
      <c r="AD803">
        <v>0</v>
      </c>
    </row>
    <row r="804" spans="1:30" x14ac:dyDescent="0.3">
      <c r="A804" t="s">
        <v>826</v>
      </c>
      <c r="B804" t="s">
        <v>1824</v>
      </c>
      <c r="C804">
        <v>40</v>
      </c>
      <c r="D804" t="str">
        <f t="shared" si="36"/>
        <v>40-49</v>
      </c>
      <c r="E804" t="s">
        <v>2022</v>
      </c>
      <c r="F804" t="s">
        <v>2028</v>
      </c>
      <c r="G804" t="s">
        <v>2035</v>
      </c>
      <c r="H804" s="2">
        <v>43765</v>
      </c>
      <c r="I804" t="s">
        <v>749</v>
      </c>
      <c r="J804" t="s">
        <v>2040</v>
      </c>
      <c r="K804" s="4">
        <v>72374</v>
      </c>
      <c r="L804">
        <v>0</v>
      </c>
      <c r="N804" s="6">
        <f t="shared" ca="1" si="37"/>
        <v>70</v>
      </c>
      <c r="O804" s="6">
        <f t="shared" ca="1" si="38"/>
        <v>5</v>
      </c>
      <c r="P804" s="6" t="str" cm="1">
        <f t="array" aca="1" ref="P804" ca="1">_xlfn.IFS(O804&lt;5,"0-4years", O804&lt;10,"5-9years",O804&gt;=10,"10+ years")</f>
        <v>5-9years</v>
      </c>
      <c r="S804">
        <v>2</v>
      </c>
      <c r="T804" t="str" cm="1">
        <f t="array" ref="T804">_xlfn.IFS(S804&lt;3,"Low(1-2)",S804=3,"Medium(3)",S804&gt;=4,"High(4-5)")</f>
        <v>Low(1-2)</v>
      </c>
      <c r="U804">
        <v>5</v>
      </c>
      <c r="V804" t="s">
        <v>2050</v>
      </c>
      <c r="W804">
        <v>3</v>
      </c>
      <c r="X804">
        <v>55</v>
      </c>
      <c r="Y804">
        <v>2</v>
      </c>
      <c r="Z804">
        <v>76</v>
      </c>
      <c r="AA804">
        <v>3</v>
      </c>
      <c r="AB804" t="str" cm="1">
        <f t="array" ref="AB804">_xlfn.IFS(AA804=0,"Below Expectation",AA804&lt;5,"Needs Improvement",AA804&lt;=7,"Meets Expectation",AA804&gt;=8,"Exceeds Expectation")</f>
        <v>Needs Improvement</v>
      </c>
      <c r="AC804" s="4">
        <v>10148</v>
      </c>
      <c r="AD804">
        <v>1</v>
      </c>
    </row>
    <row r="805" spans="1:30" x14ac:dyDescent="0.3">
      <c r="A805" t="s">
        <v>827</v>
      </c>
      <c r="B805" t="s">
        <v>1825</v>
      </c>
      <c r="C805">
        <v>41</v>
      </c>
      <c r="D805" t="str">
        <f t="shared" si="36"/>
        <v>40-49</v>
      </c>
      <c r="E805" t="s">
        <v>2022</v>
      </c>
      <c r="F805" t="s">
        <v>2025</v>
      </c>
      <c r="G805" t="s">
        <v>2032</v>
      </c>
      <c r="H805" s="2">
        <v>42649</v>
      </c>
      <c r="I805" t="s">
        <v>527</v>
      </c>
      <c r="J805" t="s">
        <v>2038</v>
      </c>
      <c r="K805" s="4">
        <v>67907</v>
      </c>
      <c r="L805">
        <v>0</v>
      </c>
      <c r="N805" s="6">
        <f t="shared" ca="1" si="37"/>
        <v>107</v>
      </c>
      <c r="O805" s="6">
        <f t="shared" ca="1" si="38"/>
        <v>8</v>
      </c>
      <c r="P805" s="6" t="str" cm="1">
        <f t="array" aca="1" ref="P805" ca="1">_xlfn.IFS(O805&lt;5,"0-4years", O805&lt;10,"5-9years",O805&gt;=10,"10+ years")</f>
        <v>5-9years</v>
      </c>
      <c r="S805">
        <v>1</v>
      </c>
      <c r="T805" t="str" cm="1">
        <f t="array" ref="T805">_xlfn.IFS(S805&lt;3,"Low(1-2)",S805=3,"Medium(3)",S805&gt;=4,"High(4-5)")</f>
        <v>Low(1-2)</v>
      </c>
      <c r="U805">
        <v>3</v>
      </c>
      <c r="V805" t="s">
        <v>2050</v>
      </c>
      <c r="W805">
        <v>5</v>
      </c>
      <c r="X805">
        <v>70</v>
      </c>
      <c r="Y805">
        <v>68</v>
      </c>
      <c r="Z805">
        <v>74</v>
      </c>
      <c r="AA805">
        <v>4</v>
      </c>
      <c r="AB805" t="str" cm="1">
        <f t="array" ref="AB805">_xlfn.IFS(AA805=0,"Below Expectation",AA805&lt;5,"Needs Improvement",AA805&lt;=7,"Meets Expectation",AA805&gt;=8,"Exceeds Expectation")</f>
        <v>Needs Improvement</v>
      </c>
      <c r="AC805" s="4">
        <v>9967</v>
      </c>
      <c r="AD805">
        <v>0</v>
      </c>
    </row>
    <row r="806" spans="1:30" x14ac:dyDescent="0.3">
      <c r="A806" t="s">
        <v>828</v>
      </c>
      <c r="B806" t="s">
        <v>1826</v>
      </c>
      <c r="C806">
        <v>54</v>
      </c>
      <c r="D806" t="str">
        <f t="shared" si="36"/>
        <v>50-59</v>
      </c>
      <c r="E806" t="s">
        <v>2023</v>
      </c>
      <c r="F806" t="s">
        <v>2029</v>
      </c>
      <c r="G806" t="s">
        <v>2035</v>
      </c>
      <c r="H806" s="2">
        <v>44172</v>
      </c>
      <c r="I806" t="s">
        <v>477</v>
      </c>
      <c r="J806" t="s">
        <v>2041</v>
      </c>
      <c r="K806" s="4">
        <v>75071</v>
      </c>
      <c r="L806">
        <v>1</v>
      </c>
      <c r="M806" s="2">
        <v>45675</v>
      </c>
      <c r="N806" s="6">
        <f t="shared" ca="1" si="37"/>
        <v>49</v>
      </c>
      <c r="O806" s="6">
        <f t="shared" ca="1" si="38"/>
        <v>4</v>
      </c>
      <c r="P806" s="6" t="str" cm="1">
        <f t="array" aca="1" ref="P806" ca="1">_xlfn.IFS(O806&lt;5,"0-4years", O806&lt;10,"5-9years",O806&gt;=10,"10+ years")</f>
        <v>0-4years</v>
      </c>
      <c r="Q806" t="s">
        <v>2045</v>
      </c>
      <c r="R806">
        <v>60</v>
      </c>
      <c r="S806">
        <v>5</v>
      </c>
      <c r="T806" t="str" cm="1">
        <f t="array" ref="T806">_xlfn.IFS(S806&lt;3,"Low(1-2)",S806=3,"Medium(3)",S806&gt;=4,"High(4-5)")</f>
        <v>High(4-5)</v>
      </c>
      <c r="U806">
        <v>2</v>
      </c>
      <c r="V806" t="s">
        <v>2052</v>
      </c>
      <c r="W806">
        <v>5</v>
      </c>
      <c r="X806">
        <v>100</v>
      </c>
      <c r="Y806">
        <v>25</v>
      </c>
      <c r="Z806">
        <v>54</v>
      </c>
      <c r="AA806">
        <v>0</v>
      </c>
      <c r="AB806" t="str" cm="1">
        <f t="array" ref="AB806">_xlfn.IFS(AA806=0,"Below Expectation",AA806&lt;5,"Needs Improvement",AA806&lt;=7,"Meets Expectation",AA806&gt;=8,"Exceeds Expectation")</f>
        <v>Below Expectation</v>
      </c>
      <c r="AC806" s="4">
        <v>4862</v>
      </c>
      <c r="AD806">
        <v>1</v>
      </c>
    </row>
    <row r="807" spans="1:30" x14ac:dyDescent="0.3">
      <c r="A807" t="s">
        <v>829</v>
      </c>
      <c r="B807" t="s">
        <v>1827</v>
      </c>
      <c r="C807">
        <v>41</v>
      </c>
      <c r="D807" t="str">
        <f t="shared" si="36"/>
        <v>40-49</v>
      </c>
      <c r="E807" t="s">
        <v>2024</v>
      </c>
      <c r="F807" t="s">
        <v>2029</v>
      </c>
      <c r="G807" t="s">
        <v>2032</v>
      </c>
      <c r="H807" s="2">
        <v>42034</v>
      </c>
      <c r="I807" t="s">
        <v>314</v>
      </c>
      <c r="J807" t="s">
        <v>2038</v>
      </c>
      <c r="K807" s="4">
        <v>59812</v>
      </c>
      <c r="L807">
        <v>0</v>
      </c>
      <c r="N807" s="6">
        <f t="shared" ca="1" si="37"/>
        <v>127</v>
      </c>
      <c r="O807" s="6">
        <f t="shared" ca="1" si="38"/>
        <v>10</v>
      </c>
      <c r="P807" s="6" t="str" cm="1">
        <f t="array" aca="1" ref="P807" ca="1">_xlfn.IFS(O807&lt;5,"0-4years", O807&lt;10,"5-9years",O807&gt;=10,"10+ years")</f>
        <v>10+ years</v>
      </c>
      <c r="S807">
        <v>3</v>
      </c>
      <c r="T807" t="str" cm="1">
        <f t="array" ref="T807">_xlfn.IFS(S807&lt;3,"Low(1-2)",S807=3,"Medium(3)",S807&gt;=4,"High(4-5)")</f>
        <v>Medium(3)</v>
      </c>
      <c r="U807">
        <v>4</v>
      </c>
      <c r="V807" t="s">
        <v>2054</v>
      </c>
      <c r="W807">
        <v>3</v>
      </c>
      <c r="X807">
        <v>85</v>
      </c>
      <c r="Y807">
        <v>39</v>
      </c>
      <c r="Z807">
        <v>55</v>
      </c>
      <c r="AA807">
        <v>0</v>
      </c>
      <c r="AB807" t="str" cm="1">
        <f t="array" ref="AB807">_xlfn.IFS(AA807=0,"Below Expectation",AA807&lt;5,"Needs Improvement",AA807&lt;=7,"Meets Expectation",AA807&gt;=8,"Exceeds Expectation")</f>
        <v>Below Expectation</v>
      </c>
      <c r="AC807" s="4">
        <v>9179</v>
      </c>
      <c r="AD807">
        <v>3</v>
      </c>
    </row>
    <row r="808" spans="1:30" x14ac:dyDescent="0.3">
      <c r="A808" t="s">
        <v>830</v>
      </c>
      <c r="B808" t="s">
        <v>1828</v>
      </c>
      <c r="C808">
        <v>33</v>
      </c>
      <c r="D808" t="str">
        <f t="shared" si="36"/>
        <v>30-39</v>
      </c>
      <c r="E808" t="s">
        <v>2022</v>
      </c>
      <c r="F808" t="s">
        <v>2028</v>
      </c>
      <c r="G808" t="s">
        <v>2034</v>
      </c>
      <c r="H808" s="2">
        <v>43504</v>
      </c>
      <c r="I808" t="s">
        <v>557</v>
      </c>
      <c r="J808" t="s">
        <v>2041</v>
      </c>
      <c r="K808" s="4">
        <v>74570</v>
      </c>
      <c r="L808">
        <v>0</v>
      </c>
      <c r="N808" s="6">
        <f t="shared" ca="1" si="37"/>
        <v>79</v>
      </c>
      <c r="O808" s="6">
        <f t="shared" ca="1" si="38"/>
        <v>6</v>
      </c>
      <c r="P808" s="6" t="str" cm="1">
        <f t="array" aca="1" ref="P808" ca="1">_xlfn.IFS(O808&lt;5,"0-4years", O808&lt;10,"5-9years",O808&gt;=10,"10+ years")</f>
        <v>5-9years</v>
      </c>
      <c r="S808">
        <v>3</v>
      </c>
      <c r="T808" t="str" cm="1">
        <f t="array" ref="T808">_xlfn.IFS(S808&lt;3,"Low(1-2)",S808=3,"Medium(3)",S808&gt;=4,"High(4-5)")</f>
        <v>Medium(3)</v>
      </c>
      <c r="U808">
        <v>4</v>
      </c>
      <c r="V808" t="s">
        <v>2054</v>
      </c>
      <c r="W808">
        <v>3</v>
      </c>
      <c r="X808">
        <v>56</v>
      </c>
      <c r="Y808">
        <v>37</v>
      </c>
      <c r="Z808">
        <v>54</v>
      </c>
      <c r="AA808">
        <v>6</v>
      </c>
      <c r="AB808" t="str" cm="1">
        <f t="array" ref="AB808">_xlfn.IFS(AA808=0,"Below Expectation",AA808&lt;5,"Needs Improvement",AA808&lt;=7,"Meets Expectation",AA808&gt;=8,"Exceeds Expectation")</f>
        <v>Meets Expectation</v>
      </c>
      <c r="AC808" s="4">
        <v>5855</v>
      </c>
      <c r="AD808">
        <v>3</v>
      </c>
    </row>
    <row r="809" spans="1:30" x14ac:dyDescent="0.3">
      <c r="A809" t="s">
        <v>831</v>
      </c>
      <c r="B809" t="s">
        <v>1829</v>
      </c>
      <c r="C809">
        <v>22</v>
      </c>
      <c r="D809" t="str">
        <f t="shared" si="36"/>
        <v>22-29</v>
      </c>
      <c r="E809" t="s">
        <v>2023</v>
      </c>
      <c r="F809" t="s">
        <v>2028</v>
      </c>
      <c r="G809" t="s">
        <v>2034</v>
      </c>
      <c r="H809" s="2">
        <v>45421</v>
      </c>
      <c r="I809" t="s">
        <v>216</v>
      </c>
      <c r="J809" t="s">
        <v>2040</v>
      </c>
      <c r="K809" s="4">
        <v>75901</v>
      </c>
      <c r="L809">
        <v>0</v>
      </c>
      <c r="N809" s="6">
        <f t="shared" ca="1" si="37"/>
        <v>16</v>
      </c>
      <c r="O809" s="6">
        <f t="shared" ca="1" si="38"/>
        <v>1</v>
      </c>
      <c r="P809" s="6" t="str" cm="1">
        <f t="array" aca="1" ref="P809" ca="1">_xlfn.IFS(O809&lt;5,"0-4years", O809&lt;10,"5-9years",O809&gt;=10,"10+ years")</f>
        <v>0-4years</v>
      </c>
      <c r="S809">
        <v>2</v>
      </c>
      <c r="T809" t="str" cm="1">
        <f t="array" ref="T809">_xlfn.IFS(S809&lt;3,"Low(1-2)",S809=3,"Medium(3)",S809&gt;=4,"High(4-5)")</f>
        <v>Low(1-2)</v>
      </c>
      <c r="U809">
        <v>3</v>
      </c>
      <c r="V809" t="s">
        <v>2050</v>
      </c>
      <c r="W809">
        <v>2</v>
      </c>
      <c r="X809">
        <v>85</v>
      </c>
      <c r="Y809">
        <v>37</v>
      </c>
      <c r="Z809">
        <v>100</v>
      </c>
      <c r="AA809">
        <v>8</v>
      </c>
      <c r="AB809" t="str" cm="1">
        <f t="array" ref="AB809">_xlfn.IFS(AA809=0,"Below Expectation",AA809&lt;5,"Needs Improvement",AA809&lt;=7,"Meets Expectation",AA809&gt;=8,"Exceeds Expectation")</f>
        <v>Exceeds Expectation</v>
      </c>
      <c r="AC809" s="4">
        <v>17587</v>
      </c>
      <c r="AD809">
        <v>3</v>
      </c>
    </row>
    <row r="810" spans="1:30" x14ac:dyDescent="0.3">
      <c r="A810" t="s">
        <v>832</v>
      </c>
      <c r="B810" t="s">
        <v>1830</v>
      </c>
      <c r="C810">
        <v>47</v>
      </c>
      <c r="D810" t="str">
        <f t="shared" si="36"/>
        <v>40-49</v>
      </c>
      <c r="E810" t="s">
        <v>2022</v>
      </c>
      <c r="F810" t="s">
        <v>2030</v>
      </c>
      <c r="G810" t="s">
        <v>2035</v>
      </c>
      <c r="H810" s="2">
        <v>43783</v>
      </c>
      <c r="I810" t="s">
        <v>1003</v>
      </c>
      <c r="J810" t="s">
        <v>2041</v>
      </c>
      <c r="K810" s="4">
        <v>85186</v>
      </c>
      <c r="L810">
        <v>0</v>
      </c>
      <c r="N810" s="6">
        <f t="shared" ca="1" si="37"/>
        <v>70</v>
      </c>
      <c r="O810" s="6">
        <f t="shared" ca="1" si="38"/>
        <v>5</v>
      </c>
      <c r="P810" s="6" t="str" cm="1">
        <f t="array" aca="1" ref="P810" ca="1">_xlfn.IFS(O810&lt;5,"0-4years", O810&lt;10,"5-9years",O810&gt;=10,"10+ years")</f>
        <v>5-9years</v>
      </c>
      <c r="S810">
        <v>4</v>
      </c>
      <c r="T810" t="str" cm="1">
        <f t="array" ref="T810">_xlfn.IFS(S810&lt;3,"Low(1-2)",S810=3,"Medium(3)",S810&gt;=4,"High(4-5)")</f>
        <v>High(4-5)</v>
      </c>
      <c r="U810">
        <v>2</v>
      </c>
      <c r="V810" t="s">
        <v>2050</v>
      </c>
      <c r="W810">
        <v>4</v>
      </c>
      <c r="X810">
        <v>74</v>
      </c>
      <c r="Y810">
        <v>67</v>
      </c>
      <c r="Z810">
        <v>76</v>
      </c>
      <c r="AA810">
        <v>0</v>
      </c>
      <c r="AB810" t="str" cm="1">
        <f t="array" ref="AB810">_xlfn.IFS(AA810=0,"Below Expectation",AA810&lt;5,"Needs Improvement",AA810&lt;=7,"Meets Expectation",AA810&gt;=8,"Exceeds Expectation")</f>
        <v>Below Expectation</v>
      </c>
      <c r="AC810" s="4">
        <v>1119</v>
      </c>
      <c r="AD810">
        <v>3</v>
      </c>
    </row>
    <row r="811" spans="1:30" x14ac:dyDescent="0.3">
      <c r="A811" t="s">
        <v>833</v>
      </c>
      <c r="B811" t="s">
        <v>1831</v>
      </c>
      <c r="C811">
        <v>35</v>
      </c>
      <c r="D811" t="str">
        <f t="shared" si="36"/>
        <v>30-39</v>
      </c>
      <c r="E811" t="s">
        <v>2022</v>
      </c>
      <c r="F811" t="s">
        <v>2029</v>
      </c>
      <c r="G811" t="s">
        <v>2035</v>
      </c>
      <c r="H811" s="2">
        <v>43104</v>
      </c>
      <c r="I811" t="s">
        <v>173</v>
      </c>
      <c r="J811" t="s">
        <v>2037</v>
      </c>
      <c r="K811" s="4">
        <v>75251</v>
      </c>
      <c r="L811">
        <v>0</v>
      </c>
      <c r="N811" s="6">
        <f t="shared" ca="1" si="37"/>
        <v>92</v>
      </c>
      <c r="O811" s="6">
        <f t="shared" ca="1" si="38"/>
        <v>7</v>
      </c>
      <c r="P811" s="6" t="str" cm="1">
        <f t="array" aca="1" ref="P811" ca="1">_xlfn.IFS(O811&lt;5,"0-4years", O811&lt;10,"5-9years",O811&gt;=10,"10+ years")</f>
        <v>5-9years</v>
      </c>
      <c r="S811">
        <v>2</v>
      </c>
      <c r="T811" t="str" cm="1">
        <f t="array" ref="T811">_xlfn.IFS(S811&lt;3,"Low(1-2)",S811=3,"Medium(3)",S811&gt;=4,"High(4-5)")</f>
        <v>Low(1-2)</v>
      </c>
      <c r="U811">
        <v>4</v>
      </c>
      <c r="V811" t="s">
        <v>2050</v>
      </c>
      <c r="W811">
        <v>1</v>
      </c>
      <c r="X811">
        <v>60</v>
      </c>
      <c r="Y811">
        <v>6</v>
      </c>
      <c r="Z811">
        <v>57</v>
      </c>
      <c r="AA811">
        <v>1</v>
      </c>
      <c r="AB811" t="str" cm="1">
        <f t="array" ref="AB811">_xlfn.IFS(AA811=0,"Below Expectation",AA811&lt;5,"Needs Improvement",AA811&lt;=7,"Meets Expectation",AA811&gt;=8,"Exceeds Expectation")</f>
        <v>Needs Improvement</v>
      </c>
      <c r="AC811" s="4">
        <v>3975</v>
      </c>
      <c r="AD811">
        <v>0</v>
      </c>
    </row>
    <row r="812" spans="1:30" x14ac:dyDescent="0.3">
      <c r="A812" t="s">
        <v>834</v>
      </c>
      <c r="B812" t="s">
        <v>1832</v>
      </c>
      <c r="C812">
        <v>59</v>
      </c>
      <c r="D812" t="str">
        <f t="shared" si="36"/>
        <v>50-59</v>
      </c>
      <c r="E812" t="s">
        <v>2022</v>
      </c>
      <c r="F812" t="s">
        <v>2025</v>
      </c>
      <c r="G812" t="s">
        <v>2034</v>
      </c>
      <c r="H812" s="2">
        <v>42314</v>
      </c>
      <c r="I812" t="s">
        <v>903</v>
      </c>
      <c r="J812" t="s">
        <v>2041</v>
      </c>
      <c r="K812" s="4">
        <v>90171</v>
      </c>
      <c r="L812">
        <v>0</v>
      </c>
      <c r="N812" s="6">
        <f t="shared" ca="1" si="37"/>
        <v>118</v>
      </c>
      <c r="O812" s="6">
        <f t="shared" ca="1" si="38"/>
        <v>9</v>
      </c>
      <c r="P812" s="6" t="str" cm="1">
        <f t="array" aca="1" ref="P812" ca="1">_xlfn.IFS(O812&lt;5,"0-4years", O812&lt;10,"5-9years",O812&gt;=10,"10+ years")</f>
        <v>5-9years</v>
      </c>
      <c r="S812">
        <v>1</v>
      </c>
      <c r="T812" t="str" cm="1">
        <f t="array" ref="T812">_xlfn.IFS(S812&lt;3,"Low(1-2)",S812=3,"Medium(3)",S812&gt;=4,"High(4-5)")</f>
        <v>Low(1-2)</v>
      </c>
      <c r="U812">
        <v>4</v>
      </c>
      <c r="V812" t="s">
        <v>2050</v>
      </c>
      <c r="W812">
        <v>1</v>
      </c>
      <c r="X812">
        <v>93</v>
      </c>
      <c r="Y812">
        <v>93</v>
      </c>
      <c r="Z812">
        <v>58</v>
      </c>
      <c r="AA812">
        <v>5</v>
      </c>
      <c r="AB812" t="str" cm="1">
        <f t="array" ref="AB812">_xlfn.IFS(AA812=0,"Below Expectation",AA812&lt;5,"Needs Improvement",AA812&lt;=7,"Meets Expectation",AA812&gt;=8,"Exceeds Expectation")</f>
        <v>Meets Expectation</v>
      </c>
      <c r="AC812" s="4">
        <v>12919</v>
      </c>
      <c r="AD812">
        <v>1</v>
      </c>
    </row>
    <row r="813" spans="1:30" x14ac:dyDescent="0.3">
      <c r="A813" t="s">
        <v>835</v>
      </c>
      <c r="B813" t="s">
        <v>1833</v>
      </c>
      <c r="C813">
        <v>58</v>
      </c>
      <c r="D813" t="str">
        <f t="shared" si="36"/>
        <v>50-59</v>
      </c>
      <c r="E813" t="s">
        <v>2023</v>
      </c>
      <c r="F813" t="s">
        <v>2029</v>
      </c>
      <c r="G813" t="s">
        <v>2032</v>
      </c>
      <c r="H813" s="2">
        <v>42107</v>
      </c>
      <c r="I813" t="s">
        <v>782</v>
      </c>
      <c r="J813" t="s">
        <v>2037</v>
      </c>
      <c r="K813" s="4">
        <v>61160</v>
      </c>
      <c r="L813">
        <v>0</v>
      </c>
      <c r="N813" s="6">
        <f t="shared" ca="1" si="37"/>
        <v>125</v>
      </c>
      <c r="O813" s="6">
        <f t="shared" ca="1" si="38"/>
        <v>10</v>
      </c>
      <c r="P813" s="6" t="str" cm="1">
        <f t="array" aca="1" ref="P813" ca="1">_xlfn.IFS(O813&lt;5,"0-4years", O813&lt;10,"5-9years",O813&gt;=10,"10+ years")</f>
        <v>10+ years</v>
      </c>
      <c r="S813">
        <v>4</v>
      </c>
      <c r="T813" t="str" cm="1">
        <f t="array" ref="T813">_xlfn.IFS(S813&lt;3,"Low(1-2)",S813=3,"Medium(3)",S813&gt;=4,"High(4-5)")</f>
        <v>High(4-5)</v>
      </c>
      <c r="U813">
        <v>5</v>
      </c>
      <c r="V813" t="s">
        <v>2056</v>
      </c>
      <c r="W813">
        <v>5</v>
      </c>
      <c r="X813">
        <v>63</v>
      </c>
      <c r="Y813">
        <v>29</v>
      </c>
      <c r="Z813">
        <v>64</v>
      </c>
      <c r="AA813">
        <v>5</v>
      </c>
      <c r="AB813" t="str" cm="1">
        <f t="array" ref="AB813">_xlfn.IFS(AA813=0,"Below Expectation",AA813&lt;5,"Needs Improvement",AA813&lt;=7,"Meets Expectation",AA813&gt;=8,"Exceeds Expectation")</f>
        <v>Meets Expectation</v>
      </c>
      <c r="AC813" s="4">
        <v>9602</v>
      </c>
      <c r="AD813">
        <v>3</v>
      </c>
    </row>
    <row r="814" spans="1:30" x14ac:dyDescent="0.3">
      <c r="A814" t="s">
        <v>836</v>
      </c>
      <c r="B814" t="s">
        <v>1834</v>
      </c>
      <c r="C814">
        <v>32</v>
      </c>
      <c r="D814" t="str">
        <f t="shared" si="36"/>
        <v>30-39</v>
      </c>
      <c r="E814" t="s">
        <v>2022</v>
      </c>
      <c r="F814" t="s">
        <v>2030</v>
      </c>
      <c r="G814" t="s">
        <v>2032</v>
      </c>
      <c r="H814" s="2">
        <v>42852</v>
      </c>
      <c r="I814" t="s">
        <v>802</v>
      </c>
      <c r="J814" t="s">
        <v>2040</v>
      </c>
      <c r="K814" s="4">
        <v>44156</v>
      </c>
      <c r="L814">
        <v>0</v>
      </c>
      <c r="N814" s="6">
        <f t="shared" ca="1" si="37"/>
        <v>100</v>
      </c>
      <c r="O814" s="6">
        <f t="shared" ca="1" si="38"/>
        <v>8</v>
      </c>
      <c r="P814" s="6" t="str" cm="1">
        <f t="array" aca="1" ref="P814" ca="1">_xlfn.IFS(O814&lt;5,"0-4years", O814&lt;10,"5-9years",O814&gt;=10,"10+ years")</f>
        <v>5-9years</v>
      </c>
      <c r="S814">
        <v>3</v>
      </c>
      <c r="T814" t="str" cm="1">
        <f t="array" ref="T814">_xlfn.IFS(S814&lt;3,"Low(1-2)",S814=3,"Medium(3)",S814&gt;=4,"High(4-5)")</f>
        <v>Medium(3)</v>
      </c>
      <c r="U814">
        <v>1</v>
      </c>
      <c r="V814" t="s">
        <v>2050</v>
      </c>
      <c r="W814">
        <v>5</v>
      </c>
      <c r="X814">
        <v>94</v>
      </c>
      <c r="Y814">
        <v>18</v>
      </c>
      <c r="Z814">
        <v>85</v>
      </c>
      <c r="AA814">
        <v>1</v>
      </c>
      <c r="AB814" t="str" cm="1">
        <f t="array" ref="AB814">_xlfn.IFS(AA814=0,"Below Expectation",AA814&lt;5,"Needs Improvement",AA814&lt;=7,"Meets Expectation",AA814&gt;=8,"Exceeds Expectation")</f>
        <v>Needs Improvement</v>
      </c>
      <c r="AC814" s="4">
        <v>12695</v>
      </c>
      <c r="AD814">
        <v>0</v>
      </c>
    </row>
    <row r="815" spans="1:30" x14ac:dyDescent="0.3">
      <c r="A815" t="s">
        <v>837</v>
      </c>
      <c r="B815" t="s">
        <v>1835</v>
      </c>
      <c r="C815">
        <v>57</v>
      </c>
      <c r="D815" t="str">
        <f t="shared" si="36"/>
        <v>50-59</v>
      </c>
      <c r="E815" t="s">
        <v>2023</v>
      </c>
      <c r="F815" t="s">
        <v>2027</v>
      </c>
      <c r="G815" t="s">
        <v>2035</v>
      </c>
      <c r="H815" s="2">
        <v>44122</v>
      </c>
      <c r="I815" t="s">
        <v>996</v>
      </c>
      <c r="J815" t="s">
        <v>2040</v>
      </c>
      <c r="K815" s="4">
        <v>101208</v>
      </c>
      <c r="L815">
        <v>0</v>
      </c>
      <c r="N815" s="6">
        <f t="shared" ca="1" si="37"/>
        <v>58</v>
      </c>
      <c r="O815" s="6">
        <f t="shared" ca="1" si="38"/>
        <v>4</v>
      </c>
      <c r="P815" s="6" t="str" cm="1">
        <f t="array" aca="1" ref="P815" ca="1">_xlfn.IFS(O815&lt;5,"0-4years", O815&lt;10,"5-9years",O815&gt;=10,"10+ years")</f>
        <v>0-4years</v>
      </c>
      <c r="S815">
        <v>5</v>
      </c>
      <c r="T815" t="str" cm="1">
        <f t="array" ref="T815">_xlfn.IFS(S815&lt;3,"Low(1-2)",S815=3,"Medium(3)",S815&gt;=4,"High(4-5)")</f>
        <v>High(4-5)</v>
      </c>
      <c r="U815">
        <v>4</v>
      </c>
      <c r="V815" t="s">
        <v>2056</v>
      </c>
      <c r="W815">
        <v>2</v>
      </c>
      <c r="X815">
        <v>78</v>
      </c>
      <c r="Y815">
        <v>34</v>
      </c>
      <c r="Z815">
        <v>90</v>
      </c>
      <c r="AA815">
        <v>8</v>
      </c>
      <c r="AB815" t="str" cm="1">
        <f t="array" ref="AB815">_xlfn.IFS(AA815=0,"Below Expectation",AA815&lt;5,"Needs Improvement",AA815&lt;=7,"Meets Expectation",AA815&gt;=8,"Exceeds Expectation")</f>
        <v>Exceeds Expectation</v>
      </c>
      <c r="AC815" s="4">
        <v>1292</v>
      </c>
      <c r="AD815">
        <v>1</v>
      </c>
    </row>
    <row r="816" spans="1:30" x14ac:dyDescent="0.3">
      <c r="A816" t="s">
        <v>838</v>
      </c>
      <c r="B816" t="s">
        <v>1836</v>
      </c>
      <c r="C816">
        <v>34</v>
      </c>
      <c r="D816" t="str">
        <f t="shared" si="36"/>
        <v>30-39</v>
      </c>
      <c r="E816" t="s">
        <v>2022</v>
      </c>
      <c r="F816" t="s">
        <v>2028</v>
      </c>
      <c r="G816" t="s">
        <v>2034</v>
      </c>
      <c r="H816" s="2">
        <v>43567</v>
      </c>
      <c r="I816" t="s">
        <v>786</v>
      </c>
      <c r="J816" t="s">
        <v>2038</v>
      </c>
      <c r="K816" s="4">
        <v>104980</v>
      </c>
      <c r="L816">
        <v>0</v>
      </c>
      <c r="N816" s="6">
        <f t="shared" ca="1" si="37"/>
        <v>77</v>
      </c>
      <c r="O816" s="6">
        <f t="shared" ca="1" si="38"/>
        <v>6</v>
      </c>
      <c r="P816" s="6" t="str" cm="1">
        <f t="array" aca="1" ref="P816" ca="1">_xlfn.IFS(O816&lt;5,"0-4years", O816&lt;10,"5-9years",O816&gt;=10,"10+ years")</f>
        <v>5-9years</v>
      </c>
      <c r="S816">
        <v>5</v>
      </c>
      <c r="T816" t="str" cm="1">
        <f t="array" ref="T816">_xlfn.IFS(S816&lt;3,"Low(1-2)",S816=3,"Medium(3)",S816&gt;=4,"High(4-5)")</f>
        <v>High(4-5)</v>
      </c>
      <c r="U816">
        <v>2</v>
      </c>
      <c r="V816" t="s">
        <v>2050</v>
      </c>
      <c r="W816">
        <v>3</v>
      </c>
      <c r="X816">
        <v>59</v>
      </c>
      <c r="Y816">
        <v>32</v>
      </c>
      <c r="Z816">
        <v>56</v>
      </c>
      <c r="AA816">
        <v>3</v>
      </c>
      <c r="AB816" t="str" cm="1">
        <f t="array" ref="AB816">_xlfn.IFS(AA816=0,"Below Expectation",AA816&lt;5,"Needs Improvement",AA816&lt;=7,"Meets Expectation",AA816&gt;=8,"Exceeds Expectation")</f>
        <v>Needs Improvement</v>
      </c>
      <c r="AC816" s="4">
        <v>9386</v>
      </c>
      <c r="AD816">
        <v>0</v>
      </c>
    </row>
    <row r="817" spans="1:30" x14ac:dyDescent="0.3">
      <c r="A817" t="s">
        <v>839</v>
      </c>
      <c r="B817" t="s">
        <v>1837</v>
      </c>
      <c r="C817">
        <v>24</v>
      </c>
      <c r="D817" t="str">
        <f t="shared" si="36"/>
        <v>22-29</v>
      </c>
      <c r="E817" t="s">
        <v>2022</v>
      </c>
      <c r="F817" t="s">
        <v>2028</v>
      </c>
      <c r="G817" t="s">
        <v>2032</v>
      </c>
      <c r="H817" s="2">
        <v>41906</v>
      </c>
      <c r="I817" t="s">
        <v>538</v>
      </c>
      <c r="J817" t="s">
        <v>2037</v>
      </c>
      <c r="K817" s="4">
        <v>97320</v>
      </c>
      <c r="L817">
        <v>1</v>
      </c>
      <c r="M817" s="2">
        <v>45671</v>
      </c>
      <c r="N817" s="6">
        <f t="shared" ca="1" si="37"/>
        <v>123</v>
      </c>
      <c r="O817" s="6">
        <f t="shared" ca="1" si="38"/>
        <v>10</v>
      </c>
      <c r="P817" s="6" t="str" cm="1">
        <f t="array" aca="1" ref="P817" ca="1">_xlfn.IFS(O817&lt;5,"0-4years", O817&lt;10,"5-9years",O817&gt;=10,"10+ years")</f>
        <v>10+ years</v>
      </c>
      <c r="Q817" t="s">
        <v>2046</v>
      </c>
      <c r="R817">
        <v>90</v>
      </c>
      <c r="S817">
        <v>1</v>
      </c>
      <c r="T817" t="str" cm="1">
        <f t="array" ref="T817">_xlfn.IFS(S817&lt;3,"Low(1-2)",S817=3,"Medium(3)",S817&gt;=4,"High(4-5)")</f>
        <v>Low(1-2)</v>
      </c>
      <c r="U817">
        <v>3</v>
      </c>
      <c r="V817" t="s">
        <v>2053</v>
      </c>
      <c r="W817">
        <v>1</v>
      </c>
      <c r="X817">
        <v>99</v>
      </c>
      <c r="Y817">
        <v>32</v>
      </c>
      <c r="Z817">
        <v>81</v>
      </c>
      <c r="AA817">
        <v>6</v>
      </c>
      <c r="AB817" t="str" cm="1">
        <f t="array" ref="AB817">_xlfn.IFS(AA817=0,"Below Expectation",AA817&lt;5,"Needs Improvement",AA817&lt;=7,"Meets Expectation",AA817&gt;=8,"Exceeds Expectation")</f>
        <v>Meets Expectation</v>
      </c>
      <c r="AC817" s="4">
        <v>10140</v>
      </c>
      <c r="AD817">
        <v>3</v>
      </c>
    </row>
    <row r="818" spans="1:30" x14ac:dyDescent="0.3">
      <c r="A818" t="s">
        <v>840</v>
      </c>
      <c r="B818" t="s">
        <v>1838</v>
      </c>
      <c r="C818">
        <v>54</v>
      </c>
      <c r="D818" t="str">
        <f t="shared" si="36"/>
        <v>50-59</v>
      </c>
      <c r="E818" t="s">
        <v>2022</v>
      </c>
      <c r="F818" t="s">
        <v>2030</v>
      </c>
      <c r="G818" t="s">
        <v>2035</v>
      </c>
      <c r="H818" s="2">
        <v>43809</v>
      </c>
      <c r="I818" t="s">
        <v>416</v>
      </c>
      <c r="J818" t="s">
        <v>2037</v>
      </c>
      <c r="K818" s="4">
        <v>42929</v>
      </c>
      <c r="L818">
        <v>0</v>
      </c>
      <c r="N818" s="6">
        <f t="shared" ca="1" si="37"/>
        <v>69</v>
      </c>
      <c r="O818" s="6">
        <f t="shared" ca="1" si="38"/>
        <v>5</v>
      </c>
      <c r="P818" s="6" t="str" cm="1">
        <f t="array" aca="1" ref="P818" ca="1">_xlfn.IFS(O818&lt;5,"0-4years", O818&lt;10,"5-9years",O818&gt;=10,"10+ years")</f>
        <v>5-9years</v>
      </c>
      <c r="S818">
        <v>2</v>
      </c>
      <c r="T818" t="str" cm="1">
        <f t="array" ref="T818">_xlfn.IFS(S818&lt;3,"Low(1-2)",S818=3,"Medium(3)",S818&gt;=4,"High(4-5)")</f>
        <v>Low(1-2)</v>
      </c>
      <c r="U818">
        <v>5</v>
      </c>
      <c r="V818" t="s">
        <v>2050</v>
      </c>
      <c r="W818">
        <v>2</v>
      </c>
      <c r="X818">
        <v>97</v>
      </c>
      <c r="Y818">
        <v>77</v>
      </c>
      <c r="Z818">
        <v>57</v>
      </c>
      <c r="AA818">
        <v>5</v>
      </c>
      <c r="AB818" t="str" cm="1">
        <f t="array" ref="AB818">_xlfn.IFS(AA818=0,"Below Expectation",AA818&lt;5,"Needs Improvement",AA818&lt;=7,"Meets Expectation",AA818&gt;=8,"Exceeds Expectation")</f>
        <v>Meets Expectation</v>
      </c>
      <c r="AC818" s="4">
        <v>18601</v>
      </c>
      <c r="AD818">
        <v>2</v>
      </c>
    </row>
    <row r="819" spans="1:30" x14ac:dyDescent="0.3">
      <c r="A819" t="s">
        <v>841</v>
      </c>
      <c r="B819" t="s">
        <v>1839</v>
      </c>
      <c r="C819">
        <v>27</v>
      </c>
      <c r="D819" t="str">
        <f t="shared" si="36"/>
        <v>22-29</v>
      </c>
      <c r="E819" t="s">
        <v>2022</v>
      </c>
      <c r="F819" t="s">
        <v>2025</v>
      </c>
      <c r="G819" t="s">
        <v>2032</v>
      </c>
      <c r="H819" s="2">
        <v>40966</v>
      </c>
      <c r="I819" t="s">
        <v>339</v>
      </c>
      <c r="J819" t="s">
        <v>2039</v>
      </c>
      <c r="K819" s="4">
        <v>91606</v>
      </c>
      <c r="L819">
        <v>0</v>
      </c>
      <c r="N819" s="6">
        <f t="shared" ca="1" si="37"/>
        <v>162</v>
      </c>
      <c r="O819" s="6">
        <f t="shared" ca="1" si="38"/>
        <v>13</v>
      </c>
      <c r="P819" s="6" t="str" cm="1">
        <f t="array" aca="1" ref="P819" ca="1">_xlfn.IFS(O819&lt;5,"0-4years", O819&lt;10,"5-9years",O819&gt;=10,"10+ years")</f>
        <v>10+ years</v>
      </c>
      <c r="S819">
        <v>1</v>
      </c>
      <c r="T819" t="str" cm="1">
        <f t="array" ref="T819">_xlfn.IFS(S819&lt;3,"Low(1-2)",S819=3,"Medium(3)",S819&gt;=4,"High(4-5)")</f>
        <v>Low(1-2)</v>
      </c>
      <c r="U819">
        <v>2</v>
      </c>
      <c r="V819" t="s">
        <v>2050</v>
      </c>
      <c r="W819">
        <v>5</v>
      </c>
      <c r="X819">
        <v>54</v>
      </c>
      <c r="Y819">
        <v>37</v>
      </c>
      <c r="Z819">
        <v>96</v>
      </c>
      <c r="AA819">
        <v>2</v>
      </c>
      <c r="AB819" t="str" cm="1">
        <f t="array" ref="AB819">_xlfn.IFS(AA819=0,"Below Expectation",AA819&lt;5,"Needs Improvement",AA819&lt;=7,"Meets Expectation",AA819&gt;=8,"Exceeds Expectation")</f>
        <v>Needs Improvement</v>
      </c>
      <c r="AC819" s="4">
        <v>11772</v>
      </c>
      <c r="AD819">
        <v>0</v>
      </c>
    </row>
    <row r="820" spans="1:30" x14ac:dyDescent="0.3">
      <c r="A820" t="s">
        <v>842</v>
      </c>
      <c r="B820" t="s">
        <v>1840</v>
      </c>
      <c r="C820">
        <v>31</v>
      </c>
      <c r="D820" t="str">
        <f t="shared" si="36"/>
        <v>30-39</v>
      </c>
      <c r="E820" t="s">
        <v>2022</v>
      </c>
      <c r="F820" t="s">
        <v>2028</v>
      </c>
      <c r="G820" t="s">
        <v>2032</v>
      </c>
      <c r="H820" s="2">
        <v>42642</v>
      </c>
      <c r="I820" t="s">
        <v>99</v>
      </c>
      <c r="J820" t="s">
        <v>2039</v>
      </c>
      <c r="K820" s="4">
        <v>113442</v>
      </c>
      <c r="L820">
        <v>0</v>
      </c>
      <c r="N820" s="6">
        <f t="shared" ca="1" si="37"/>
        <v>107</v>
      </c>
      <c r="O820" s="6">
        <f t="shared" ca="1" si="38"/>
        <v>8</v>
      </c>
      <c r="P820" s="6" t="str" cm="1">
        <f t="array" aca="1" ref="P820" ca="1">_xlfn.IFS(O820&lt;5,"0-4years", O820&lt;10,"5-9years",O820&gt;=10,"10+ years")</f>
        <v>5-9years</v>
      </c>
      <c r="S820">
        <v>5</v>
      </c>
      <c r="T820" t="str" cm="1">
        <f t="array" ref="T820">_xlfn.IFS(S820&lt;3,"Low(1-2)",S820=3,"Medium(3)",S820&gt;=4,"High(4-5)")</f>
        <v>High(4-5)</v>
      </c>
      <c r="U820">
        <v>5</v>
      </c>
      <c r="V820" t="s">
        <v>2056</v>
      </c>
      <c r="W820">
        <v>5</v>
      </c>
      <c r="X820">
        <v>57</v>
      </c>
      <c r="Y820">
        <v>9</v>
      </c>
      <c r="Z820">
        <v>100</v>
      </c>
      <c r="AA820">
        <v>7</v>
      </c>
      <c r="AB820" t="str" cm="1">
        <f t="array" ref="AB820">_xlfn.IFS(AA820=0,"Below Expectation",AA820&lt;5,"Needs Improvement",AA820&lt;=7,"Meets Expectation",AA820&gt;=8,"Exceeds Expectation")</f>
        <v>Meets Expectation</v>
      </c>
      <c r="AC820" s="4">
        <v>6590</v>
      </c>
      <c r="AD820">
        <v>3</v>
      </c>
    </row>
    <row r="821" spans="1:30" x14ac:dyDescent="0.3">
      <c r="A821" t="s">
        <v>843</v>
      </c>
      <c r="B821" t="s">
        <v>1841</v>
      </c>
      <c r="C821">
        <v>26</v>
      </c>
      <c r="D821" t="str">
        <f t="shared" si="36"/>
        <v>22-29</v>
      </c>
      <c r="E821" t="s">
        <v>2023</v>
      </c>
      <c r="F821" t="s">
        <v>2026</v>
      </c>
      <c r="G821" t="s">
        <v>2032</v>
      </c>
      <c r="H821" s="2">
        <v>40521</v>
      </c>
      <c r="I821" t="s">
        <v>622</v>
      </c>
      <c r="J821" t="s">
        <v>2039</v>
      </c>
      <c r="K821" s="4">
        <v>87559</v>
      </c>
      <c r="L821">
        <v>0</v>
      </c>
      <c r="N821" s="6">
        <f t="shared" ca="1" si="37"/>
        <v>177</v>
      </c>
      <c r="O821" s="6">
        <f t="shared" ca="1" si="38"/>
        <v>14</v>
      </c>
      <c r="P821" s="6" t="str" cm="1">
        <f t="array" aca="1" ref="P821" ca="1">_xlfn.IFS(O821&lt;5,"0-4years", O821&lt;10,"5-9years",O821&gt;=10,"10+ years")</f>
        <v>10+ years</v>
      </c>
      <c r="S821">
        <v>3</v>
      </c>
      <c r="T821" t="str" cm="1">
        <f t="array" ref="T821">_xlfn.IFS(S821&lt;3,"Low(1-2)",S821=3,"Medium(3)",S821&gt;=4,"High(4-5)")</f>
        <v>Medium(3)</v>
      </c>
      <c r="U821">
        <v>1</v>
      </c>
      <c r="V821" t="s">
        <v>2050</v>
      </c>
      <c r="W821">
        <v>1</v>
      </c>
      <c r="X821">
        <v>95</v>
      </c>
      <c r="Y821">
        <v>56</v>
      </c>
      <c r="Z821">
        <v>64</v>
      </c>
      <c r="AA821">
        <v>6</v>
      </c>
      <c r="AB821" t="str" cm="1">
        <f t="array" ref="AB821">_xlfn.IFS(AA821=0,"Below Expectation",AA821&lt;5,"Needs Improvement",AA821&lt;=7,"Meets Expectation",AA821&gt;=8,"Exceeds Expectation")</f>
        <v>Meets Expectation</v>
      </c>
      <c r="AC821" s="4">
        <v>13977</v>
      </c>
      <c r="AD821">
        <v>4</v>
      </c>
    </row>
    <row r="822" spans="1:30" x14ac:dyDescent="0.3">
      <c r="A822" t="s">
        <v>844</v>
      </c>
      <c r="B822" t="s">
        <v>1842</v>
      </c>
      <c r="C822">
        <v>44</v>
      </c>
      <c r="D822" t="str">
        <f t="shared" si="36"/>
        <v>40-49</v>
      </c>
      <c r="E822" t="s">
        <v>2023</v>
      </c>
      <c r="F822" t="s">
        <v>2028</v>
      </c>
      <c r="G822" t="s">
        <v>2035</v>
      </c>
      <c r="H822" s="2">
        <v>42384</v>
      </c>
      <c r="I822" t="s">
        <v>293</v>
      </c>
      <c r="J822" t="s">
        <v>2041</v>
      </c>
      <c r="K822" s="4">
        <v>79205</v>
      </c>
      <c r="L822">
        <v>0</v>
      </c>
      <c r="N822" s="6">
        <f t="shared" ca="1" si="37"/>
        <v>116</v>
      </c>
      <c r="O822" s="6">
        <f t="shared" ca="1" si="38"/>
        <v>9</v>
      </c>
      <c r="P822" s="6" t="str" cm="1">
        <f t="array" aca="1" ref="P822" ca="1">_xlfn.IFS(O822&lt;5,"0-4years", O822&lt;10,"5-9years",O822&gt;=10,"10+ years")</f>
        <v>5-9years</v>
      </c>
      <c r="S822">
        <v>5</v>
      </c>
      <c r="T822" t="str" cm="1">
        <f t="array" ref="T822">_xlfn.IFS(S822&lt;3,"Low(1-2)",S822=3,"Medium(3)",S822&gt;=4,"High(4-5)")</f>
        <v>High(4-5)</v>
      </c>
      <c r="U822">
        <v>4</v>
      </c>
      <c r="V822" t="s">
        <v>2056</v>
      </c>
      <c r="W822">
        <v>5</v>
      </c>
      <c r="X822">
        <v>54</v>
      </c>
      <c r="Y822">
        <v>27</v>
      </c>
      <c r="Z822">
        <v>86</v>
      </c>
      <c r="AA822">
        <v>8</v>
      </c>
      <c r="AB822" t="str" cm="1">
        <f t="array" ref="AB822">_xlfn.IFS(AA822=0,"Below Expectation",AA822&lt;5,"Needs Improvement",AA822&lt;=7,"Meets Expectation",AA822&gt;=8,"Exceeds Expectation")</f>
        <v>Exceeds Expectation</v>
      </c>
      <c r="AC822" s="4">
        <v>17401</v>
      </c>
      <c r="AD822">
        <v>1</v>
      </c>
    </row>
    <row r="823" spans="1:30" x14ac:dyDescent="0.3">
      <c r="A823" t="s">
        <v>845</v>
      </c>
      <c r="B823" t="s">
        <v>1843</v>
      </c>
      <c r="C823">
        <v>31</v>
      </c>
      <c r="D823" t="str">
        <f t="shared" si="36"/>
        <v>30-39</v>
      </c>
      <c r="E823" t="s">
        <v>2022</v>
      </c>
      <c r="F823" t="s">
        <v>2026</v>
      </c>
      <c r="G823" t="s">
        <v>2034</v>
      </c>
      <c r="H823" s="2">
        <v>43958</v>
      </c>
      <c r="I823" t="s">
        <v>248</v>
      </c>
      <c r="J823" t="s">
        <v>2039</v>
      </c>
      <c r="K823" s="4">
        <v>93475</v>
      </c>
      <c r="L823">
        <v>0</v>
      </c>
      <c r="N823" s="6">
        <f t="shared" ca="1" si="37"/>
        <v>64</v>
      </c>
      <c r="O823" s="6">
        <f t="shared" ca="1" si="38"/>
        <v>5</v>
      </c>
      <c r="P823" s="6" t="str" cm="1">
        <f t="array" aca="1" ref="P823" ca="1">_xlfn.IFS(O823&lt;5,"0-4years", O823&lt;10,"5-9years",O823&gt;=10,"10+ years")</f>
        <v>5-9years</v>
      </c>
      <c r="S823">
        <v>4</v>
      </c>
      <c r="T823" t="str" cm="1">
        <f t="array" ref="T823">_xlfn.IFS(S823&lt;3,"Low(1-2)",S823=3,"Medium(3)",S823&gt;=4,"High(4-5)")</f>
        <v>High(4-5)</v>
      </c>
      <c r="U823">
        <v>2</v>
      </c>
      <c r="V823" t="s">
        <v>2050</v>
      </c>
      <c r="W823">
        <v>5</v>
      </c>
      <c r="X823">
        <v>73</v>
      </c>
      <c r="Y823">
        <v>77</v>
      </c>
      <c r="Z823">
        <v>68</v>
      </c>
      <c r="AA823">
        <v>2</v>
      </c>
      <c r="AB823" t="str" cm="1">
        <f t="array" ref="AB823">_xlfn.IFS(AA823=0,"Below Expectation",AA823&lt;5,"Needs Improvement",AA823&lt;=7,"Meets Expectation",AA823&gt;=8,"Exceeds Expectation")</f>
        <v>Needs Improvement</v>
      </c>
      <c r="AC823" s="4">
        <v>5176</v>
      </c>
      <c r="AD823">
        <v>3</v>
      </c>
    </row>
    <row r="824" spans="1:30" x14ac:dyDescent="0.3">
      <c r="A824" t="s">
        <v>846</v>
      </c>
      <c r="B824" t="s">
        <v>1844</v>
      </c>
      <c r="C824">
        <v>23</v>
      </c>
      <c r="D824" t="str">
        <f t="shared" si="36"/>
        <v>22-29</v>
      </c>
      <c r="E824" t="s">
        <v>2023</v>
      </c>
      <c r="F824" t="s">
        <v>2030</v>
      </c>
      <c r="G824" t="s">
        <v>2035</v>
      </c>
      <c r="H824" s="2">
        <v>40596</v>
      </c>
      <c r="I824" t="s">
        <v>553</v>
      </c>
      <c r="J824" t="s">
        <v>2037</v>
      </c>
      <c r="K824" s="4">
        <v>89341</v>
      </c>
      <c r="L824">
        <v>0</v>
      </c>
      <c r="N824" s="6">
        <f t="shared" ca="1" si="37"/>
        <v>174</v>
      </c>
      <c r="O824" s="6">
        <f t="shared" ca="1" si="38"/>
        <v>14</v>
      </c>
      <c r="P824" s="6" t="str" cm="1">
        <f t="array" aca="1" ref="P824" ca="1">_xlfn.IFS(O824&lt;5,"0-4years", O824&lt;10,"5-9years",O824&gt;=10,"10+ years")</f>
        <v>10+ years</v>
      </c>
      <c r="S824">
        <v>5</v>
      </c>
      <c r="T824" t="str" cm="1">
        <f t="array" ref="T824">_xlfn.IFS(S824&lt;3,"Low(1-2)",S824=3,"Medium(3)",S824&gt;=4,"High(4-5)")</f>
        <v>High(4-5)</v>
      </c>
      <c r="U824">
        <v>3</v>
      </c>
      <c r="V824" t="s">
        <v>2054</v>
      </c>
      <c r="W824">
        <v>4</v>
      </c>
      <c r="X824">
        <v>89</v>
      </c>
      <c r="Y824">
        <v>99</v>
      </c>
      <c r="Z824">
        <v>88</v>
      </c>
      <c r="AA824">
        <v>0</v>
      </c>
      <c r="AB824" t="str" cm="1">
        <f t="array" ref="AB824">_xlfn.IFS(AA824=0,"Below Expectation",AA824&lt;5,"Needs Improvement",AA824&lt;=7,"Meets Expectation",AA824&gt;=8,"Exceeds Expectation")</f>
        <v>Below Expectation</v>
      </c>
      <c r="AC824" s="4">
        <v>19974</v>
      </c>
      <c r="AD824">
        <v>4</v>
      </c>
    </row>
    <row r="825" spans="1:30" x14ac:dyDescent="0.3">
      <c r="A825" t="s">
        <v>847</v>
      </c>
      <c r="B825" t="s">
        <v>1845</v>
      </c>
      <c r="C825">
        <v>34</v>
      </c>
      <c r="D825" t="str">
        <f t="shared" si="36"/>
        <v>30-39</v>
      </c>
      <c r="E825" t="s">
        <v>2023</v>
      </c>
      <c r="F825" t="s">
        <v>2030</v>
      </c>
      <c r="G825" t="s">
        <v>2035</v>
      </c>
      <c r="H825" s="2">
        <v>44864</v>
      </c>
      <c r="I825" t="s">
        <v>136</v>
      </c>
      <c r="J825" t="s">
        <v>2041</v>
      </c>
      <c r="K825" s="4">
        <v>67863</v>
      </c>
      <c r="L825">
        <v>0</v>
      </c>
      <c r="N825" s="6">
        <f t="shared" ca="1" si="37"/>
        <v>34</v>
      </c>
      <c r="O825" s="6">
        <f t="shared" ca="1" si="38"/>
        <v>2</v>
      </c>
      <c r="P825" s="6" t="str" cm="1">
        <f t="array" aca="1" ref="P825" ca="1">_xlfn.IFS(O825&lt;5,"0-4years", O825&lt;10,"5-9years",O825&gt;=10,"10+ years")</f>
        <v>0-4years</v>
      </c>
      <c r="S825">
        <v>5</v>
      </c>
      <c r="T825" t="str" cm="1">
        <f t="array" ref="T825">_xlfn.IFS(S825&lt;3,"Low(1-2)",S825=3,"Medium(3)",S825&gt;=4,"High(4-5)")</f>
        <v>High(4-5)</v>
      </c>
      <c r="U825">
        <v>1</v>
      </c>
      <c r="V825" t="s">
        <v>2050</v>
      </c>
      <c r="W825">
        <v>3</v>
      </c>
      <c r="X825">
        <v>75</v>
      </c>
      <c r="Y825">
        <v>37</v>
      </c>
      <c r="Z825">
        <v>55</v>
      </c>
      <c r="AA825">
        <v>1</v>
      </c>
      <c r="AB825" t="str" cm="1">
        <f t="array" ref="AB825">_xlfn.IFS(AA825=0,"Below Expectation",AA825&lt;5,"Needs Improvement",AA825&lt;=7,"Meets Expectation",AA825&gt;=8,"Exceeds Expectation")</f>
        <v>Needs Improvement</v>
      </c>
      <c r="AC825" s="4">
        <v>12399</v>
      </c>
      <c r="AD825">
        <v>0</v>
      </c>
    </row>
    <row r="826" spans="1:30" x14ac:dyDescent="0.3">
      <c r="A826" t="s">
        <v>848</v>
      </c>
      <c r="B826" t="s">
        <v>1846</v>
      </c>
      <c r="C826">
        <v>23</v>
      </c>
      <c r="D826" t="str">
        <f t="shared" si="36"/>
        <v>22-29</v>
      </c>
      <c r="E826" t="s">
        <v>2023</v>
      </c>
      <c r="F826" t="s">
        <v>2028</v>
      </c>
      <c r="G826" t="s">
        <v>2032</v>
      </c>
      <c r="H826" s="2">
        <v>43825</v>
      </c>
      <c r="I826" t="s">
        <v>274</v>
      </c>
      <c r="J826" t="s">
        <v>2040</v>
      </c>
      <c r="K826" s="4">
        <v>106837</v>
      </c>
      <c r="L826">
        <v>0</v>
      </c>
      <c r="N826" s="6">
        <f t="shared" ca="1" si="37"/>
        <v>68</v>
      </c>
      <c r="O826" s="6">
        <f t="shared" ca="1" si="38"/>
        <v>5</v>
      </c>
      <c r="P826" s="6" t="str" cm="1">
        <f t="array" aca="1" ref="P826" ca="1">_xlfn.IFS(O826&lt;5,"0-4years", O826&lt;10,"5-9years",O826&gt;=10,"10+ years")</f>
        <v>5-9years</v>
      </c>
      <c r="S826">
        <v>4</v>
      </c>
      <c r="T826" t="str" cm="1">
        <f t="array" ref="T826">_xlfn.IFS(S826&lt;3,"Low(1-2)",S826=3,"Medium(3)",S826&gt;=4,"High(4-5)")</f>
        <v>High(4-5)</v>
      </c>
      <c r="U826">
        <v>1</v>
      </c>
      <c r="V826" t="s">
        <v>2050</v>
      </c>
      <c r="W826">
        <v>5</v>
      </c>
      <c r="X826">
        <v>55</v>
      </c>
      <c r="Y826">
        <v>15</v>
      </c>
      <c r="Z826">
        <v>68</v>
      </c>
      <c r="AA826">
        <v>0</v>
      </c>
      <c r="AB826" t="str" cm="1">
        <f t="array" ref="AB826">_xlfn.IFS(AA826=0,"Below Expectation",AA826&lt;5,"Needs Improvement",AA826&lt;=7,"Meets Expectation",AA826&gt;=8,"Exceeds Expectation")</f>
        <v>Below Expectation</v>
      </c>
      <c r="AC826" s="4">
        <v>6647</v>
      </c>
      <c r="AD826">
        <v>0</v>
      </c>
    </row>
    <row r="827" spans="1:30" x14ac:dyDescent="0.3">
      <c r="A827" t="s">
        <v>849</v>
      </c>
      <c r="B827" t="s">
        <v>1847</v>
      </c>
      <c r="C827">
        <v>41</v>
      </c>
      <c r="D827" t="str">
        <f t="shared" si="36"/>
        <v>40-49</v>
      </c>
      <c r="E827" t="s">
        <v>2023</v>
      </c>
      <c r="F827" t="s">
        <v>2029</v>
      </c>
      <c r="G827" t="s">
        <v>2034</v>
      </c>
      <c r="H827" s="2">
        <v>44798</v>
      </c>
      <c r="I827" t="s">
        <v>256</v>
      </c>
      <c r="J827" t="s">
        <v>2038</v>
      </c>
      <c r="K827" s="4">
        <v>90439</v>
      </c>
      <c r="L827">
        <v>0</v>
      </c>
      <c r="N827" s="6">
        <f t="shared" ca="1" si="37"/>
        <v>36</v>
      </c>
      <c r="O827" s="6">
        <f t="shared" ca="1" si="38"/>
        <v>3</v>
      </c>
      <c r="P827" s="6" t="str" cm="1">
        <f t="array" aca="1" ref="P827" ca="1">_xlfn.IFS(O827&lt;5,"0-4years", O827&lt;10,"5-9years",O827&gt;=10,"10+ years")</f>
        <v>0-4years</v>
      </c>
      <c r="S827">
        <v>2</v>
      </c>
      <c r="T827" t="str" cm="1">
        <f t="array" ref="T827">_xlfn.IFS(S827&lt;3,"Low(1-2)",S827=3,"Medium(3)",S827&gt;=4,"High(4-5)")</f>
        <v>Low(1-2)</v>
      </c>
      <c r="U827">
        <v>5</v>
      </c>
      <c r="V827" t="s">
        <v>2050</v>
      </c>
      <c r="W827">
        <v>4</v>
      </c>
      <c r="X827">
        <v>65</v>
      </c>
      <c r="Y827">
        <v>20</v>
      </c>
      <c r="Z827">
        <v>77</v>
      </c>
      <c r="AA827">
        <v>4</v>
      </c>
      <c r="AB827" t="str" cm="1">
        <f t="array" ref="AB827">_xlfn.IFS(AA827=0,"Below Expectation",AA827&lt;5,"Needs Improvement",AA827&lt;=7,"Meets Expectation",AA827&gt;=8,"Exceeds Expectation")</f>
        <v>Needs Improvement</v>
      </c>
      <c r="AC827" s="4">
        <v>6015</v>
      </c>
      <c r="AD827">
        <v>4</v>
      </c>
    </row>
    <row r="828" spans="1:30" x14ac:dyDescent="0.3">
      <c r="A828" t="s">
        <v>850</v>
      </c>
      <c r="B828" t="s">
        <v>1848</v>
      </c>
      <c r="C828">
        <v>22</v>
      </c>
      <c r="D828" t="str">
        <f t="shared" si="36"/>
        <v>22-29</v>
      </c>
      <c r="E828" t="s">
        <v>2024</v>
      </c>
      <c r="F828" t="s">
        <v>2026</v>
      </c>
      <c r="G828" t="s">
        <v>2034</v>
      </c>
      <c r="H828" s="2">
        <v>40437</v>
      </c>
      <c r="I828" t="s">
        <v>864</v>
      </c>
      <c r="J828" t="s">
        <v>2039</v>
      </c>
      <c r="K828" s="4">
        <v>32194</v>
      </c>
      <c r="L828">
        <v>0</v>
      </c>
      <c r="N828" s="6">
        <f t="shared" ca="1" si="37"/>
        <v>180</v>
      </c>
      <c r="O828" s="6">
        <f t="shared" ca="1" si="38"/>
        <v>15</v>
      </c>
      <c r="P828" s="6" t="str" cm="1">
        <f t="array" aca="1" ref="P828" ca="1">_xlfn.IFS(O828&lt;5,"0-4years", O828&lt;10,"5-9years",O828&gt;=10,"10+ years")</f>
        <v>10+ years</v>
      </c>
      <c r="S828">
        <v>5</v>
      </c>
      <c r="T828" t="str" cm="1">
        <f t="array" ref="T828">_xlfn.IFS(S828&lt;3,"Low(1-2)",S828=3,"Medium(3)",S828&gt;=4,"High(4-5)")</f>
        <v>High(4-5)</v>
      </c>
      <c r="U828">
        <v>1</v>
      </c>
      <c r="V828" t="s">
        <v>2050</v>
      </c>
      <c r="W828">
        <v>2</v>
      </c>
      <c r="X828">
        <v>85</v>
      </c>
      <c r="Y828">
        <v>91</v>
      </c>
      <c r="Z828">
        <v>66</v>
      </c>
      <c r="AA828">
        <v>9</v>
      </c>
      <c r="AB828" t="str" cm="1">
        <f t="array" ref="AB828">_xlfn.IFS(AA828=0,"Below Expectation",AA828&lt;5,"Needs Improvement",AA828&lt;=7,"Meets Expectation",AA828&gt;=8,"Exceeds Expectation")</f>
        <v>Exceeds Expectation</v>
      </c>
      <c r="AC828" s="4">
        <v>15845</v>
      </c>
      <c r="AD828">
        <v>4</v>
      </c>
    </row>
    <row r="829" spans="1:30" x14ac:dyDescent="0.3">
      <c r="A829" t="s">
        <v>851</v>
      </c>
      <c r="B829" t="s">
        <v>1849</v>
      </c>
      <c r="C829">
        <v>58</v>
      </c>
      <c r="D829" t="str">
        <f t="shared" si="36"/>
        <v>50-59</v>
      </c>
      <c r="E829" t="s">
        <v>2022</v>
      </c>
      <c r="F829" t="s">
        <v>2025</v>
      </c>
      <c r="G829" t="s">
        <v>2033</v>
      </c>
      <c r="H829" s="2">
        <v>45137</v>
      </c>
      <c r="I829" t="s">
        <v>814</v>
      </c>
      <c r="J829" t="s">
        <v>2040</v>
      </c>
      <c r="K829" s="4">
        <v>96387</v>
      </c>
      <c r="L829">
        <v>0</v>
      </c>
      <c r="N829" s="6">
        <f t="shared" ca="1" si="37"/>
        <v>25</v>
      </c>
      <c r="O829" s="6">
        <f t="shared" ca="1" si="38"/>
        <v>2</v>
      </c>
      <c r="P829" s="6" t="str" cm="1">
        <f t="array" aca="1" ref="P829" ca="1">_xlfn.IFS(O829&lt;5,"0-4years", O829&lt;10,"5-9years",O829&gt;=10,"10+ years")</f>
        <v>0-4years</v>
      </c>
      <c r="S829">
        <v>1</v>
      </c>
      <c r="T829" t="str" cm="1">
        <f t="array" ref="T829">_xlfn.IFS(S829&lt;3,"Low(1-2)",S829=3,"Medium(3)",S829&gt;=4,"High(4-5)")</f>
        <v>Low(1-2)</v>
      </c>
      <c r="U829">
        <v>2</v>
      </c>
      <c r="V829" t="s">
        <v>2050</v>
      </c>
      <c r="W829">
        <v>5</v>
      </c>
      <c r="X829">
        <v>61</v>
      </c>
      <c r="Y829">
        <v>96</v>
      </c>
      <c r="Z829">
        <v>91</v>
      </c>
      <c r="AA829">
        <v>1</v>
      </c>
      <c r="AB829" t="str" cm="1">
        <f t="array" ref="AB829">_xlfn.IFS(AA829=0,"Below Expectation",AA829&lt;5,"Needs Improvement",AA829&lt;=7,"Meets Expectation",AA829&gt;=8,"Exceeds Expectation")</f>
        <v>Needs Improvement</v>
      </c>
      <c r="AC829" s="4">
        <v>18473</v>
      </c>
      <c r="AD829">
        <v>1</v>
      </c>
    </row>
    <row r="830" spans="1:30" x14ac:dyDescent="0.3">
      <c r="A830" t="s">
        <v>852</v>
      </c>
      <c r="B830" t="s">
        <v>1850</v>
      </c>
      <c r="C830">
        <v>30</v>
      </c>
      <c r="D830" t="str">
        <f t="shared" si="36"/>
        <v>30-39</v>
      </c>
      <c r="E830" t="s">
        <v>2024</v>
      </c>
      <c r="F830" t="s">
        <v>2028</v>
      </c>
      <c r="G830" t="s">
        <v>2032</v>
      </c>
      <c r="H830" s="2">
        <v>42596</v>
      </c>
      <c r="I830" t="s">
        <v>737</v>
      </c>
      <c r="J830" t="s">
        <v>2037</v>
      </c>
      <c r="K830" s="4">
        <v>106914</v>
      </c>
      <c r="L830">
        <v>0</v>
      </c>
      <c r="N830" s="6">
        <f t="shared" ca="1" si="37"/>
        <v>109</v>
      </c>
      <c r="O830" s="6">
        <f t="shared" ca="1" si="38"/>
        <v>9</v>
      </c>
      <c r="P830" s="6" t="str" cm="1">
        <f t="array" aca="1" ref="P830" ca="1">_xlfn.IFS(O830&lt;5,"0-4years", O830&lt;10,"5-9years",O830&gt;=10,"10+ years")</f>
        <v>5-9years</v>
      </c>
      <c r="S830">
        <v>5</v>
      </c>
      <c r="T830" t="str" cm="1">
        <f t="array" ref="T830">_xlfn.IFS(S830&lt;3,"Low(1-2)",S830=3,"Medium(3)",S830&gt;=4,"High(4-5)")</f>
        <v>High(4-5)</v>
      </c>
      <c r="U830">
        <v>5</v>
      </c>
      <c r="V830" t="s">
        <v>2056</v>
      </c>
      <c r="W830">
        <v>2</v>
      </c>
      <c r="X830">
        <v>60</v>
      </c>
      <c r="Y830">
        <v>5</v>
      </c>
      <c r="Z830">
        <v>68</v>
      </c>
      <c r="AA830">
        <v>2</v>
      </c>
      <c r="AB830" t="str" cm="1">
        <f t="array" ref="AB830">_xlfn.IFS(AA830=0,"Below Expectation",AA830&lt;5,"Needs Improvement",AA830&lt;=7,"Meets Expectation",AA830&gt;=8,"Exceeds Expectation")</f>
        <v>Needs Improvement</v>
      </c>
      <c r="AC830" s="4">
        <v>2056</v>
      </c>
      <c r="AD830">
        <v>0</v>
      </c>
    </row>
    <row r="831" spans="1:30" x14ac:dyDescent="0.3">
      <c r="A831" t="s">
        <v>853</v>
      </c>
      <c r="B831" t="s">
        <v>1851</v>
      </c>
      <c r="C831">
        <v>38</v>
      </c>
      <c r="D831" t="str">
        <f t="shared" si="36"/>
        <v>30-39</v>
      </c>
      <c r="E831" t="s">
        <v>2022</v>
      </c>
      <c r="F831" t="s">
        <v>2025</v>
      </c>
      <c r="G831" t="s">
        <v>2033</v>
      </c>
      <c r="H831" s="2">
        <v>43425</v>
      </c>
      <c r="I831" t="s">
        <v>106</v>
      </c>
      <c r="J831" t="s">
        <v>2038</v>
      </c>
      <c r="K831" s="4">
        <v>91214</v>
      </c>
      <c r="L831">
        <v>0</v>
      </c>
      <c r="N831" s="6">
        <f t="shared" ca="1" si="37"/>
        <v>81</v>
      </c>
      <c r="O831" s="6">
        <f t="shared" ca="1" si="38"/>
        <v>6</v>
      </c>
      <c r="P831" s="6" t="str" cm="1">
        <f t="array" aca="1" ref="P831" ca="1">_xlfn.IFS(O831&lt;5,"0-4years", O831&lt;10,"5-9years",O831&gt;=10,"10+ years")</f>
        <v>5-9years</v>
      </c>
      <c r="S831">
        <v>1</v>
      </c>
      <c r="T831" t="str" cm="1">
        <f t="array" ref="T831">_xlfn.IFS(S831&lt;3,"Low(1-2)",S831=3,"Medium(3)",S831&gt;=4,"High(4-5)")</f>
        <v>Low(1-2)</v>
      </c>
      <c r="U831">
        <v>1</v>
      </c>
      <c r="V831" t="s">
        <v>2050</v>
      </c>
      <c r="W831">
        <v>5</v>
      </c>
      <c r="X831">
        <v>52</v>
      </c>
      <c r="Y831">
        <v>40</v>
      </c>
      <c r="Z831">
        <v>80</v>
      </c>
      <c r="AA831">
        <v>7</v>
      </c>
      <c r="AB831" t="str" cm="1">
        <f t="array" ref="AB831">_xlfn.IFS(AA831=0,"Below Expectation",AA831&lt;5,"Needs Improvement",AA831&lt;=7,"Meets Expectation",AA831&gt;=8,"Exceeds Expectation")</f>
        <v>Meets Expectation</v>
      </c>
      <c r="AC831" s="4">
        <v>12176</v>
      </c>
      <c r="AD831">
        <v>4</v>
      </c>
    </row>
    <row r="832" spans="1:30" x14ac:dyDescent="0.3">
      <c r="A832" t="s">
        <v>854</v>
      </c>
      <c r="B832" t="s">
        <v>1852</v>
      </c>
      <c r="C832">
        <v>30</v>
      </c>
      <c r="D832" t="str">
        <f t="shared" si="36"/>
        <v>30-39</v>
      </c>
      <c r="E832" t="s">
        <v>2022</v>
      </c>
      <c r="F832" t="s">
        <v>2028</v>
      </c>
      <c r="G832" t="s">
        <v>2032</v>
      </c>
      <c r="H832" s="2">
        <v>41497</v>
      </c>
      <c r="I832" t="s">
        <v>148</v>
      </c>
      <c r="J832" t="s">
        <v>2040</v>
      </c>
      <c r="K832" s="4">
        <v>54777</v>
      </c>
      <c r="L832">
        <v>0</v>
      </c>
      <c r="N832" s="6">
        <f t="shared" ca="1" si="37"/>
        <v>145</v>
      </c>
      <c r="O832" s="6">
        <f t="shared" ca="1" si="38"/>
        <v>12</v>
      </c>
      <c r="P832" s="6" t="str" cm="1">
        <f t="array" aca="1" ref="P832" ca="1">_xlfn.IFS(O832&lt;5,"0-4years", O832&lt;10,"5-9years",O832&gt;=10,"10+ years")</f>
        <v>10+ years</v>
      </c>
      <c r="S832">
        <v>4</v>
      </c>
      <c r="T832" t="str" cm="1">
        <f t="array" ref="T832">_xlfn.IFS(S832&lt;3,"Low(1-2)",S832=3,"Medium(3)",S832&gt;=4,"High(4-5)")</f>
        <v>High(4-5)</v>
      </c>
      <c r="U832">
        <v>3</v>
      </c>
      <c r="V832" t="s">
        <v>2054</v>
      </c>
      <c r="W832">
        <v>1</v>
      </c>
      <c r="X832">
        <v>93</v>
      </c>
      <c r="Y832">
        <v>14</v>
      </c>
      <c r="Z832">
        <v>60</v>
      </c>
      <c r="AA832">
        <v>9</v>
      </c>
      <c r="AB832" t="str" cm="1">
        <f t="array" ref="AB832">_xlfn.IFS(AA832=0,"Below Expectation",AA832&lt;5,"Needs Improvement",AA832&lt;=7,"Meets Expectation",AA832&gt;=8,"Exceeds Expectation")</f>
        <v>Exceeds Expectation</v>
      </c>
      <c r="AC832" s="4">
        <v>10003</v>
      </c>
      <c r="AD832">
        <v>2</v>
      </c>
    </row>
    <row r="833" spans="1:30" x14ac:dyDescent="0.3">
      <c r="A833" t="s">
        <v>855</v>
      </c>
      <c r="B833" t="s">
        <v>1853</v>
      </c>
      <c r="C833">
        <v>32</v>
      </c>
      <c r="D833" t="str">
        <f t="shared" si="36"/>
        <v>30-39</v>
      </c>
      <c r="E833" t="s">
        <v>2023</v>
      </c>
      <c r="F833" t="s">
        <v>2029</v>
      </c>
      <c r="G833" t="s">
        <v>2035</v>
      </c>
      <c r="H833" s="2">
        <v>41952</v>
      </c>
      <c r="I833" t="s">
        <v>198</v>
      </c>
      <c r="J833" t="s">
        <v>2038</v>
      </c>
      <c r="K833" s="4">
        <v>51183</v>
      </c>
      <c r="L833">
        <v>0</v>
      </c>
      <c r="N833" s="6">
        <f t="shared" ca="1" si="37"/>
        <v>130</v>
      </c>
      <c r="O833" s="6">
        <f t="shared" ca="1" si="38"/>
        <v>10</v>
      </c>
      <c r="P833" s="6" t="str" cm="1">
        <f t="array" aca="1" ref="P833" ca="1">_xlfn.IFS(O833&lt;5,"0-4years", O833&lt;10,"5-9years",O833&gt;=10,"10+ years")</f>
        <v>10+ years</v>
      </c>
      <c r="S833">
        <v>5</v>
      </c>
      <c r="T833" t="str" cm="1">
        <f t="array" ref="T833">_xlfn.IFS(S833&lt;3,"Low(1-2)",S833=3,"Medium(3)",S833&gt;=4,"High(4-5)")</f>
        <v>High(4-5)</v>
      </c>
      <c r="U833">
        <v>2</v>
      </c>
      <c r="V833" t="s">
        <v>2050</v>
      </c>
      <c r="W833">
        <v>4</v>
      </c>
      <c r="X833">
        <v>86</v>
      </c>
      <c r="Y833">
        <v>2</v>
      </c>
      <c r="Z833">
        <v>64</v>
      </c>
      <c r="AA833">
        <v>4</v>
      </c>
      <c r="AB833" t="str" cm="1">
        <f t="array" ref="AB833">_xlfn.IFS(AA833=0,"Below Expectation",AA833&lt;5,"Needs Improvement",AA833&lt;=7,"Meets Expectation",AA833&gt;=8,"Exceeds Expectation")</f>
        <v>Needs Improvement</v>
      </c>
      <c r="AC833" s="4">
        <v>13747</v>
      </c>
      <c r="AD833">
        <v>2</v>
      </c>
    </row>
    <row r="834" spans="1:30" x14ac:dyDescent="0.3">
      <c r="A834" t="s">
        <v>856</v>
      </c>
      <c r="B834" t="s">
        <v>1854</v>
      </c>
      <c r="C834">
        <v>36</v>
      </c>
      <c r="D834" t="str">
        <f t="shared" si="36"/>
        <v>30-39</v>
      </c>
      <c r="E834" t="s">
        <v>2022</v>
      </c>
      <c r="F834" t="s">
        <v>2029</v>
      </c>
      <c r="G834" t="s">
        <v>2035</v>
      </c>
      <c r="H834" s="2">
        <v>41440</v>
      </c>
      <c r="I834" t="s">
        <v>92</v>
      </c>
      <c r="J834" t="s">
        <v>2039</v>
      </c>
      <c r="K834" s="4">
        <v>52445</v>
      </c>
      <c r="L834">
        <v>1</v>
      </c>
      <c r="M834" s="2">
        <v>41450</v>
      </c>
      <c r="N834" s="6">
        <f t="shared" ca="1" si="37"/>
        <v>0</v>
      </c>
      <c r="O834" s="6">
        <f t="shared" ca="1" si="38"/>
        <v>0</v>
      </c>
      <c r="P834" s="6" t="str" cm="1">
        <f t="array" aca="1" ref="P834" ca="1">_xlfn.IFS(O834&lt;5,"0-4years", O834&lt;10,"5-9years",O834&gt;=10,"10+ years")</f>
        <v>0-4years</v>
      </c>
      <c r="Q834" t="s">
        <v>2043</v>
      </c>
      <c r="R834">
        <v>30</v>
      </c>
      <c r="S834">
        <v>4</v>
      </c>
      <c r="T834" t="str" cm="1">
        <f t="array" ref="T834">_xlfn.IFS(S834&lt;3,"Low(1-2)",S834=3,"Medium(3)",S834&gt;=4,"High(4-5)")</f>
        <v>High(4-5)</v>
      </c>
      <c r="U834">
        <v>3</v>
      </c>
      <c r="V834" t="s">
        <v>2049</v>
      </c>
      <c r="W834">
        <v>4</v>
      </c>
      <c r="X834">
        <v>55</v>
      </c>
      <c r="Y834">
        <v>42</v>
      </c>
      <c r="Z834">
        <v>59</v>
      </c>
      <c r="AA834">
        <v>3</v>
      </c>
      <c r="AB834" t="str" cm="1">
        <f t="array" ref="AB834">_xlfn.IFS(AA834=0,"Below Expectation",AA834&lt;5,"Needs Improvement",AA834&lt;=7,"Meets Expectation",AA834&gt;=8,"Exceeds Expectation")</f>
        <v>Needs Improvement</v>
      </c>
      <c r="AC834" s="4">
        <v>3114</v>
      </c>
      <c r="AD834">
        <v>4</v>
      </c>
    </row>
    <row r="835" spans="1:30" x14ac:dyDescent="0.3">
      <c r="A835" t="s">
        <v>857</v>
      </c>
      <c r="B835" t="s">
        <v>1855</v>
      </c>
      <c r="C835">
        <v>45</v>
      </c>
      <c r="D835" t="str">
        <f t="shared" ref="D835:D898" si="39">IF(AND(C835&gt;=22,C835&lt;=29), "22-29", IF(AND(C835&gt;=30,C835&lt;=39),"30-39",IF(AND(C835&gt;=40,C835&lt;=49),"40-49", IF(AND(C835&gt;=50,C835&lt;=59),"50-59"))))</f>
        <v>40-49</v>
      </c>
      <c r="E835" t="s">
        <v>2023</v>
      </c>
      <c r="F835" t="s">
        <v>2029</v>
      </c>
      <c r="G835" t="s">
        <v>2033</v>
      </c>
      <c r="H835" s="2">
        <v>41173</v>
      </c>
      <c r="I835" t="s">
        <v>70</v>
      </c>
      <c r="J835" t="s">
        <v>2037</v>
      </c>
      <c r="K835" s="4">
        <v>92038</v>
      </c>
      <c r="L835">
        <v>0</v>
      </c>
      <c r="N835" s="6">
        <f t="shared" ref="N835:N898" ca="1" si="40">IFERROR((DATEDIF(H835,M835,"M")), DATEDIF(H835,TODAY(),"M"))</f>
        <v>155</v>
      </c>
      <c r="O835" s="6">
        <f t="shared" ref="O835:O898" ca="1" si="41">IFERROR((DATEDIF(H835,M835,"Y")), DATEDIF(H835,TODAY(),"Y"))</f>
        <v>12</v>
      </c>
      <c r="P835" s="6" t="str" cm="1">
        <f t="array" aca="1" ref="P835" ca="1">_xlfn.IFS(O835&lt;5,"0-4years", O835&lt;10,"5-9years",O835&gt;=10,"10+ years")</f>
        <v>10+ years</v>
      </c>
      <c r="S835">
        <v>4</v>
      </c>
      <c r="T835" t="str" cm="1">
        <f t="array" ref="T835">_xlfn.IFS(S835&lt;3,"Low(1-2)",S835=3,"Medium(3)",S835&gt;=4,"High(4-5)")</f>
        <v>High(4-5)</v>
      </c>
      <c r="U835">
        <v>3</v>
      </c>
      <c r="V835" t="s">
        <v>2054</v>
      </c>
      <c r="W835">
        <v>1</v>
      </c>
      <c r="X835">
        <v>68</v>
      </c>
      <c r="Y835">
        <v>46</v>
      </c>
      <c r="Z835">
        <v>92</v>
      </c>
      <c r="AA835">
        <v>4</v>
      </c>
      <c r="AB835" t="str" cm="1">
        <f t="array" ref="AB835">_xlfn.IFS(AA835=0,"Below Expectation",AA835&lt;5,"Needs Improvement",AA835&lt;=7,"Meets Expectation",AA835&gt;=8,"Exceeds Expectation")</f>
        <v>Needs Improvement</v>
      </c>
      <c r="AC835" s="4">
        <v>13442</v>
      </c>
      <c r="AD835">
        <v>1</v>
      </c>
    </row>
    <row r="836" spans="1:30" x14ac:dyDescent="0.3">
      <c r="A836" t="s">
        <v>858</v>
      </c>
      <c r="B836" t="s">
        <v>1856</v>
      </c>
      <c r="C836">
        <v>59</v>
      </c>
      <c r="D836" t="str">
        <f t="shared" si="39"/>
        <v>50-59</v>
      </c>
      <c r="E836" t="s">
        <v>2022</v>
      </c>
      <c r="F836" t="s">
        <v>2027</v>
      </c>
      <c r="G836" t="s">
        <v>2035</v>
      </c>
      <c r="H836" s="2">
        <v>44597</v>
      </c>
      <c r="I836" t="s">
        <v>907</v>
      </c>
      <c r="J836" t="s">
        <v>2038</v>
      </c>
      <c r="K836" s="4">
        <v>112201</v>
      </c>
      <c r="L836">
        <v>0</v>
      </c>
      <c r="N836" s="6">
        <f t="shared" ca="1" si="40"/>
        <v>43</v>
      </c>
      <c r="O836" s="6">
        <f t="shared" ca="1" si="41"/>
        <v>3</v>
      </c>
      <c r="P836" s="6" t="str" cm="1">
        <f t="array" aca="1" ref="P836" ca="1">_xlfn.IFS(O836&lt;5,"0-4years", O836&lt;10,"5-9years",O836&gt;=10,"10+ years")</f>
        <v>0-4years</v>
      </c>
      <c r="S836">
        <v>2</v>
      </c>
      <c r="T836" t="str" cm="1">
        <f t="array" ref="T836">_xlfn.IFS(S836&lt;3,"Low(1-2)",S836=3,"Medium(3)",S836&gt;=4,"High(4-5)")</f>
        <v>Low(1-2)</v>
      </c>
      <c r="U836">
        <v>5</v>
      </c>
      <c r="V836" t="s">
        <v>2050</v>
      </c>
      <c r="W836">
        <v>3</v>
      </c>
      <c r="X836">
        <v>67</v>
      </c>
      <c r="Y836">
        <v>98</v>
      </c>
      <c r="Z836">
        <v>72</v>
      </c>
      <c r="AA836">
        <v>9</v>
      </c>
      <c r="AB836" t="str" cm="1">
        <f t="array" ref="AB836">_xlfn.IFS(AA836=0,"Below Expectation",AA836&lt;5,"Needs Improvement",AA836&lt;=7,"Meets Expectation",AA836&gt;=8,"Exceeds Expectation")</f>
        <v>Exceeds Expectation</v>
      </c>
      <c r="AC836" s="4">
        <v>7383</v>
      </c>
      <c r="AD836">
        <v>0</v>
      </c>
    </row>
    <row r="837" spans="1:30" x14ac:dyDescent="0.3">
      <c r="A837" t="s">
        <v>859</v>
      </c>
      <c r="B837" t="s">
        <v>1857</v>
      </c>
      <c r="C837">
        <v>56</v>
      </c>
      <c r="D837" t="str">
        <f t="shared" si="39"/>
        <v>50-59</v>
      </c>
      <c r="E837" t="s">
        <v>2022</v>
      </c>
      <c r="F837" t="s">
        <v>2029</v>
      </c>
      <c r="G837" t="s">
        <v>2035</v>
      </c>
      <c r="H837" s="2">
        <v>41070</v>
      </c>
      <c r="I837" t="s">
        <v>279</v>
      </c>
      <c r="J837" t="s">
        <v>2040</v>
      </c>
      <c r="K837" s="4">
        <v>41198</v>
      </c>
      <c r="L837">
        <v>0</v>
      </c>
      <c r="N837" s="6">
        <f t="shared" ca="1" si="40"/>
        <v>159</v>
      </c>
      <c r="O837" s="6">
        <f t="shared" ca="1" si="41"/>
        <v>13</v>
      </c>
      <c r="P837" s="6" t="str" cm="1">
        <f t="array" aca="1" ref="P837" ca="1">_xlfn.IFS(O837&lt;5,"0-4years", O837&lt;10,"5-9years",O837&gt;=10,"10+ years")</f>
        <v>10+ years</v>
      </c>
      <c r="S837">
        <v>5</v>
      </c>
      <c r="T837" t="str" cm="1">
        <f t="array" ref="T837">_xlfn.IFS(S837&lt;3,"Low(1-2)",S837=3,"Medium(3)",S837&gt;=4,"High(4-5)")</f>
        <v>High(4-5)</v>
      </c>
      <c r="U837">
        <v>4</v>
      </c>
      <c r="V837" t="s">
        <v>2056</v>
      </c>
      <c r="W837">
        <v>4</v>
      </c>
      <c r="X837">
        <v>65</v>
      </c>
      <c r="Y837">
        <v>13</v>
      </c>
      <c r="Z837">
        <v>52</v>
      </c>
      <c r="AA837">
        <v>5</v>
      </c>
      <c r="AB837" t="str" cm="1">
        <f t="array" ref="AB837">_xlfn.IFS(AA837=0,"Below Expectation",AA837&lt;5,"Needs Improvement",AA837&lt;=7,"Meets Expectation",AA837&gt;=8,"Exceeds Expectation")</f>
        <v>Meets Expectation</v>
      </c>
      <c r="AC837" s="4">
        <v>1629</v>
      </c>
      <c r="AD837">
        <v>2</v>
      </c>
    </row>
    <row r="838" spans="1:30" x14ac:dyDescent="0.3">
      <c r="A838" t="s">
        <v>860</v>
      </c>
      <c r="B838" t="s">
        <v>1858</v>
      </c>
      <c r="C838">
        <v>51</v>
      </c>
      <c r="D838" t="str">
        <f t="shared" si="39"/>
        <v>50-59</v>
      </c>
      <c r="E838" t="s">
        <v>2023</v>
      </c>
      <c r="F838" t="s">
        <v>2030</v>
      </c>
      <c r="G838" t="s">
        <v>2034</v>
      </c>
      <c r="H838" s="2">
        <v>41678</v>
      </c>
      <c r="I838" t="s">
        <v>750</v>
      </c>
      <c r="J838" t="s">
        <v>2039</v>
      </c>
      <c r="K838" s="4">
        <v>46411</v>
      </c>
      <c r="L838">
        <v>1</v>
      </c>
      <c r="M838" s="2">
        <v>42334</v>
      </c>
      <c r="N838" s="6">
        <f t="shared" ca="1" si="40"/>
        <v>21</v>
      </c>
      <c r="O838" s="6">
        <f t="shared" ca="1" si="41"/>
        <v>1</v>
      </c>
      <c r="P838" s="6" t="str" cm="1">
        <f t="array" aca="1" ref="P838" ca="1">_xlfn.IFS(O838&lt;5,"0-4years", O838&lt;10,"5-9years",O838&gt;=10,"10+ years")</f>
        <v>0-4years</v>
      </c>
      <c r="Q838" t="s">
        <v>2043</v>
      </c>
      <c r="R838">
        <v>90</v>
      </c>
      <c r="S838">
        <v>1</v>
      </c>
      <c r="T838" t="str" cm="1">
        <f t="array" ref="T838">_xlfn.IFS(S838&lt;3,"Low(1-2)",S838=3,"Medium(3)",S838&gt;=4,"High(4-5)")</f>
        <v>Low(1-2)</v>
      </c>
      <c r="U838">
        <v>5</v>
      </c>
      <c r="V838" t="s">
        <v>2049</v>
      </c>
      <c r="W838">
        <v>2</v>
      </c>
      <c r="X838">
        <v>72</v>
      </c>
      <c r="Y838">
        <v>65</v>
      </c>
      <c r="Z838">
        <v>52</v>
      </c>
      <c r="AA838">
        <v>6</v>
      </c>
      <c r="AB838" t="str" cm="1">
        <f t="array" ref="AB838">_xlfn.IFS(AA838=0,"Below Expectation",AA838&lt;5,"Needs Improvement",AA838&lt;=7,"Meets Expectation",AA838&gt;=8,"Exceeds Expectation")</f>
        <v>Meets Expectation</v>
      </c>
      <c r="AC838" s="4">
        <v>17927</v>
      </c>
      <c r="AD838">
        <v>4</v>
      </c>
    </row>
    <row r="839" spans="1:30" x14ac:dyDescent="0.3">
      <c r="A839" t="s">
        <v>861</v>
      </c>
      <c r="B839" t="s">
        <v>1859</v>
      </c>
      <c r="C839">
        <v>52</v>
      </c>
      <c r="D839" t="str">
        <f t="shared" si="39"/>
        <v>50-59</v>
      </c>
      <c r="E839" t="s">
        <v>2024</v>
      </c>
      <c r="F839" t="s">
        <v>2030</v>
      </c>
      <c r="G839" t="s">
        <v>2035</v>
      </c>
      <c r="H839" s="2">
        <v>43265</v>
      </c>
      <c r="I839" t="s">
        <v>53</v>
      </c>
      <c r="J839" t="s">
        <v>2039</v>
      </c>
      <c r="K839" s="4">
        <v>75577</v>
      </c>
      <c r="L839">
        <v>0</v>
      </c>
      <c r="N839" s="6">
        <f t="shared" ca="1" si="40"/>
        <v>87</v>
      </c>
      <c r="O839" s="6">
        <f t="shared" ca="1" si="41"/>
        <v>7</v>
      </c>
      <c r="P839" s="6" t="str" cm="1">
        <f t="array" aca="1" ref="P839" ca="1">_xlfn.IFS(O839&lt;5,"0-4years", O839&lt;10,"5-9years",O839&gt;=10,"10+ years")</f>
        <v>5-9years</v>
      </c>
      <c r="S839">
        <v>1</v>
      </c>
      <c r="T839" t="str" cm="1">
        <f t="array" ref="T839">_xlfn.IFS(S839&lt;3,"Low(1-2)",S839=3,"Medium(3)",S839&gt;=4,"High(4-5)")</f>
        <v>Low(1-2)</v>
      </c>
      <c r="U839">
        <v>2</v>
      </c>
      <c r="V839" t="s">
        <v>2050</v>
      </c>
      <c r="W839">
        <v>4</v>
      </c>
      <c r="X839">
        <v>92</v>
      </c>
      <c r="Y839">
        <v>28</v>
      </c>
      <c r="Z839">
        <v>67</v>
      </c>
      <c r="AA839">
        <v>8</v>
      </c>
      <c r="AB839" t="str" cm="1">
        <f t="array" ref="AB839">_xlfn.IFS(AA839=0,"Below Expectation",AA839&lt;5,"Needs Improvement",AA839&lt;=7,"Meets Expectation",AA839&gt;=8,"Exceeds Expectation")</f>
        <v>Exceeds Expectation</v>
      </c>
      <c r="AC839" s="4">
        <v>18288</v>
      </c>
      <c r="AD839">
        <v>4</v>
      </c>
    </row>
    <row r="840" spans="1:30" x14ac:dyDescent="0.3">
      <c r="A840" t="s">
        <v>862</v>
      </c>
      <c r="B840" t="s">
        <v>1860</v>
      </c>
      <c r="C840">
        <v>26</v>
      </c>
      <c r="D840" t="str">
        <f t="shared" si="39"/>
        <v>22-29</v>
      </c>
      <c r="E840" t="s">
        <v>2022</v>
      </c>
      <c r="F840" t="s">
        <v>2027</v>
      </c>
      <c r="G840" t="s">
        <v>2032</v>
      </c>
      <c r="H840" s="2">
        <v>41149</v>
      </c>
      <c r="I840" t="s">
        <v>304</v>
      </c>
      <c r="J840" t="s">
        <v>2040</v>
      </c>
      <c r="K840" s="4">
        <v>40867</v>
      </c>
      <c r="L840">
        <v>0</v>
      </c>
      <c r="N840" s="6">
        <f t="shared" ca="1" si="40"/>
        <v>156</v>
      </c>
      <c r="O840" s="6">
        <f t="shared" ca="1" si="41"/>
        <v>13</v>
      </c>
      <c r="P840" s="6" t="str" cm="1">
        <f t="array" aca="1" ref="P840" ca="1">_xlfn.IFS(O840&lt;5,"0-4years", O840&lt;10,"5-9years",O840&gt;=10,"10+ years")</f>
        <v>10+ years</v>
      </c>
      <c r="S840">
        <v>5</v>
      </c>
      <c r="T840" t="str" cm="1">
        <f t="array" ref="T840">_xlfn.IFS(S840&lt;3,"Low(1-2)",S840=3,"Medium(3)",S840&gt;=4,"High(4-5)")</f>
        <v>High(4-5)</v>
      </c>
      <c r="U840">
        <v>2</v>
      </c>
      <c r="V840" t="s">
        <v>2050</v>
      </c>
      <c r="W840">
        <v>3</v>
      </c>
      <c r="X840">
        <v>86</v>
      </c>
      <c r="Y840">
        <v>3</v>
      </c>
      <c r="Z840">
        <v>74</v>
      </c>
      <c r="AA840">
        <v>0</v>
      </c>
      <c r="AB840" t="str" cm="1">
        <f t="array" ref="AB840">_xlfn.IFS(AA840=0,"Below Expectation",AA840&lt;5,"Needs Improvement",AA840&lt;=7,"Meets Expectation",AA840&gt;=8,"Exceeds Expectation")</f>
        <v>Below Expectation</v>
      </c>
      <c r="AC840" s="4">
        <v>17820</v>
      </c>
      <c r="AD840">
        <v>3</v>
      </c>
    </row>
    <row r="841" spans="1:30" x14ac:dyDescent="0.3">
      <c r="A841" t="s">
        <v>863</v>
      </c>
      <c r="B841" t="s">
        <v>1861</v>
      </c>
      <c r="C841">
        <v>35</v>
      </c>
      <c r="D841" t="str">
        <f t="shared" si="39"/>
        <v>30-39</v>
      </c>
      <c r="E841" t="s">
        <v>2022</v>
      </c>
      <c r="F841" t="s">
        <v>2026</v>
      </c>
      <c r="G841" t="s">
        <v>2031</v>
      </c>
      <c r="H841" s="2">
        <v>41601</v>
      </c>
      <c r="I841" t="s">
        <v>947</v>
      </c>
      <c r="J841" t="s">
        <v>2040</v>
      </c>
      <c r="K841" s="4">
        <v>87501</v>
      </c>
      <c r="L841">
        <v>0</v>
      </c>
      <c r="N841" s="6">
        <f t="shared" ca="1" si="40"/>
        <v>141</v>
      </c>
      <c r="O841" s="6">
        <f t="shared" ca="1" si="41"/>
        <v>11</v>
      </c>
      <c r="P841" s="6" t="str" cm="1">
        <f t="array" aca="1" ref="P841" ca="1">_xlfn.IFS(O841&lt;5,"0-4years", O841&lt;10,"5-9years",O841&gt;=10,"10+ years")</f>
        <v>10+ years</v>
      </c>
      <c r="S841">
        <v>2</v>
      </c>
      <c r="T841" t="str" cm="1">
        <f t="array" ref="T841">_xlfn.IFS(S841&lt;3,"Low(1-2)",S841=3,"Medium(3)",S841&gt;=4,"High(4-5)")</f>
        <v>Low(1-2)</v>
      </c>
      <c r="U841">
        <v>5</v>
      </c>
      <c r="V841" t="s">
        <v>2050</v>
      </c>
      <c r="W841">
        <v>2</v>
      </c>
      <c r="X841">
        <v>58</v>
      </c>
      <c r="Y841">
        <v>25</v>
      </c>
      <c r="Z841">
        <v>92</v>
      </c>
      <c r="AA841">
        <v>3</v>
      </c>
      <c r="AB841" t="str" cm="1">
        <f t="array" ref="AB841">_xlfn.IFS(AA841=0,"Below Expectation",AA841&lt;5,"Needs Improvement",AA841&lt;=7,"Meets Expectation",AA841&gt;=8,"Exceeds Expectation")</f>
        <v>Needs Improvement</v>
      </c>
      <c r="AC841" s="4">
        <v>3317</v>
      </c>
      <c r="AD841">
        <v>4</v>
      </c>
    </row>
    <row r="842" spans="1:30" x14ac:dyDescent="0.3">
      <c r="A842" t="s">
        <v>864</v>
      </c>
      <c r="B842" t="s">
        <v>1862</v>
      </c>
      <c r="C842">
        <v>32</v>
      </c>
      <c r="D842" t="str">
        <f t="shared" si="39"/>
        <v>30-39</v>
      </c>
      <c r="E842" t="s">
        <v>2023</v>
      </c>
      <c r="F842" t="s">
        <v>2025</v>
      </c>
      <c r="G842" t="s">
        <v>2034</v>
      </c>
      <c r="H842" s="2">
        <v>41979</v>
      </c>
      <c r="I842" t="s">
        <v>1017</v>
      </c>
      <c r="J842" t="s">
        <v>2038</v>
      </c>
      <c r="K842" s="4">
        <v>39266</v>
      </c>
      <c r="L842">
        <v>0</v>
      </c>
      <c r="N842" s="6">
        <f t="shared" ca="1" si="40"/>
        <v>129</v>
      </c>
      <c r="O842" s="6">
        <f t="shared" ca="1" si="41"/>
        <v>10</v>
      </c>
      <c r="P842" s="6" t="str" cm="1">
        <f t="array" aca="1" ref="P842" ca="1">_xlfn.IFS(O842&lt;5,"0-4years", O842&lt;10,"5-9years",O842&gt;=10,"10+ years")</f>
        <v>10+ years</v>
      </c>
      <c r="S842">
        <v>2</v>
      </c>
      <c r="T842" t="str" cm="1">
        <f t="array" ref="T842">_xlfn.IFS(S842&lt;3,"Low(1-2)",S842=3,"Medium(3)",S842&gt;=4,"High(4-5)")</f>
        <v>Low(1-2)</v>
      </c>
      <c r="U842">
        <v>4</v>
      </c>
      <c r="V842" t="s">
        <v>2050</v>
      </c>
      <c r="W842">
        <v>2</v>
      </c>
      <c r="X842">
        <v>52</v>
      </c>
      <c r="Y842">
        <v>11</v>
      </c>
      <c r="Z842">
        <v>69</v>
      </c>
      <c r="AA842">
        <v>8</v>
      </c>
      <c r="AB842" t="str" cm="1">
        <f t="array" ref="AB842">_xlfn.IFS(AA842=0,"Below Expectation",AA842&lt;5,"Needs Improvement",AA842&lt;=7,"Meets Expectation",AA842&gt;=8,"Exceeds Expectation")</f>
        <v>Exceeds Expectation</v>
      </c>
      <c r="AC842" s="4">
        <v>11251</v>
      </c>
      <c r="AD842">
        <v>1</v>
      </c>
    </row>
    <row r="843" spans="1:30" x14ac:dyDescent="0.3">
      <c r="A843" t="s">
        <v>865</v>
      </c>
      <c r="B843" t="s">
        <v>1863</v>
      </c>
      <c r="C843">
        <v>30</v>
      </c>
      <c r="D843" t="str">
        <f t="shared" si="39"/>
        <v>30-39</v>
      </c>
      <c r="E843" t="s">
        <v>2022</v>
      </c>
      <c r="F843" t="s">
        <v>2028</v>
      </c>
      <c r="G843" t="s">
        <v>2031</v>
      </c>
      <c r="H843" s="2">
        <v>44183</v>
      </c>
      <c r="I843" t="s">
        <v>260</v>
      </c>
      <c r="J843" t="s">
        <v>2041</v>
      </c>
      <c r="K843" s="4">
        <v>64422</v>
      </c>
      <c r="L843">
        <v>0</v>
      </c>
      <c r="N843" s="6">
        <f t="shared" ca="1" si="40"/>
        <v>56</v>
      </c>
      <c r="O843" s="6">
        <f t="shared" ca="1" si="41"/>
        <v>4</v>
      </c>
      <c r="P843" s="6" t="str" cm="1">
        <f t="array" aca="1" ref="P843" ca="1">_xlfn.IFS(O843&lt;5,"0-4years", O843&lt;10,"5-9years",O843&gt;=10,"10+ years")</f>
        <v>0-4years</v>
      </c>
      <c r="S843">
        <v>2</v>
      </c>
      <c r="T843" t="str" cm="1">
        <f t="array" ref="T843">_xlfn.IFS(S843&lt;3,"Low(1-2)",S843=3,"Medium(3)",S843&gt;=4,"High(4-5)")</f>
        <v>Low(1-2)</v>
      </c>
      <c r="U843">
        <v>5</v>
      </c>
      <c r="V843" t="s">
        <v>2050</v>
      </c>
      <c r="W843">
        <v>1</v>
      </c>
      <c r="X843">
        <v>57</v>
      </c>
      <c r="Y843">
        <v>1</v>
      </c>
      <c r="Z843">
        <v>78</v>
      </c>
      <c r="AA843">
        <v>4</v>
      </c>
      <c r="AB843" t="str" cm="1">
        <f t="array" ref="AB843">_xlfn.IFS(AA843=0,"Below Expectation",AA843&lt;5,"Needs Improvement",AA843&lt;=7,"Meets Expectation",AA843&gt;=8,"Exceeds Expectation")</f>
        <v>Needs Improvement</v>
      </c>
      <c r="AC843" s="4">
        <v>4116</v>
      </c>
      <c r="AD843">
        <v>2</v>
      </c>
    </row>
    <row r="844" spans="1:30" x14ac:dyDescent="0.3">
      <c r="A844" t="s">
        <v>866</v>
      </c>
      <c r="B844" t="s">
        <v>1864</v>
      </c>
      <c r="C844">
        <v>55</v>
      </c>
      <c r="D844" t="str">
        <f t="shared" si="39"/>
        <v>50-59</v>
      </c>
      <c r="E844" t="s">
        <v>2022</v>
      </c>
      <c r="F844" t="s">
        <v>2028</v>
      </c>
      <c r="G844" t="s">
        <v>2034</v>
      </c>
      <c r="H844" s="2">
        <v>44591</v>
      </c>
      <c r="I844" t="s">
        <v>271</v>
      </c>
      <c r="J844" t="s">
        <v>2039</v>
      </c>
      <c r="K844" s="4">
        <v>60208</v>
      </c>
      <c r="L844">
        <v>0</v>
      </c>
      <c r="N844" s="6">
        <f t="shared" ca="1" si="40"/>
        <v>43</v>
      </c>
      <c r="O844" s="6">
        <f t="shared" ca="1" si="41"/>
        <v>3</v>
      </c>
      <c r="P844" s="6" t="str" cm="1">
        <f t="array" aca="1" ref="P844" ca="1">_xlfn.IFS(O844&lt;5,"0-4years", O844&lt;10,"5-9years",O844&gt;=10,"10+ years")</f>
        <v>0-4years</v>
      </c>
      <c r="S844">
        <v>1</v>
      </c>
      <c r="T844" t="str" cm="1">
        <f t="array" ref="T844">_xlfn.IFS(S844&lt;3,"Low(1-2)",S844=3,"Medium(3)",S844&gt;=4,"High(4-5)")</f>
        <v>Low(1-2)</v>
      </c>
      <c r="U844">
        <v>2</v>
      </c>
      <c r="V844" t="s">
        <v>2050</v>
      </c>
      <c r="W844">
        <v>5</v>
      </c>
      <c r="X844">
        <v>87</v>
      </c>
      <c r="Y844">
        <v>16</v>
      </c>
      <c r="Z844">
        <v>71</v>
      </c>
      <c r="AA844">
        <v>7</v>
      </c>
      <c r="AB844" t="str" cm="1">
        <f t="array" ref="AB844">_xlfn.IFS(AA844=0,"Below Expectation",AA844&lt;5,"Needs Improvement",AA844&lt;=7,"Meets Expectation",AA844&gt;=8,"Exceeds Expectation")</f>
        <v>Meets Expectation</v>
      </c>
      <c r="AC844" s="4">
        <v>9623</v>
      </c>
      <c r="AD844">
        <v>3</v>
      </c>
    </row>
    <row r="845" spans="1:30" x14ac:dyDescent="0.3">
      <c r="A845" t="s">
        <v>867</v>
      </c>
      <c r="B845" t="s">
        <v>1865</v>
      </c>
      <c r="C845">
        <v>33</v>
      </c>
      <c r="D845" t="str">
        <f t="shared" si="39"/>
        <v>30-39</v>
      </c>
      <c r="E845" t="s">
        <v>2023</v>
      </c>
      <c r="F845" t="s">
        <v>2027</v>
      </c>
      <c r="G845" t="s">
        <v>2034</v>
      </c>
      <c r="H845" s="2">
        <v>43806</v>
      </c>
      <c r="I845" t="s">
        <v>391</v>
      </c>
      <c r="J845" t="s">
        <v>2038</v>
      </c>
      <c r="K845" s="4">
        <v>56213</v>
      </c>
      <c r="L845">
        <v>1</v>
      </c>
      <c r="M845" s="2">
        <v>44244</v>
      </c>
      <c r="N845" s="6">
        <f t="shared" ca="1" si="40"/>
        <v>14</v>
      </c>
      <c r="O845" s="6">
        <f t="shared" ca="1" si="41"/>
        <v>1</v>
      </c>
      <c r="P845" s="6" t="str" cm="1">
        <f t="array" aca="1" ref="P845" ca="1">_xlfn.IFS(O845&lt;5,"0-4years", O845&lt;10,"5-9years",O845&gt;=10,"10+ years")</f>
        <v>0-4years</v>
      </c>
      <c r="Q845" t="s">
        <v>2044</v>
      </c>
      <c r="R845">
        <v>30</v>
      </c>
      <c r="S845">
        <v>4</v>
      </c>
      <c r="T845" t="str" cm="1">
        <f t="array" ref="T845">_xlfn.IFS(S845&lt;3,"Low(1-2)",S845=3,"Medium(3)",S845&gt;=4,"High(4-5)")</f>
        <v>High(4-5)</v>
      </c>
      <c r="U845">
        <v>4</v>
      </c>
      <c r="V845" t="s">
        <v>2051</v>
      </c>
      <c r="W845">
        <v>1</v>
      </c>
      <c r="X845">
        <v>53</v>
      </c>
      <c r="Y845">
        <v>34</v>
      </c>
      <c r="Z845">
        <v>99</v>
      </c>
      <c r="AA845">
        <v>0</v>
      </c>
      <c r="AB845" t="str" cm="1">
        <f t="array" ref="AB845">_xlfn.IFS(AA845=0,"Below Expectation",AA845&lt;5,"Needs Improvement",AA845&lt;=7,"Meets Expectation",AA845&gt;=8,"Exceeds Expectation")</f>
        <v>Below Expectation</v>
      </c>
      <c r="AC845" s="4">
        <v>6123</v>
      </c>
      <c r="AD845">
        <v>2</v>
      </c>
    </row>
    <row r="846" spans="1:30" x14ac:dyDescent="0.3">
      <c r="A846" t="s">
        <v>868</v>
      </c>
      <c r="B846" t="s">
        <v>1866</v>
      </c>
      <c r="C846">
        <v>56</v>
      </c>
      <c r="D846" t="str">
        <f t="shared" si="39"/>
        <v>50-59</v>
      </c>
      <c r="E846" t="s">
        <v>2023</v>
      </c>
      <c r="F846" t="s">
        <v>2030</v>
      </c>
      <c r="G846" t="s">
        <v>2031</v>
      </c>
      <c r="H846" s="2">
        <v>41994</v>
      </c>
      <c r="I846" t="s">
        <v>518</v>
      </c>
      <c r="J846" t="s">
        <v>2040</v>
      </c>
      <c r="K846" s="4">
        <v>32367</v>
      </c>
      <c r="L846">
        <v>1</v>
      </c>
      <c r="M846" s="2">
        <v>44063</v>
      </c>
      <c r="N846" s="6">
        <f t="shared" ca="1" si="40"/>
        <v>67</v>
      </c>
      <c r="O846" s="6">
        <f t="shared" ca="1" si="41"/>
        <v>5</v>
      </c>
      <c r="P846" s="6" t="str" cm="1">
        <f t="array" aca="1" ref="P846" ca="1">_xlfn.IFS(O846&lt;5,"0-4years", O846&lt;10,"5-9years",O846&gt;=10,"10+ years")</f>
        <v>5-9years</v>
      </c>
      <c r="Q846" t="s">
        <v>2047</v>
      </c>
      <c r="R846">
        <v>60</v>
      </c>
      <c r="S846">
        <v>2</v>
      </c>
      <c r="T846" t="str" cm="1">
        <f t="array" ref="T846">_xlfn.IFS(S846&lt;3,"Low(1-2)",S846=3,"Medium(3)",S846&gt;=4,"High(4-5)")</f>
        <v>Low(1-2)</v>
      </c>
      <c r="U846">
        <v>2</v>
      </c>
      <c r="V846" t="s">
        <v>2055</v>
      </c>
      <c r="W846">
        <v>5</v>
      </c>
      <c r="X846">
        <v>61</v>
      </c>
      <c r="Y846">
        <v>9</v>
      </c>
      <c r="Z846">
        <v>64</v>
      </c>
      <c r="AA846">
        <v>3</v>
      </c>
      <c r="AB846" t="str" cm="1">
        <f t="array" ref="AB846">_xlfn.IFS(AA846=0,"Below Expectation",AA846&lt;5,"Needs Improvement",AA846&lt;=7,"Meets Expectation",AA846&gt;=8,"Exceeds Expectation")</f>
        <v>Needs Improvement</v>
      </c>
      <c r="AC846" s="4">
        <v>3061</v>
      </c>
      <c r="AD846">
        <v>2</v>
      </c>
    </row>
    <row r="847" spans="1:30" x14ac:dyDescent="0.3">
      <c r="A847" t="s">
        <v>869</v>
      </c>
      <c r="B847" t="s">
        <v>1867</v>
      </c>
      <c r="C847">
        <v>56</v>
      </c>
      <c r="D847" t="str">
        <f t="shared" si="39"/>
        <v>50-59</v>
      </c>
      <c r="E847" t="s">
        <v>2022</v>
      </c>
      <c r="F847" t="s">
        <v>2028</v>
      </c>
      <c r="G847" t="s">
        <v>2033</v>
      </c>
      <c r="H847" s="2">
        <v>42708</v>
      </c>
      <c r="I847" t="s">
        <v>48</v>
      </c>
      <c r="J847" t="s">
        <v>2038</v>
      </c>
      <c r="K847" s="4">
        <v>104026</v>
      </c>
      <c r="L847">
        <v>0</v>
      </c>
      <c r="N847" s="6">
        <f t="shared" ca="1" si="40"/>
        <v>105</v>
      </c>
      <c r="O847" s="6">
        <f t="shared" ca="1" si="41"/>
        <v>8</v>
      </c>
      <c r="P847" s="6" t="str" cm="1">
        <f t="array" aca="1" ref="P847" ca="1">_xlfn.IFS(O847&lt;5,"0-4years", O847&lt;10,"5-9years",O847&gt;=10,"10+ years")</f>
        <v>5-9years</v>
      </c>
      <c r="S847">
        <v>1</v>
      </c>
      <c r="T847" t="str" cm="1">
        <f t="array" ref="T847">_xlfn.IFS(S847&lt;3,"Low(1-2)",S847=3,"Medium(3)",S847&gt;=4,"High(4-5)")</f>
        <v>Low(1-2)</v>
      </c>
      <c r="U847">
        <v>4</v>
      </c>
      <c r="V847" t="s">
        <v>2050</v>
      </c>
      <c r="W847">
        <v>1</v>
      </c>
      <c r="X847">
        <v>93</v>
      </c>
      <c r="Y847">
        <v>85</v>
      </c>
      <c r="Z847">
        <v>88</v>
      </c>
      <c r="AA847">
        <v>8</v>
      </c>
      <c r="AB847" t="str" cm="1">
        <f t="array" ref="AB847">_xlfn.IFS(AA847=0,"Below Expectation",AA847&lt;5,"Needs Improvement",AA847&lt;=7,"Meets Expectation",AA847&gt;=8,"Exceeds Expectation")</f>
        <v>Exceeds Expectation</v>
      </c>
      <c r="AC847" s="4">
        <v>8089</v>
      </c>
      <c r="AD847">
        <v>1</v>
      </c>
    </row>
    <row r="848" spans="1:30" x14ac:dyDescent="0.3">
      <c r="A848" t="s">
        <v>870</v>
      </c>
      <c r="B848" t="s">
        <v>1868</v>
      </c>
      <c r="C848">
        <v>22</v>
      </c>
      <c r="D848" t="str">
        <f t="shared" si="39"/>
        <v>22-29</v>
      </c>
      <c r="E848" t="s">
        <v>2023</v>
      </c>
      <c r="F848" t="s">
        <v>2030</v>
      </c>
      <c r="G848" t="s">
        <v>2035</v>
      </c>
      <c r="H848" s="2">
        <v>42356</v>
      </c>
      <c r="I848" t="s">
        <v>609</v>
      </c>
      <c r="J848" t="s">
        <v>2040</v>
      </c>
      <c r="K848" s="4">
        <v>60362</v>
      </c>
      <c r="L848">
        <v>0</v>
      </c>
      <c r="N848" s="6">
        <f t="shared" ca="1" si="40"/>
        <v>116</v>
      </c>
      <c r="O848" s="6">
        <f t="shared" ca="1" si="41"/>
        <v>9</v>
      </c>
      <c r="P848" s="6" t="str" cm="1">
        <f t="array" aca="1" ref="P848" ca="1">_xlfn.IFS(O848&lt;5,"0-4years", O848&lt;10,"5-9years",O848&gt;=10,"10+ years")</f>
        <v>5-9years</v>
      </c>
      <c r="S848">
        <v>1</v>
      </c>
      <c r="T848" t="str" cm="1">
        <f t="array" ref="T848">_xlfn.IFS(S848&lt;3,"Low(1-2)",S848=3,"Medium(3)",S848&gt;=4,"High(4-5)")</f>
        <v>Low(1-2)</v>
      </c>
      <c r="U848">
        <v>4</v>
      </c>
      <c r="V848" t="s">
        <v>2050</v>
      </c>
      <c r="W848">
        <v>5</v>
      </c>
      <c r="X848">
        <v>80</v>
      </c>
      <c r="Y848">
        <v>42</v>
      </c>
      <c r="Z848">
        <v>59</v>
      </c>
      <c r="AA848">
        <v>0</v>
      </c>
      <c r="AB848" t="str" cm="1">
        <f t="array" ref="AB848">_xlfn.IFS(AA848=0,"Below Expectation",AA848&lt;5,"Needs Improvement",AA848&lt;=7,"Meets Expectation",AA848&gt;=8,"Exceeds Expectation")</f>
        <v>Below Expectation</v>
      </c>
      <c r="AC848" s="4">
        <v>3731</v>
      </c>
      <c r="AD848">
        <v>4</v>
      </c>
    </row>
    <row r="849" spans="1:30" x14ac:dyDescent="0.3">
      <c r="A849" t="s">
        <v>871</v>
      </c>
      <c r="B849" t="s">
        <v>1869</v>
      </c>
      <c r="C849">
        <v>43</v>
      </c>
      <c r="D849" t="str">
        <f t="shared" si="39"/>
        <v>40-49</v>
      </c>
      <c r="E849" t="s">
        <v>2022</v>
      </c>
      <c r="F849" t="s">
        <v>2026</v>
      </c>
      <c r="G849" t="s">
        <v>2034</v>
      </c>
      <c r="H849" s="2">
        <v>44240</v>
      </c>
      <c r="I849" t="s">
        <v>741</v>
      </c>
      <c r="J849" t="s">
        <v>2037</v>
      </c>
      <c r="K849" s="4">
        <v>76588</v>
      </c>
      <c r="L849">
        <v>1</v>
      </c>
      <c r="M849" s="2">
        <v>45501</v>
      </c>
      <c r="N849" s="6">
        <f t="shared" ca="1" si="40"/>
        <v>41</v>
      </c>
      <c r="O849" s="6">
        <f t="shared" ca="1" si="41"/>
        <v>3</v>
      </c>
      <c r="P849" s="6" t="str" cm="1">
        <f t="array" aca="1" ref="P849" ca="1">_xlfn.IFS(O849&lt;5,"0-4years", O849&lt;10,"5-9years",O849&gt;=10,"10+ years")</f>
        <v>0-4years</v>
      </c>
      <c r="Q849" t="s">
        <v>2042</v>
      </c>
      <c r="R849">
        <v>30</v>
      </c>
      <c r="S849">
        <v>4</v>
      </c>
      <c r="T849" t="str" cm="1">
        <f t="array" ref="T849">_xlfn.IFS(S849&lt;3,"Low(1-2)",S849=3,"Medium(3)",S849&gt;=4,"High(4-5)")</f>
        <v>High(4-5)</v>
      </c>
      <c r="U849">
        <v>5</v>
      </c>
      <c r="V849" t="s">
        <v>2048</v>
      </c>
      <c r="W849">
        <v>4</v>
      </c>
      <c r="X849">
        <v>74</v>
      </c>
      <c r="Y849">
        <v>20</v>
      </c>
      <c r="Z849">
        <v>70</v>
      </c>
      <c r="AA849">
        <v>0</v>
      </c>
      <c r="AB849" t="str" cm="1">
        <f t="array" ref="AB849">_xlfn.IFS(AA849=0,"Below Expectation",AA849&lt;5,"Needs Improvement",AA849&lt;=7,"Meets Expectation",AA849&gt;=8,"Exceeds Expectation")</f>
        <v>Below Expectation</v>
      </c>
      <c r="AC849" s="4">
        <v>6327</v>
      </c>
      <c r="AD849">
        <v>1</v>
      </c>
    </row>
    <row r="850" spans="1:30" x14ac:dyDescent="0.3">
      <c r="A850" t="s">
        <v>872</v>
      </c>
      <c r="B850" t="s">
        <v>1870</v>
      </c>
      <c r="C850">
        <v>50</v>
      </c>
      <c r="D850" t="str">
        <f t="shared" si="39"/>
        <v>50-59</v>
      </c>
      <c r="E850" t="s">
        <v>2024</v>
      </c>
      <c r="F850" t="s">
        <v>2025</v>
      </c>
      <c r="G850" t="s">
        <v>2034</v>
      </c>
      <c r="H850" s="2">
        <v>41509</v>
      </c>
      <c r="I850" t="s">
        <v>513</v>
      </c>
      <c r="J850" t="s">
        <v>2040</v>
      </c>
      <c r="K850" s="4">
        <v>63285</v>
      </c>
      <c r="L850">
        <v>0</v>
      </c>
      <c r="N850" s="6">
        <f t="shared" ca="1" si="40"/>
        <v>144</v>
      </c>
      <c r="O850" s="6">
        <f t="shared" ca="1" si="41"/>
        <v>12</v>
      </c>
      <c r="P850" s="6" t="str" cm="1">
        <f t="array" aca="1" ref="P850" ca="1">_xlfn.IFS(O850&lt;5,"0-4years", O850&lt;10,"5-9years",O850&gt;=10,"10+ years")</f>
        <v>10+ years</v>
      </c>
      <c r="S850">
        <v>5</v>
      </c>
      <c r="T850" t="str" cm="1">
        <f t="array" ref="T850">_xlfn.IFS(S850&lt;3,"Low(1-2)",S850=3,"Medium(3)",S850&gt;=4,"High(4-5)")</f>
        <v>High(4-5)</v>
      </c>
      <c r="U850">
        <v>5</v>
      </c>
      <c r="V850" t="s">
        <v>2056</v>
      </c>
      <c r="W850">
        <v>2</v>
      </c>
      <c r="X850">
        <v>65</v>
      </c>
      <c r="Y850">
        <v>14</v>
      </c>
      <c r="Z850">
        <v>78</v>
      </c>
      <c r="AA850">
        <v>3</v>
      </c>
      <c r="AB850" t="str" cm="1">
        <f t="array" ref="AB850">_xlfn.IFS(AA850=0,"Below Expectation",AA850&lt;5,"Needs Improvement",AA850&lt;=7,"Meets Expectation",AA850&gt;=8,"Exceeds Expectation")</f>
        <v>Needs Improvement</v>
      </c>
      <c r="AC850" s="4">
        <v>16361</v>
      </c>
      <c r="AD850">
        <v>4</v>
      </c>
    </row>
    <row r="851" spans="1:30" x14ac:dyDescent="0.3">
      <c r="A851" t="s">
        <v>873</v>
      </c>
      <c r="B851" t="s">
        <v>1871</v>
      </c>
      <c r="C851">
        <v>29</v>
      </c>
      <c r="D851" t="str">
        <f t="shared" si="39"/>
        <v>22-29</v>
      </c>
      <c r="E851" t="s">
        <v>2022</v>
      </c>
      <c r="F851" t="s">
        <v>2026</v>
      </c>
      <c r="G851" t="s">
        <v>2035</v>
      </c>
      <c r="H851" s="2">
        <v>41761</v>
      </c>
      <c r="I851" t="s">
        <v>517</v>
      </c>
      <c r="J851" t="s">
        <v>2040</v>
      </c>
      <c r="K851" s="4">
        <v>99755</v>
      </c>
      <c r="L851">
        <v>0</v>
      </c>
      <c r="N851" s="6">
        <f t="shared" ca="1" si="40"/>
        <v>136</v>
      </c>
      <c r="O851" s="6">
        <f t="shared" ca="1" si="41"/>
        <v>11</v>
      </c>
      <c r="P851" s="6" t="str" cm="1">
        <f t="array" aca="1" ref="P851" ca="1">_xlfn.IFS(O851&lt;5,"0-4years", O851&lt;10,"5-9years",O851&gt;=10,"10+ years")</f>
        <v>10+ years</v>
      </c>
      <c r="S851">
        <v>5</v>
      </c>
      <c r="T851" t="str" cm="1">
        <f t="array" ref="T851">_xlfn.IFS(S851&lt;3,"Low(1-2)",S851=3,"Medium(3)",S851&gt;=4,"High(4-5)")</f>
        <v>High(4-5)</v>
      </c>
      <c r="U851">
        <v>5</v>
      </c>
      <c r="V851" t="s">
        <v>2056</v>
      </c>
      <c r="W851">
        <v>5</v>
      </c>
      <c r="X851">
        <v>91</v>
      </c>
      <c r="Y851">
        <v>34</v>
      </c>
      <c r="Z851">
        <v>81</v>
      </c>
      <c r="AA851">
        <v>2</v>
      </c>
      <c r="AB851" t="str" cm="1">
        <f t="array" ref="AB851">_xlfn.IFS(AA851=0,"Below Expectation",AA851&lt;5,"Needs Improvement",AA851&lt;=7,"Meets Expectation",AA851&gt;=8,"Exceeds Expectation")</f>
        <v>Needs Improvement</v>
      </c>
      <c r="AC851" s="4">
        <v>15907</v>
      </c>
      <c r="AD851">
        <v>3</v>
      </c>
    </row>
    <row r="852" spans="1:30" x14ac:dyDescent="0.3">
      <c r="A852" t="s">
        <v>874</v>
      </c>
      <c r="B852" t="s">
        <v>1872</v>
      </c>
      <c r="C852">
        <v>32</v>
      </c>
      <c r="D852" t="str">
        <f t="shared" si="39"/>
        <v>30-39</v>
      </c>
      <c r="E852" t="s">
        <v>2023</v>
      </c>
      <c r="F852" t="s">
        <v>2027</v>
      </c>
      <c r="G852" t="s">
        <v>2031</v>
      </c>
      <c r="H852" s="2">
        <v>44544</v>
      </c>
      <c r="I852" t="s">
        <v>337</v>
      </c>
      <c r="J852" t="s">
        <v>2040</v>
      </c>
      <c r="K852" s="4">
        <v>96846</v>
      </c>
      <c r="L852">
        <v>0</v>
      </c>
      <c r="N852" s="6">
        <f t="shared" ca="1" si="40"/>
        <v>45</v>
      </c>
      <c r="O852" s="6">
        <f t="shared" ca="1" si="41"/>
        <v>3</v>
      </c>
      <c r="P852" s="6" t="str" cm="1">
        <f t="array" aca="1" ref="P852" ca="1">_xlfn.IFS(O852&lt;5,"0-4years", O852&lt;10,"5-9years",O852&gt;=10,"10+ years")</f>
        <v>0-4years</v>
      </c>
      <c r="S852">
        <v>2</v>
      </c>
      <c r="T852" t="str" cm="1">
        <f t="array" ref="T852">_xlfn.IFS(S852&lt;3,"Low(1-2)",S852=3,"Medium(3)",S852&gt;=4,"High(4-5)")</f>
        <v>Low(1-2)</v>
      </c>
      <c r="U852">
        <v>4</v>
      </c>
      <c r="V852" t="s">
        <v>2050</v>
      </c>
      <c r="W852">
        <v>4</v>
      </c>
      <c r="X852">
        <v>63</v>
      </c>
      <c r="Y852">
        <v>84</v>
      </c>
      <c r="Z852">
        <v>59</v>
      </c>
      <c r="AA852">
        <v>6</v>
      </c>
      <c r="AB852" t="str" cm="1">
        <f t="array" ref="AB852">_xlfn.IFS(AA852=0,"Below Expectation",AA852&lt;5,"Needs Improvement",AA852&lt;=7,"Meets Expectation",AA852&gt;=8,"Exceeds Expectation")</f>
        <v>Meets Expectation</v>
      </c>
      <c r="AC852" s="4">
        <v>19701</v>
      </c>
      <c r="AD852">
        <v>1</v>
      </c>
    </row>
    <row r="853" spans="1:30" x14ac:dyDescent="0.3">
      <c r="A853" t="s">
        <v>875</v>
      </c>
      <c r="B853" t="s">
        <v>1873</v>
      </c>
      <c r="C853">
        <v>58</v>
      </c>
      <c r="D853" t="str">
        <f t="shared" si="39"/>
        <v>50-59</v>
      </c>
      <c r="E853" t="s">
        <v>2022</v>
      </c>
      <c r="F853" t="s">
        <v>2029</v>
      </c>
      <c r="G853" t="s">
        <v>2032</v>
      </c>
      <c r="H853" s="2">
        <v>44085</v>
      </c>
      <c r="I853" t="s">
        <v>629</v>
      </c>
      <c r="J853" t="s">
        <v>2041</v>
      </c>
      <c r="K853" s="4">
        <v>61307</v>
      </c>
      <c r="L853">
        <v>0</v>
      </c>
      <c r="N853" s="6">
        <f t="shared" ca="1" si="40"/>
        <v>60</v>
      </c>
      <c r="O853" s="6">
        <f t="shared" ca="1" si="41"/>
        <v>5</v>
      </c>
      <c r="P853" s="6" t="str" cm="1">
        <f t="array" aca="1" ref="P853" ca="1">_xlfn.IFS(O853&lt;5,"0-4years", O853&lt;10,"5-9years",O853&gt;=10,"10+ years")</f>
        <v>5-9years</v>
      </c>
      <c r="S853">
        <v>2</v>
      </c>
      <c r="T853" t="str" cm="1">
        <f t="array" ref="T853">_xlfn.IFS(S853&lt;3,"Low(1-2)",S853=3,"Medium(3)",S853&gt;=4,"High(4-5)")</f>
        <v>Low(1-2)</v>
      </c>
      <c r="U853">
        <v>4</v>
      </c>
      <c r="V853" t="s">
        <v>2050</v>
      </c>
      <c r="W853">
        <v>3</v>
      </c>
      <c r="X853">
        <v>62</v>
      </c>
      <c r="Y853">
        <v>84</v>
      </c>
      <c r="Z853">
        <v>62</v>
      </c>
      <c r="AA853">
        <v>2</v>
      </c>
      <c r="AB853" t="str" cm="1">
        <f t="array" ref="AB853">_xlfn.IFS(AA853=0,"Below Expectation",AA853&lt;5,"Needs Improvement",AA853&lt;=7,"Meets Expectation",AA853&gt;=8,"Exceeds Expectation")</f>
        <v>Needs Improvement</v>
      </c>
      <c r="AC853" s="4">
        <v>2046</v>
      </c>
      <c r="AD853">
        <v>1</v>
      </c>
    </row>
    <row r="854" spans="1:30" x14ac:dyDescent="0.3">
      <c r="A854" t="s">
        <v>876</v>
      </c>
      <c r="B854" t="s">
        <v>1874</v>
      </c>
      <c r="C854">
        <v>35</v>
      </c>
      <c r="D854" t="str">
        <f t="shared" si="39"/>
        <v>30-39</v>
      </c>
      <c r="E854" t="s">
        <v>2023</v>
      </c>
      <c r="F854" t="s">
        <v>2029</v>
      </c>
      <c r="G854" t="s">
        <v>2035</v>
      </c>
      <c r="H854" s="2">
        <v>43799</v>
      </c>
      <c r="I854" t="s">
        <v>398</v>
      </c>
      <c r="J854" t="s">
        <v>2040</v>
      </c>
      <c r="K854" s="4">
        <v>105280</v>
      </c>
      <c r="L854">
        <v>0</v>
      </c>
      <c r="N854" s="6">
        <f t="shared" ca="1" si="40"/>
        <v>69</v>
      </c>
      <c r="O854" s="6">
        <f t="shared" ca="1" si="41"/>
        <v>5</v>
      </c>
      <c r="P854" s="6" t="str" cm="1">
        <f t="array" aca="1" ref="P854" ca="1">_xlfn.IFS(O854&lt;5,"0-4years", O854&lt;10,"5-9years",O854&gt;=10,"10+ years")</f>
        <v>5-9years</v>
      </c>
      <c r="S854">
        <v>4</v>
      </c>
      <c r="T854" t="str" cm="1">
        <f t="array" ref="T854">_xlfn.IFS(S854&lt;3,"Low(1-2)",S854=3,"Medium(3)",S854&gt;=4,"High(4-5)")</f>
        <v>High(4-5)</v>
      </c>
      <c r="U854">
        <v>2</v>
      </c>
      <c r="V854" t="s">
        <v>2050</v>
      </c>
      <c r="W854">
        <v>1</v>
      </c>
      <c r="X854">
        <v>90</v>
      </c>
      <c r="Y854">
        <v>84</v>
      </c>
      <c r="Z854">
        <v>96</v>
      </c>
      <c r="AA854">
        <v>0</v>
      </c>
      <c r="AB854" t="str" cm="1">
        <f t="array" ref="AB854">_xlfn.IFS(AA854=0,"Below Expectation",AA854&lt;5,"Needs Improvement",AA854&lt;=7,"Meets Expectation",AA854&gt;=8,"Exceeds Expectation")</f>
        <v>Below Expectation</v>
      </c>
      <c r="AC854" s="4">
        <v>19528</v>
      </c>
      <c r="AD854">
        <v>0</v>
      </c>
    </row>
    <row r="855" spans="1:30" x14ac:dyDescent="0.3">
      <c r="A855" t="s">
        <v>877</v>
      </c>
      <c r="B855" t="s">
        <v>1875</v>
      </c>
      <c r="C855">
        <v>51</v>
      </c>
      <c r="D855" t="str">
        <f t="shared" si="39"/>
        <v>50-59</v>
      </c>
      <c r="E855" t="s">
        <v>2023</v>
      </c>
      <c r="F855" t="s">
        <v>2029</v>
      </c>
      <c r="G855" t="s">
        <v>2032</v>
      </c>
      <c r="H855" s="2">
        <v>41514</v>
      </c>
      <c r="I855" t="s">
        <v>662</v>
      </c>
      <c r="J855" t="s">
        <v>2039</v>
      </c>
      <c r="K855" s="4">
        <v>44867</v>
      </c>
      <c r="L855">
        <v>0</v>
      </c>
      <c r="N855" s="6">
        <f t="shared" ca="1" si="40"/>
        <v>144</v>
      </c>
      <c r="O855" s="6">
        <f t="shared" ca="1" si="41"/>
        <v>12</v>
      </c>
      <c r="P855" s="6" t="str" cm="1">
        <f t="array" aca="1" ref="P855" ca="1">_xlfn.IFS(O855&lt;5,"0-4years", O855&lt;10,"5-9years",O855&gt;=10,"10+ years")</f>
        <v>10+ years</v>
      </c>
      <c r="S855">
        <v>2</v>
      </c>
      <c r="T855" t="str" cm="1">
        <f t="array" ref="T855">_xlfn.IFS(S855&lt;3,"Low(1-2)",S855=3,"Medium(3)",S855&gt;=4,"High(4-5)")</f>
        <v>Low(1-2)</v>
      </c>
      <c r="U855">
        <v>3</v>
      </c>
      <c r="V855" t="s">
        <v>2050</v>
      </c>
      <c r="W855">
        <v>3</v>
      </c>
      <c r="X855">
        <v>56</v>
      </c>
      <c r="Y855">
        <v>59</v>
      </c>
      <c r="Z855">
        <v>72</v>
      </c>
      <c r="AA855">
        <v>9</v>
      </c>
      <c r="AB855" t="str" cm="1">
        <f t="array" ref="AB855">_xlfn.IFS(AA855=0,"Below Expectation",AA855&lt;5,"Needs Improvement",AA855&lt;=7,"Meets Expectation",AA855&gt;=8,"Exceeds Expectation")</f>
        <v>Exceeds Expectation</v>
      </c>
      <c r="AC855" s="4">
        <v>19605</v>
      </c>
      <c r="AD855">
        <v>1</v>
      </c>
    </row>
    <row r="856" spans="1:30" x14ac:dyDescent="0.3">
      <c r="A856" t="s">
        <v>878</v>
      </c>
      <c r="B856" t="s">
        <v>1876</v>
      </c>
      <c r="C856">
        <v>56</v>
      </c>
      <c r="D856" t="str">
        <f t="shared" si="39"/>
        <v>50-59</v>
      </c>
      <c r="E856" t="s">
        <v>2022</v>
      </c>
      <c r="F856" t="s">
        <v>2026</v>
      </c>
      <c r="G856" t="s">
        <v>2031</v>
      </c>
      <c r="H856" s="2">
        <v>41395</v>
      </c>
      <c r="I856" t="s">
        <v>960</v>
      </c>
      <c r="J856" t="s">
        <v>2039</v>
      </c>
      <c r="K856" s="4">
        <v>81523</v>
      </c>
      <c r="L856">
        <v>0</v>
      </c>
      <c r="N856" s="6">
        <f t="shared" ca="1" si="40"/>
        <v>148</v>
      </c>
      <c r="O856" s="6">
        <f t="shared" ca="1" si="41"/>
        <v>12</v>
      </c>
      <c r="P856" s="6" t="str" cm="1">
        <f t="array" aca="1" ref="P856" ca="1">_xlfn.IFS(O856&lt;5,"0-4years", O856&lt;10,"5-9years",O856&gt;=10,"10+ years")</f>
        <v>10+ years</v>
      </c>
      <c r="S856">
        <v>4</v>
      </c>
      <c r="T856" t="str" cm="1">
        <f t="array" ref="T856">_xlfn.IFS(S856&lt;3,"Low(1-2)",S856=3,"Medium(3)",S856&gt;=4,"High(4-5)")</f>
        <v>High(4-5)</v>
      </c>
      <c r="U856">
        <v>5</v>
      </c>
      <c r="V856" t="s">
        <v>2056</v>
      </c>
      <c r="W856">
        <v>4</v>
      </c>
      <c r="X856">
        <v>61</v>
      </c>
      <c r="Y856">
        <v>43</v>
      </c>
      <c r="Z856">
        <v>99</v>
      </c>
      <c r="AA856">
        <v>1</v>
      </c>
      <c r="AB856" t="str" cm="1">
        <f t="array" ref="AB856">_xlfn.IFS(AA856=0,"Below Expectation",AA856&lt;5,"Needs Improvement",AA856&lt;=7,"Meets Expectation",AA856&gt;=8,"Exceeds Expectation")</f>
        <v>Needs Improvement</v>
      </c>
      <c r="AC856" s="4">
        <v>11332</v>
      </c>
      <c r="AD856">
        <v>0</v>
      </c>
    </row>
    <row r="857" spans="1:30" x14ac:dyDescent="0.3">
      <c r="A857" t="s">
        <v>879</v>
      </c>
      <c r="B857" t="s">
        <v>1877</v>
      </c>
      <c r="C857">
        <v>42</v>
      </c>
      <c r="D857" t="str">
        <f t="shared" si="39"/>
        <v>40-49</v>
      </c>
      <c r="E857" t="s">
        <v>2023</v>
      </c>
      <c r="F857" t="s">
        <v>2028</v>
      </c>
      <c r="G857" t="s">
        <v>2035</v>
      </c>
      <c r="H857" s="2">
        <v>43755</v>
      </c>
      <c r="I857" t="s">
        <v>48</v>
      </c>
      <c r="J857" t="s">
        <v>2038</v>
      </c>
      <c r="K857" s="4">
        <v>109161</v>
      </c>
      <c r="L857">
        <v>0</v>
      </c>
      <c r="N857" s="6">
        <f t="shared" ca="1" si="40"/>
        <v>70</v>
      </c>
      <c r="O857" s="6">
        <f t="shared" ca="1" si="41"/>
        <v>5</v>
      </c>
      <c r="P857" s="6" t="str" cm="1">
        <f t="array" aca="1" ref="P857" ca="1">_xlfn.IFS(O857&lt;5,"0-4years", O857&lt;10,"5-9years",O857&gt;=10,"10+ years")</f>
        <v>5-9years</v>
      </c>
      <c r="S857">
        <v>1</v>
      </c>
      <c r="T857" t="str" cm="1">
        <f t="array" ref="T857">_xlfn.IFS(S857&lt;3,"Low(1-2)",S857=3,"Medium(3)",S857&gt;=4,"High(4-5)")</f>
        <v>Low(1-2)</v>
      </c>
      <c r="U857">
        <v>2</v>
      </c>
      <c r="V857" t="s">
        <v>2050</v>
      </c>
      <c r="W857">
        <v>3</v>
      </c>
      <c r="X857">
        <v>86</v>
      </c>
      <c r="Y857">
        <v>95</v>
      </c>
      <c r="Z857">
        <v>72</v>
      </c>
      <c r="AA857">
        <v>9</v>
      </c>
      <c r="AB857" t="str" cm="1">
        <f t="array" ref="AB857">_xlfn.IFS(AA857=0,"Below Expectation",AA857&lt;5,"Needs Improvement",AA857&lt;=7,"Meets Expectation",AA857&gt;=8,"Exceeds Expectation")</f>
        <v>Exceeds Expectation</v>
      </c>
      <c r="AC857" s="4">
        <v>5064</v>
      </c>
      <c r="AD857">
        <v>4</v>
      </c>
    </row>
    <row r="858" spans="1:30" x14ac:dyDescent="0.3">
      <c r="A858" t="s">
        <v>880</v>
      </c>
      <c r="B858" t="s">
        <v>1878</v>
      </c>
      <c r="C858">
        <v>58</v>
      </c>
      <c r="D858" t="str">
        <f t="shared" si="39"/>
        <v>50-59</v>
      </c>
      <c r="E858" t="s">
        <v>2023</v>
      </c>
      <c r="F858" t="s">
        <v>2025</v>
      </c>
      <c r="G858" t="s">
        <v>2031</v>
      </c>
      <c r="H858" s="2">
        <v>41899</v>
      </c>
      <c r="I858" t="s">
        <v>357</v>
      </c>
      <c r="J858" t="s">
        <v>2041</v>
      </c>
      <c r="K858" s="4">
        <v>31378</v>
      </c>
      <c r="L858">
        <v>0</v>
      </c>
      <c r="N858" s="6">
        <f t="shared" ca="1" si="40"/>
        <v>131</v>
      </c>
      <c r="O858" s="6">
        <f t="shared" ca="1" si="41"/>
        <v>10</v>
      </c>
      <c r="P858" s="6" t="str" cm="1">
        <f t="array" aca="1" ref="P858" ca="1">_xlfn.IFS(O858&lt;5,"0-4years", O858&lt;10,"5-9years",O858&gt;=10,"10+ years")</f>
        <v>10+ years</v>
      </c>
      <c r="S858">
        <v>2</v>
      </c>
      <c r="T858" t="str" cm="1">
        <f t="array" ref="T858">_xlfn.IFS(S858&lt;3,"Low(1-2)",S858=3,"Medium(3)",S858&gt;=4,"High(4-5)")</f>
        <v>Low(1-2)</v>
      </c>
      <c r="U858">
        <v>2</v>
      </c>
      <c r="V858" t="s">
        <v>2050</v>
      </c>
      <c r="W858">
        <v>3</v>
      </c>
      <c r="X858">
        <v>99</v>
      </c>
      <c r="Y858">
        <v>4</v>
      </c>
      <c r="Z858">
        <v>80</v>
      </c>
      <c r="AA858">
        <v>3</v>
      </c>
      <c r="AB858" t="str" cm="1">
        <f t="array" ref="AB858">_xlfn.IFS(AA858=0,"Below Expectation",AA858&lt;5,"Needs Improvement",AA858&lt;=7,"Meets Expectation",AA858&gt;=8,"Exceeds Expectation")</f>
        <v>Needs Improvement</v>
      </c>
      <c r="AC858" s="4">
        <v>9445</v>
      </c>
      <c r="AD858">
        <v>4</v>
      </c>
    </row>
    <row r="859" spans="1:30" x14ac:dyDescent="0.3">
      <c r="A859" t="s">
        <v>881</v>
      </c>
      <c r="B859" t="s">
        <v>1879</v>
      </c>
      <c r="C859">
        <v>26</v>
      </c>
      <c r="D859" t="str">
        <f t="shared" si="39"/>
        <v>22-29</v>
      </c>
      <c r="E859" t="s">
        <v>2022</v>
      </c>
      <c r="F859" t="s">
        <v>2029</v>
      </c>
      <c r="G859" t="s">
        <v>2033</v>
      </c>
      <c r="H859" s="2">
        <v>44041</v>
      </c>
      <c r="I859" t="s">
        <v>378</v>
      </c>
      <c r="J859" t="s">
        <v>2038</v>
      </c>
      <c r="K859" s="4">
        <v>109685</v>
      </c>
      <c r="L859">
        <v>0</v>
      </c>
      <c r="N859" s="6">
        <f t="shared" ca="1" si="40"/>
        <v>61</v>
      </c>
      <c r="O859" s="6">
        <f t="shared" ca="1" si="41"/>
        <v>5</v>
      </c>
      <c r="P859" s="6" t="str" cm="1">
        <f t="array" aca="1" ref="P859" ca="1">_xlfn.IFS(O859&lt;5,"0-4years", O859&lt;10,"5-9years",O859&gt;=10,"10+ years")</f>
        <v>5-9years</v>
      </c>
      <c r="S859">
        <v>1</v>
      </c>
      <c r="T859" t="str" cm="1">
        <f t="array" ref="T859">_xlfn.IFS(S859&lt;3,"Low(1-2)",S859=3,"Medium(3)",S859&gt;=4,"High(4-5)")</f>
        <v>Low(1-2)</v>
      </c>
      <c r="U859">
        <v>1</v>
      </c>
      <c r="V859" t="s">
        <v>2050</v>
      </c>
      <c r="W859">
        <v>4</v>
      </c>
      <c r="X859">
        <v>53</v>
      </c>
      <c r="Y859">
        <v>72</v>
      </c>
      <c r="Z859">
        <v>53</v>
      </c>
      <c r="AA859">
        <v>0</v>
      </c>
      <c r="AB859" t="str" cm="1">
        <f t="array" ref="AB859">_xlfn.IFS(AA859=0,"Below Expectation",AA859&lt;5,"Needs Improvement",AA859&lt;=7,"Meets Expectation",AA859&gt;=8,"Exceeds Expectation")</f>
        <v>Below Expectation</v>
      </c>
      <c r="AC859" s="4">
        <v>722</v>
      </c>
      <c r="AD859">
        <v>4</v>
      </c>
    </row>
    <row r="860" spans="1:30" x14ac:dyDescent="0.3">
      <c r="A860" t="s">
        <v>882</v>
      </c>
      <c r="B860" t="s">
        <v>1880</v>
      </c>
      <c r="C860">
        <v>40</v>
      </c>
      <c r="D860" t="str">
        <f t="shared" si="39"/>
        <v>40-49</v>
      </c>
      <c r="E860" t="s">
        <v>2023</v>
      </c>
      <c r="F860" t="s">
        <v>2027</v>
      </c>
      <c r="G860" t="s">
        <v>2035</v>
      </c>
      <c r="H860" s="2">
        <v>43272</v>
      </c>
      <c r="I860" t="s">
        <v>139</v>
      </c>
      <c r="J860" t="s">
        <v>2039</v>
      </c>
      <c r="K860" s="4">
        <v>101958</v>
      </c>
      <c r="L860">
        <v>1</v>
      </c>
      <c r="M860" s="2">
        <v>43949</v>
      </c>
      <c r="N860" s="6">
        <f t="shared" ca="1" si="40"/>
        <v>22</v>
      </c>
      <c r="O860" s="6">
        <f t="shared" ca="1" si="41"/>
        <v>1</v>
      </c>
      <c r="P860" s="6" t="str" cm="1">
        <f t="array" aca="1" ref="P860" ca="1">_xlfn.IFS(O860&lt;5,"0-4years", O860&lt;10,"5-9years",O860&gt;=10,"10+ years")</f>
        <v>0-4years</v>
      </c>
      <c r="Q860" t="s">
        <v>2044</v>
      </c>
      <c r="R860">
        <v>30</v>
      </c>
      <c r="S860">
        <v>3</v>
      </c>
      <c r="T860" t="str" cm="1">
        <f t="array" ref="T860">_xlfn.IFS(S860&lt;3,"Low(1-2)",S860=3,"Medium(3)",S860&gt;=4,"High(4-5)")</f>
        <v>Medium(3)</v>
      </c>
      <c r="U860">
        <v>5</v>
      </c>
      <c r="V860" t="s">
        <v>2051</v>
      </c>
      <c r="W860">
        <v>2</v>
      </c>
      <c r="X860">
        <v>51</v>
      </c>
      <c r="Y860">
        <v>17</v>
      </c>
      <c r="Z860">
        <v>98</v>
      </c>
      <c r="AA860">
        <v>0</v>
      </c>
      <c r="AB860" t="str" cm="1">
        <f t="array" ref="AB860">_xlfn.IFS(AA860=0,"Below Expectation",AA860&lt;5,"Needs Improvement",AA860&lt;=7,"Meets Expectation",AA860&gt;=8,"Exceeds Expectation")</f>
        <v>Below Expectation</v>
      </c>
      <c r="AC860" s="4">
        <v>13289</v>
      </c>
      <c r="AD860">
        <v>0</v>
      </c>
    </row>
    <row r="861" spans="1:30" x14ac:dyDescent="0.3">
      <c r="A861" t="s">
        <v>883</v>
      </c>
      <c r="B861" t="s">
        <v>1881</v>
      </c>
      <c r="C861">
        <v>35</v>
      </c>
      <c r="D861" t="str">
        <f t="shared" si="39"/>
        <v>30-39</v>
      </c>
      <c r="E861" t="s">
        <v>2023</v>
      </c>
      <c r="F861" t="s">
        <v>2027</v>
      </c>
      <c r="G861" t="s">
        <v>2031</v>
      </c>
      <c r="H861" s="2">
        <v>42651</v>
      </c>
      <c r="I861" t="s">
        <v>71</v>
      </c>
      <c r="J861" t="s">
        <v>2039</v>
      </c>
      <c r="K861" s="4">
        <v>52926</v>
      </c>
      <c r="L861">
        <v>0</v>
      </c>
      <c r="N861" s="6">
        <f t="shared" ca="1" si="40"/>
        <v>107</v>
      </c>
      <c r="O861" s="6">
        <f t="shared" ca="1" si="41"/>
        <v>8</v>
      </c>
      <c r="P861" s="6" t="str" cm="1">
        <f t="array" aca="1" ref="P861" ca="1">_xlfn.IFS(O861&lt;5,"0-4years", O861&lt;10,"5-9years",O861&gt;=10,"10+ years")</f>
        <v>5-9years</v>
      </c>
      <c r="S861">
        <v>4</v>
      </c>
      <c r="T861" t="str" cm="1">
        <f t="array" ref="T861">_xlfn.IFS(S861&lt;3,"Low(1-2)",S861=3,"Medium(3)",S861&gt;=4,"High(4-5)")</f>
        <v>High(4-5)</v>
      </c>
      <c r="U861">
        <v>2</v>
      </c>
      <c r="V861" t="s">
        <v>2050</v>
      </c>
      <c r="W861">
        <v>5</v>
      </c>
      <c r="X861">
        <v>84</v>
      </c>
      <c r="Y861">
        <v>20</v>
      </c>
      <c r="Z861">
        <v>52</v>
      </c>
      <c r="AA861">
        <v>7</v>
      </c>
      <c r="AB861" t="str" cm="1">
        <f t="array" ref="AB861">_xlfn.IFS(AA861=0,"Below Expectation",AA861&lt;5,"Needs Improvement",AA861&lt;=7,"Meets Expectation",AA861&gt;=8,"Exceeds Expectation")</f>
        <v>Meets Expectation</v>
      </c>
      <c r="AC861" s="4">
        <v>15210</v>
      </c>
      <c r="AD861">
        <v>4</v>
      </c>
    </row>
    <row r="862" spans="1:30" x14ac:dyDescent="0.3">
      <c r="A862" t="s">
        <v>884</v>
      </c>
      <c r="B862" t="s">
        <v>1882</v>
      </c>
      <c r="C862">
        <v>47</v>
      </c>
      <c r="D862" t="str">
        <f t="shared" si="39"/>
        <v>40-49</v>
      </c>
      <c r="E862" t="s">
        <v>2022</v>
      </c>
      <c r="F862" t="s">
        <v>2029</v>
      </c>
      <c r="G862" t="s">
        <v>2031</v>
      </c>
      <c r="H862" s="2">
        <v>41497</v>
      </c>
      <c r="I862" t="s">
        <v>761</v>
      </c>
      <c r="J862" t="s">
        <v>2037</v>
      </c>
      <c r="K862" s="4">
        <v>38180</v>
      </c>
      <c r="L862">
        <v>0</v>
      </c>
      <c r="N862" s="6">
        <f t="shared" ca="1" si="40"/>
        <v>145</v>
      </c>
      <c r="O862" s="6">
        <f t="shared" ca="1" si="41"/>
        <v>12</v>
      </c>
      <c r="P862" s="6" t="str" cm="1">
        <f t="array" aca="1" ref="P862" ca="1">_xlfn.IFS(O862&lt;5,"0-4years", O862&lt;10,"5-9years",O862&gt;=10,"10+ years")</f>
        <v>10+ years</v>
      </c>
      <c r="S862">
        <v>3</v>
      </c>
      <c r="T862" t="str" cm="1">
        <f t="array" ref="T862">_xlfn.IFS(S862&lt;3,"Low(1-2)",S862=3,"Medium(3)",S862&gt;=4,"High(4-5)")</f>
        <v>Medium(3)</v>
      </c>
      <c r="U862">
        <v>1</v>
      </c>
      <c r="V862" t="s">
        <v>2050</v>
      </c>
      <c r="W862">
        <v>1</v>
      </c>
      <c r="X862">
        <v>93</v>
      </c>
      <c r="Y862">
        <v>71</v>
      </c>
      <c r="Z862">
        <v>70</v>
      </c>
      <c r="AA862">
        <v>6</v>
      </c>
      <c r="AB862" t="str" cm="1">
        <f t="array" ref="AB862">_xlfn.IFS(AA862=0,"Below Expectation",AA862&lt;5,"Needs Improvement",AA862&lt;=7,"Meets Expectation",AA862&gt;=8,"Exceeds Expectation")</f>
        <v>Meets Expectation</v>
      </c>
      <c r="AC862" s="4">
        <v>7564</v>
      </c>
      <c r="AD862">
        <v>2</v>
      </c>
    </row>
    <row r="863" spans="1:30" x14ac:dyDescent="0.3">
      <c r="A863" t="s">
        <v>885</v>
      </c>
      <c r="B863" t="s">
        <v>1883</v>
      </c>
      <c r="C863">
        <v>25</v>
      </c>
      <c r="D863" t="str">
        <f t="shared" si="39"/>
        <v>22-29</v>
      </c>
      <c r="E863" t="s">
        <v>2022</v>
      </c>
      <c r="F863" t="s">
        <v>2029</v>
      </c>
      <c r="G863" t="s">
        <v>2034</v>
      </c>
      <c r="H863" s="2">
        <v>43819</v>
      </c>
      <c r="I863" t="s">
        <v>801</v>
      </c>
      <c r="J863" t="s">
        <v>2040</v>
      </c>
      <c r="K863" s="4">
        <v>117837</v>
      </c>
      <c r="L863">
        <v>1</v>
      </c>
      <c r="M863" s="2">
        <v>44999</v>
      </c>
      <c r="N863" s="6">
        <f t="shared" ca="1" si="40"/>
        <v>38</v>
      </c>
      <c r="O863" s="6">
        <f t="shared" ca="1" si="41"/>
        <v>3</v>
      </c>
      <c r="P863" s="6" t="str" cm="1">
        <f t="array" aca="1" ref="P863" ca="1">_xlfn.IFS(O863&lt;5,"0-4years", O863&lt;10,"5-9years",O863&gt;=10,"10+ years")</f>
        <v>0-4years</v>
      </c>
      <c r="Q863" t="s">
        <v>2044</v>
      </c>
      <c r="R863">
        <v>60</v>
      </c>
      <c r="S863">
        <v>2</v>
      </c>
      <c r="T863" t="str" cm="1">
        <f t="array" ref="T863">_xlfn.IFS(S863&lt;3,"Low(1-2)",S863=3,"Medium(3)",S863&gt;=4,"High(4-5)")</f>
        <v>Low(1-2)</v>
      </c>
      <c r="U863">
        <v>5</v>
      </c>
      <c r="V863" t="s">
        <v>2051</v>
      </c>
      <c r="W863">
        <v>5</v>
      </c>
      <c r="X863">
        <v>52</v>
      </c>
      <c r="Y863">
        <v>97</v>
      </c>
      <c r="Z863">
        <v>51</v>
      </c>
      <c r="AA863">
        <v>7</v>
      </c>
      <c r="AB863" t="str" cm="1">
        <f t="array" ref="AB863">_xlfn.IFS(AA863=0,"Below Expectation",AA863&lt;5,"Needs Improvement",AA863&lt;=7,"Meets Expectation",AA863&gt;=8,"Exceeds Expectation")</f>
        <v>Meets Expectation</v>
      </c>
      <c r="AC863" s="4">
        <v>8275</v>
      </c>
      <c r="AD863">
        <v>1</v>
      </c>
    </row>
    <row r="864" spans="1:30" x14ac:dyDescent="0.3">
      <c r="A864" t="s">
        <v>886</v>
      </c>
      <c r="B864" t="s">
        <v>1884</v>
      </c>
      <c r="C864">
        <v>46</v>
      </c>
      <c r="D864" t="str">
        <f t="shared" si="39"/>
        <v>40-49</v>
      </c>
      <c r="E864" t="s">
        <v>2022</v>
      </c>
      <c r="F864" t="s">
        <v>2025</v>
      </c>
      <c r="G864" t="s">
        <v>2035</v>
      </c>
      <c r="H864" s="2">
        <v>43576</v>
      </c>
      <c r="I864" t="s">
        <v>122</v>
      </c>
      <c r="J864" t="s">
        <v>2039</v>
      </c>
      <c r="K864" s="4">
        <v>61931</v>
      </c>
      <c r="L864">
        <v>1</v>
      </c>
      <c r="M864" s="2">
        <v>44269</v>
      </c>
      <c r="N864" s="6">
        <f t="shared" ca="1" si="40"/>
        <v>22</v>
      </c>
      <c r="O864" s="6">
        <f t="shared" ca="1" si="41"/>
        <v>1</v>
      </c>
      <c r="P864" s="6" t="str" cm="1">
        <f t="array" aca="1" ref="P864" ca="1">_xlfn.IFS(O864&lt;5,"0-4years", O864&lt;10,"5-9years",O864&gt;=10,"10+ years")</f>
        <v>0-4years</v>
      </c>
      <c r="Q864" t="s">
        <v>2044</v>
      </c>
      <c r="R864">
        <v>60</v>
      </c>
      <c r="S864">
        <v>1</v>
      </c>
      <c r="T864" t="str" cm="1">
        <f t="array" ref="T864">_xlfn.IFS(S864&lt;3,"Low(1-2)",S864=3,"Medium(3)",S864&gt;=4,"High(4-5)")</f>
        <v>Low(1-2)</v>
      </c>
      <c r="U864">
        <v>4</v>
      </c>
      <c r="V864" t="s">
        <v>2051</v>
      </c>
      <c r="W864">
        <v>1</v>
      </c>
      <c r="X864">
        <v>53</v>
      </c>
      <c r="Y864">
        <v>73</v>
      </c>
      <c r="Z864">
        <v>53</v>
      </c>
      <c r="AA864">
        <v>3</v>
      </c>
      <c r="AB864" t="str" cm="1">
        <f t="array" ref="AB864">_xlfn.IFS(AA864=0,"Below Expectation",AA864&lt;5,"Needs Improvement",AA864&lt;=7,"Meets Expectation",AA864&gt;=8,"Exceeds Expectation")</f>
        <v>Needs Improvement</v>
      </c>
      <c r="AC864" s="4">
        <v>3819</v>
      </c>
      <c r="AD864">
        <v>0</v>
      </c>
    </row>
    <row r="865" spans="1:30" x14ac:dyDescent="0.3">
      <c r="A865" t="s">
        <v>887</v>
      </c>
      <c r="B865" t="s">
        <v>1885</v>
      </c>
      <c r="C865">
        <v>46</v>
      </c>
      <c r="D865" t="str">
        <f t="shared" si="39"/>
        <v>40-49</v>
      </c>
      <c r="E865" t="s">
        <v>2023</v>
      </c>
      <c r="F865" t="s">
        <v>2029</v>
      </c>
      <c r="G865" t="s">
        <v>2034</v>
      </c>
      <c r="H865" s="2">
        <v>40977</v>
      </c>
      <c r="I865" t="s">
        <v>482</v>
      </c>
      <c r="J865" t="s">
        <v>2038</v>
      </c>
      <c r="K865" s="4">
        <v>49014</v>
      </c>
      <c r="L865">
        <v>0</v>
      </c>
      <c r="N865" s="6">
        <f t="shared" ca="1" si="40"/>
        <v>162</v>
      </c>
      <c r="O865" s="6">
        <f t="shared" ca="1" si="41"/>
        <v>13</v>
      </c>
      <c r="P865" s="6" t="str" cm="1">
        <f t="array" aca="1" ref="P865" ca="1">_xlfn.IFS(O865&lt;5,"0-4years", O865&lt;10,"5-9years",O865&gt;=10,"10+ years")</f>
        <v>10+ years</v>
      </c>
      <c r="S865">
        <v>2</v>
      </c>
      <c r="T865" t="str" cm="1">
        <f t="array" ref="T865">_xlfn.IFS(S865&lt;3,"Low(1-2)",S865=3,"Medium(3)",S865&gt;=4,"High(4-5)")</f>
        <v>Low(1-2)</v>
      </c>
      <c r="U865">
        <v>1</v>
      </c>
      <c r="V865" t="s">
        <v>2050</v>
      </c>
      <c r="W865">
        <v>5</v>
      </c>
      <c r="X865">
        <v>87</v>
      </c>
      <c r="Y865">
        <v>50</v>
      </c>
      <c r="Z865">
        <v>50</v>
      </c>
      <c r="AA865">
        <v>5</v>
      </c>
      <c r="AB865" t="str" cm="1">
        <f t="array" ref="AB865">_xlfn.IFS(AA865=0,"Below Expectation",AA865&lt;5,"Needs Improvement",AA865&lt;=7,"Meets Expectation",AA865&gt;=8,"Exceeds Expectation")</f>
        <v>Meets Expectation</v>
      </c>
      <c r="AC865" s="4">
        <v>3364</v>
      </c>
      <c r="AD865">
        <v>4</v>
      </c>
    </row>
    <row r="866" spans="1:30" x14ac:dyDescent="0.3">
      <c r="A866" t="s">
        <v>888</v>
      </c>
      <c r="B866" t="s">
        <v>1886</v>
      </c>
      <c r="C866">
        <v>39</v>
      </c>
      <c r="D866" t="str">
        <f t="shared" si="39"/>
        <v>30-39</v>
      </c>
      <c r="E866" t="s">
        <v>2023</v>
      </c>
      <c r="F866" t="s">
        <v>2025</v>
      </c>
      <c r="G866" t="s">
        <v>2035</v>
      </c>
      <c r="H866" s="2">
        <v>41793</v>
      </c>
      <c r="I866" t="s">
        <v>546</v>
      </c>
      <c r="J866" t="s">
        <v>2038</v>
      </c>
      <c r="K866" s="4">
        <v>104872</v>
      </c>
      <c r="L866">
        <v>0</v>
      </c>
      <c r="N866" s="6">
        <f t="shared" ca="1" si="40"/>
        <v>135</v>
      </c>
      <c r="O866" s="6">
        <f t="shared" ca="1" si="41"/>
        <v>11</v>
      </c>
      <c r="P866" s="6" t="str" cm="1">
        <f t="array" aca="1" ref="P866" ca="1">_xlfn.IFS(O866&lt;5,"0-4years", O866&lt;10,"5-9years",O866&gt;=10,"10+ years")</f>
        <v>10+ years</v>
      </c>
      <c r="S866">
        <v>3</v>
      </c>
      <c r="T866" t="str" cm="1">
        <f t="array" ref="T866">_xlfn.IFS(S866&lt;3,"Low(1-2)",S866=3,"Medium(3)",S866&gt;=4,"High(4-5)")</f>
        <v>Medium(3)</v>
      </c>
      <c r="U866">
        <v>4</v>
      </c>
      <c r="V866" t="s">
        <v>2054</v>
      </c>
      <c r="W866">
        <v>3</v>
      </c>
      <c r="X866">
        <v>61</v>
      </c>
      <c r="Y866">
        <v>40</v>
      </c>
      <c r="Z866">
        <v>64</v>
      </c>
      <c r="AA866">
        <v>2</v>
      </c>
      <c r="AB866" t="str" cm="1">
        <f t="array" ref="AB866">_xlfn.IFS(AA866=0,"Below Expectation",AA866&lt;5,"Needs Improvement",AA866&lt;=7,"Meets Expectation",AA866&gt;=8,"Exceeds Expectation")</f>
        <v>Needs Improvement</v>
      </c>
      <c r="AC866" s="4">
        <v>4318</v>
      </c>
      <c r="AD866">
        <v>2</v>
      </c>
    </row>
    <row r="867" spans="1:30" x14ac:dyDescent="0.3">
      <c r="A867" t="s">
        <v>889</v>
      </c>
      <c r="B867" t="s">
        <v>1887</v>
      </c>
      <c r="C867">
        <v>29</v>
      </c>
      <c r="D867" t="str">
        <f t="shared" si="39"/>
        <v>22-29</v>
      </c>
      <c r="E867" t="s">
        <v>2023</v>
      </c>
      <c r="F867" t="s">
        <v>2027</v>
      </c>
      <c r="G867" t="s">
        <v>2031</v>
      </c>
      <c r="H867" s="2">
        <v>43206</v>
      </c>
      <c r="I867" t="s">
        <v>620</v>
      </c>
      <c r="J867" t="s">
        <v>2040</v>
      </c>
      <c r="K867" s="4">
        <v>83502</v>
      </c>
      <c r="L867">
        <v>0</v>
      </c>
      <c r="N867" s="6">
        <f t="shared" ca="1" si="40"/>
        <v>89</v>
      </c>
      <c r="O867" s="6">
        <f t="shared" ca="1" si="41"/>
        <v>7</v>
      </c>
      <c r="P867" s="6" t="str" cm="1">
        <f t="array" aca="1" ref="P867" ca="1">_xlfn.IFS(O867&lt;5,"0-4years", O867&lt;10,"5-9years",O867&gt;=10,"10+ years")</f>
        <v>5-9years</v>
      </c>
      <c r="S867">
        <v>2</v>
      </c>
      <c r="T867" t="str" cm="1">
        <f t="array" ref="T867">_xlfn.IFS(S867&lt;3,"Low(1-2)",S867=3,"Medium(3)",S867&gt;=4,"High(4-5)")</f>
        <v>Low(1-2)</v>
      </c>
      <c r="U867">
        <v>3</v>
      </c>
      <c r="V867" t="s">
        <v>2050</v>
      </c>
      <c r="W867">
        <v>2</v>
      </c>
      <c r="X867">
        <v>68</v>
      </c>
      <c r="Y867">
        <v>23</v>
      </c>
      <c r="Z867">
        <v>82</v>
      </c>
      <c r="AA867">
        <v>7</v>
      </c>
      <c r="AB867" t="str" cm="1">
        <f t="array" ref="AB867">_xlfn.IFS(AA867=0,"Below Expectation",AA867&lt;5,"Needs Improvement",AA867&lt;=7,"Meets Expectation",AA867&gt;=8,"Exceeds Expectation")</f>
        <v>Meets Expectation</v>
      </c>
      <c r="AC867" s="4">
        <v>19164</v>
      </c>
      <c r="AD867">
        <v>1</v>
      </c>
    </row>
    <row r="868" spans="1:30" x14ac:dyDescent="0.3">
      <c r="A868" t="s">
        <v>890</v>
      </c>
      <c r="B868" t="s">
        <v>1888</v>
      </c>
      <c r="C868">
        <v>35</v>
      </c>
      <c r="D868" t="str">
        <f t="shared" si="39"/>
        <v>30-39</v>
      </c>
      <c r="E868" t="s">
        <v>2023</v>
      </c>
      <c r="F868" t="s">
        <v>2029</v>
      </c>
      <c r="G868" t="s">
        <v>2035</v>
      </c>
      <c r="H868" s="2">
        <v>40433</v>
      </c>
      <c r="I868" t="s">
        <v>428</v>
      </c>
      <c r="J868" t="s">
        <v>2040</v>
      </c>
      <c r="K868" s="4">
        <v>112736</v>
      </c>
      <c r="L868">
        <v>1</v>
      </c>
      <c r="M868" s="2">
        <v>43506</v>
      </c>
      <c r="N868" s="6">
        <f t="shared" ca="1" si="40"/>
        <v>100</v>
      </c>
      <c r="O868" s="6">
        <f t="shared" ca="1" si="41"/>
        <v>8</v>
      </c>
      <c r="P868" s="6" t="str" cm="1">
        <f t="array" aca="1" ref="P868" ca="1">_xlfn.IFS(O868&lt;5,"0-4years", O868&lt;10,"5-9years",O868&gt;=10,"10+ years")</f>
        <v>5-9years</v>
      </c>
      <c r="Q868" t="s">
        <v>2044</v>
      </c>
      <c r="R868">
        <v>30</v>
      </c>
      <c r="S868">
        <v>5</v>
      </c>
      <c r="T868" t="str" cm="1">
        <f t="array" ref="T868">_xlfn.IFS(S868&lt;3,"Low(1-2)",S868=3,"Medium(3)",S868&gt;=4,"High(4-5)")</f>
        <v>High(4-5)</v>
      </c>
      <c r="U868">
        <v>3</v>
      </c>
      <c r="V868" t="s">
        <v>2051</v>
      </c>
      <c r="W868">
        <v>3</v>
      </c>
      <c r="X868">
        <v>59</v>
      </c>
      <c r="Y868">
        <v>23</v>
      </c>
      <c r="Z868">
        <v>55</v>
      </c>
      <c r="AA868">
        <v>3</v>
      </c>
      <c r="AB868" t="str" cm="1">
        <f t="array" ref="AB868">_xlfn.IFS(AA868=0,"Below Expectation",AA868&lt;5,"Needs Improvement",AA868&lt;=7,"Meets Expectation",AA868&gt;=8,"Exceeds Expectation")</f>
        <v>Needs Improvement</v>
      </c>
      <c r="AC868" s="4">
        <v>11479</v>
      </c>
      <c r="AD868">
        <v>1</v>
      </c>
    </row>
    <row r="869" spans="1:30" x14ac:dyDescent="0.3">
      <c r="A869" t="s">
        <v>891</v>
      </c>
      <c r="B869" t="s">
        <v>1889</v>
      </c>
      <c r="C869">
        <v>53</v>
      </c>
      <c r="D869" t="str">
        <f t="shared" si="39"/>
        <v>50-59</v>
      </c>
      <c r="E869" t="s">
        <v>2022</v>
      </c>
      <c r="F869" t="s">
        <v>2026</v>
      </c>
      <c r="G869" t="s">
        <v>2032</v>
      </c>
      <c r="H869" s="2">
        <v>43855</v>
      </c>
      <c r="I869" t="s">
        <v>237</v>
      </c>
      <c r="J869" t="s">
        <v>2037</v>
      </c>
      <c r="K869" s="4">
        <v>30470</v>
      </c>
      <c r="L869">
        <v>1</v>
      </c>
      <c r="M869" s="2">
        <v>44964</v>
      </c>
      <c r="N869" s="6">
        <f t="shared" ca="1" si="40"/>
        <v>36</v>
      </c>
      <c r="O869" s="6">
        <f t="shared" ca="1" si="41"/>
        <v>3</v>
      </c>
      <c r="P869" s="6" t="str" cm="1">
        <f t="array" aca="1" ref="P869" ca="1">_xlfn.IFS(O869&lt;5,"0-4years", O869&lt;10,"5-9years",O869&gt;=10,"10+ years")</f>
        <v>0-4years</v>
      </c>
      <c r="Q869" t="s">
        <v>2043</v>
      </c>
      <c r="R869">
        <v>90</v>
      </c>
      <c r="S869">
        <v>3</v>
      </c>
      <c r="T869" t="str" cm="1">
        <f t="array" ref="T869">_xlfn.IFS(S869&lt;3,"Low(1-2)",S869=3,"Medium(3)",S869&gt;=4,"High(4-5)")</f>
        <v>Medium(3)</v>
      </c>
      <c r="U869">
        <v>3</v>
      </c>
      <c r="V869" t="s">
        <v>2049</v>
      </c>
      <c r="W869">
        <v>2</v>
      </c>
      <c r="X869">
        <v>50</v>
      </c>
      <c r="Y869">
        <v>95</v>
      </c>
      <c r="Z869">
        <v>56</v>
      </c>
      <c r="AA869">
        <v>2</v>
      </c>
      <c r="AB869" t="str" cm="1">
        <f t="array" ref="AB869">_xlfn.IFS(AA869=0,"Below Expectation",AA869&lt;5,"Needs Improvement",AA869&lt;=7,"Meets Expectation",AA869&gt;=8,"Exceeds Expectation")</f>
        <v>Needs Improvement</v>
      </c>
      <c r="AC869" s="4">
        <v>7398</v>
      </c>
      <c r="AD869">
        <v>4</v>
      </c>
    </row>
    <row r="870" spans="1:30" x14ac:dyDescent="0.3">
      <c r="A870" t="s">
        <v>892</v>
      </c>
      <c r="B870" t="s">
        <v>1890</v>
      </c>
      <c r="C870">
        <v>59</v>
      </c>
      <c r="D870" t="str">
        <f t="shared" si="39"/>
        <v>50-59</v>
      </c>
      <c r="E870" t="s">
        <v>2023</v>
      </c>
      <c r="F870" t="s">
        <v>2026</v>
      </c>
      <c r="G870" t="s">
        <v>2032</v>
      </c>
      <c r="H870" s="2">
        <v>42142</v>
      </c>
      <c r="I870" t="s">
        <v>708</v>
      </c>
      <c r="J870" t="s">
        <v>2041</v>
      </c>
      <c r="K870" s="4">
        <v>39953</v>
      </c>
      <c r="L870">
        <v>1</v>
      </c>
      <c r="M870" s="2">
        <v>43761</v>
      </c>
      <c r="N870" s="6">
        <f t="shared" ca="1" si="40"/>
        <v>53</v>
      </c>
      <c r="O870" s="6">
        <f t="shared" ca="1" si="41"/>
        <v>4</v>
      </c>
      <c r="P870" s="6" t="str" cm="1">
        <f t="array" aca="1" ref="P870" ca="1">_xlfn.IFS(O870&lt;5,"0-4years", O870&lt;10,"5-9years",O870&gt;=10,"10+ years")</f>
        <v>0-4years</v>
      </c>
      <c r="Q870" t="s">
        <v>2042</v>
      </c>
      <c r="R870">
        <v>30</v>
      </c>
      <c r="S870">
        <v>2</v>
      </c>
      <c r="T870" t="str" cm="1">
        <f t="array" ref="T870">_xlfn.IFS(S870&lt;3,"Low(1-2)",S870=3,"Medium(3)",S870&gt;=4,"High(4-5)")</f>
        <v>Low(1-2)</v>
      </c>
      <c r="U870">
        <v>3</v>
      </c>
      <c r="V870" t="s">
        <v>2048</v>
      </c>
      <c r="W870">
        <v>4</v>
      </c>
      <c r="X870">
        <v>66</v>
      </c>
      <c r="Y870">
        <v>96</v>
      </c>
      <c r="Z870">
        <v>68</v>
      </c>
      <c r="AA870">
        <v>3</v>
      </c>
      <c r="AB870" t="str" cm="1">
        <f t="array" ref="AB870">_xlfn.IFS(AA870=0,"Below Expectation",AA870&lt;5,"Needs Improvement",AA870&lt;=7,"Meets Expectation",AA870&gt;=8,"Exceeds Expectation")</f>
        <v>Needs Improvement</v>
      </c>
      <c r="AC870" s="4">
        <v>2452</v>
      </c>
      <c r="AD870">
        <v>2</v>
      </c>
    </row>
    <row r="871" spans="1:30" x14ac:dyDescent="0.3">
      <c r="A871" t="s">
        <v>893</v>
      </c>
      <c r="B871" t="s">
        <v>1891</v>
      </c>
      <c r="C871">
        <v>54</v>
      </c>
      <c r="D871" t="str">
        <f t="shared" si="39"/>
        <v>50-59</v>
      </c>
      <c r="E871" t="s">
        <v>2023</v>
      </c>
      <c r="F871" t="s">
        <v>2027</v>
      </c>
      <c r="G871" t="s">
        <v>2032</v>
      </c>
      <c r="H871" s="2">
        <v>45361</v>
      </c>
      <c r="I871" t="s">
        <v>926</v>
      </c>
      <c r="J871" t="s">
        <v>2038</v>
      </c>
      <c r="K871" s="4">
        <v>63507</v>
      </c>
      <c r="L871">
        <v>0</v>
      </c>
      <c r="N871" s="6">
        <f t="shared" ca="1" si="40"/>
        <v>18</v>
      </c>
      <c r="O871" s="6">
        <f t="shared" ca="1" si="41"/>
        <v>1</v>
      </c>
      <c r="P871" s="6" t="str" cm="1">
        <f t="array" aca="1" ref="P871" ca="1">_xlfn.IFS(O871&lt;5,"0-4years", O871&lt;10,"5-9years",O871&gt;=10,"10+ years")</f>
        <v>0-4years</v>
      </c>
      <c r="S871">
        <v>1</v>
      </c>
      <c r="T871" t="str" cm="1">
        <f t="array" ref="T871">_xlfn.IFS(S871&lt;3,"Low(1-2)",S871=3,"Medium(3)",S871&gt;=4,"High(4-5)")</f>
        <v>Low(1-2)</v>
      </c>
      <c r="U871">
        <v>2</v>
      </c>
      <c r="V871" t="s">
        <v>2050</v>
      </c>
      <c r="W871">
        <v>1</v>
      </c>
      <c r="X871">
        <v>65</v>
      </c>
      <c r="Y871">
        <v>37</v>
      </c>
      <c r="Z871">
        <v>93</v>
      </c>
      <c r="AA871">
        <v>5</v>
      </c>
      <c r="AB871" t="str" cm="1">
        <f t="array" ref="AB871">_xlfn.IFS(AA871=0,"Below Expectation",AA871&lt;5,"Needs Improvement",AA871&lt;=7,"Meets Expectation",AA871&gt;=8,"Exceeds Expectation")</f>
        <v>Meets Expectation</v>
      </c>
      <c r="AC871" s="4">
        <v>425</v>
      </c>
      <c r="AD871">
        <v>0</v>
      </c>
    </row>
    <row r="872" spans="1:30" x14ac:dyDescent="0.3">
      <c r="A872" t="s">
        <v>894</v>
      </c>
      <c r="B872" t="s">
        <v>1892</v>
      </c>
      <c r="C872">
        <v>44</v>
      </c>
      <c r="D872" t="str">
        <f t="shared" si="39"/>
        <v>40-49</v>
      </c>
      <c r="E872" t="s">
        <v>2022</v>
      </c>
      <c r="F872" t="s">
        <v>2025</v>
      </c>
      <c r="G872" t="s">
        <v>2034</v>
      </c>
      <c r="H872" s="2">
        <v>45449</v>
      </c>
      <c r="I872" t="s">
        <v>526</v>
      </c>
      <c r="J872" t="s">
        <v>2040</v>
      </c>
      <c r="K872" s="4">
        <v>117969</v>
      </c>
      <c r="L872">
        <v>0</v>
      </c>
      <c r="N872" s="6">
        <f t="shared" ca="1" si="40"/>
        <v>15</v>
      </c>
      <c r="O872" s="6">
        <f t="shared" ca="1" si="41"/>
        <v>1</v>
      </c>
      <c r="P872" s="6" t="str" cm="1">
        <f t="array" aca="1" ref="P872" ca="1">_xlfn.IFS(O872&lt;5,"0-4years", O872&lt;10,"5-9years",O872&gt;=10,"10+ years")</f>
        <v>0-4years</v>
      </c>
      <c r="S872">
        <v>2</v>
      </c>
      <c r="T872" t="str" cm="1">
        <f t="array" ref="T872">_xlfn.IFS(S872&lt;3,"Low(1-2)",S872=3,"Medium(3)",S872&gt;=4,"High(4-5)")</f>
        <v>Low(1-2)</v>
      </c>
      <c r="U872">
        <v>3</v>
      </c>
      <c r="V872" t="s">
        <v>2050</v>
      </c>
      <c r="W872">
        <v>1</v>
      </c>
      <c r="X872">
        <v>58</v>
      </c>
      <c r="Y872">
        <v>43</v>
      </c>
      <c r="Z872">
        <v>50</v>
      </c>
      <c r="AA872">
        <v>6</v>
      </c>
      <c r="AB872" t="str" cm="1">
        <f t="array" ref="AB872">_xlfn.IFS(AA872=0,"Below Expectation",AA872&lt;5,"Needs Improvement",AA872&lt;=7,"Meets Expectation",AA872&gt;=8,"Exceeds Expectation")</f>
        <v>Meets Expectation</v>
      </c>
      <c r="AC872" s="4">
        <v>13865</v>
      </c>
      <c r="AD872">
        <v>4</v>
      </c>
    </row>
    <row r="873" spans="1:30" x14ac:dyDescent="0.3">
      <c r="A873" t="s">
        <v>895</v>
      </c>
      <c r="B873" t="s">
        <v>1893</v>
      </c>
      <c r="C873">
        <v>36</v>
      </c>
      <c r="D873" t="str">
        <f t="shared" si="39"/>
        <v>30-39</v>
      </c>
      <c r="E873" t="s">
        <v>2022</v>
      </c>
      <c r="F873" t="s">
        <v>2026</v>
      </c>
      <c r="G873" t="s">
        <v>2034</v>
      </c>
      <c r="H873" s="2">
        <v>41764</v>
      </c>
      <c r="I873" t="s">
        <v>744</v>
      </c>
      <c r="J873" t="s">
        <v>2038</v>
      </c>
      <c r="K873" s="4">
        <v>116493</v>
      </c>
      <c r="L873">
        <v>0</v>
      </c>
      <c r="N873" s="6">
        <f t="shared" ca="1" si="40"/>
        <v>136</v>
      </c>
      <c r="O873" s="6">
        <f t="shared" ca="1" si="41"/>
        <v>11</v>
      </c>
      <c r="P873" s="6" t="str" cm="1">
        <f t="array" aca="1" ref="P873" ca="1">_xlfn.IFS(O873&lt;5,"0-4years", O873&lt;10,"5-9years",O873&gt;=10,"10+ years")</f>
        <v>10+ years</v>
      </c>
      <c r="S873">
        <v>1</v>
      </c>
      <c r="T873" t="str" cm="1">
        <f t="array" ref="T873">_xlfn.IFS(S873&lt;3,"Low(1-2)",S873=3,"Medium(3)",S873&gt;=4,"High(4-5)")</f>
        <v>Low(1-2)</v>
      </c>
      <c r="U873">
        <v>2</v>
      </c>
      <c r="V873" t="s">
        <v>2050</v>
      </c>
      <c r="W873">
        <v>4</v>
      </c>
      <c r="X873">
        <v>58</v>
      </c>
      <c r="Y873">
        <v>56</v>
      </c>
      <c r="Z873">
        <v>88</v>
      </c>
      <c r="AA873">
        <v>6</v>
      </c>
      <c r="AB873" t="str" cm="1">
        <f t="array" ref="AB873">_xlfn.IFS(AA873=0,"Below Expectation",AA873&lt;5,"Needs Improvement",AA873&lt;=7,"Meets Expectation",AA873&gt;=8,"Exceeds Expectation")</f>
        <v>Meets Expectation</v>
      </c>
      <c r="AC873" s="4">
        <v>13507</v>
      </c>
      <c r="AD873">
        <v>1</v>
      </c>
    </row>
    <row r="874" spans="1:30" x14ac:dyDescent="0.3">
      <c r="A874" t="s">
        <v>896</v>
      </c>
      <c r="B874" t="s">
        <v>1894</v>
      </c>
      <c r="C874">
        <v>54</v>
      </c>
      <c r="D874" t="str">
        <f t="shared" si="39"/>
        <v>50-59</v>
      </c>
      <c r="E874" t="s">
        <v>2022</v>
      </c>
      <c r="F874" t="s">
        <v>2025</v>
      </c>
      <c r="G874" t="s">
        <v>2035</v>
      </c>
      <c r="H874" s="2">
        <v>45059</v>
      </c>
      <c r="I874" t="s">
        <v>471</v>
      </c>
      <c r="J874" t="s">
        <v>2040</v>
      </c>
      <c r="K874" s="4">
        <v>31523</v>
      </c>
      <c r="L874">
        <v>0</v>
      </c>
      <c r="N874" s="6">
        <f t="shared" ca="1" si="40"/>
        <v>28</v>
      </c>
      <c r="O874" s="6">
        <f t="shared" ca="1" si="41"/>
        <v>2</v>
      </c>
      <c r="P874" s="6" t="str" cm="1">
        <f t="array" aca="1" ref="P874" ca="1">_xlfn.IFS(O874&lt;5,"0-4years", O874&lt;10,"5-9years",O874&gt;=10,"10+ years")</f>
        <v>0-4years</v>
      </c>
      <c r="S874">
        <v>5</v>
      </c>
      <c r="T874" t="str" cm="1">
        <f t="array" ref="T874">_xlfn.IFS(S874&lt;3,"Low(1-2)",S874=3,"Medium(3)",S874&gt;=4,"High(4-5)")</f>
        <v>High(4-5)</v>
      </c>
      <c r="U874">
        <v>2</v>
      </c>
      <c r="V874" t="s">
        <v>2050</v>
      </c>
      <c r="W874">
        <v>5</v>
      </c>
      <c r="X874">
        <v>58</v>
      </c>
      <c r="Y874">
        <v>58</v>
      </c>
      <c r="Z874">
        <v>68</v>
      </c>
      <c r="AA874">
        <v>3</v>
      </c>
      <c r="AB874" t="str" cm="1">
        <f t="array" ref="AB874">_xlfn.IFS(AA874=0,"Below Expectation",AA874&lt;5,"Needs Improvement",AA874&lt;=7,"Meets Expectation",AA874&gt;=8,"Exceeds Expectation")</f>
        <v>Needs Improvement</v>
      </c>
      <c r="AC874" s="4">
        <v>8799</v>
      </c>
      <c r="AD874">
        <v>1</v>
      </c>
    </row>
    <row r="875" spans="1:30" x14ac:dyDescent="0.3">
      <c r="A875" t="s">
        <v>897</v>
      </c>
      <c r="B875" t="s">
        <v>1895</v>
      </c>
      <c r="C875">
        <v>46</v>
      </c>
      <c r="D875" t="str">
        <f t="shared" si="39"/>
        <v>40-49</v>
      </c>
      <c r="E875" t="s">
        <v>2023</v>
      </c>
      <c r="F875" t="s">
        <v>2026</v>
      </c>
      <c r="G875" t="s">
        <v>2031</v>
      </c>
      <c r="H875" s="2">
        <v>42286</v>
      </c>
      <c r="I875" t="s">
        <v>917</v>
      </c>
      <c r="J875" t="s">
        <v>2039</v>
      </c>
      <c r="K875" s="4">
        <v>111923</v>
      </c>
      <c r="L875">
        <v>0</v>
      </c>
      <c r="N875" s="6">
        <f t="shared" ca="1" si="40"/>
        <v>119</v>
      </c>
      <c r="O875" s="6">
        <f t="shared" ca="1" si="41"/>
        <v>9</v>
      </c>
      <c r="P875" s="6" t="str" cm="1">
        <f t="array" aca="1" ref="P875" ca="1">_xlfn.IFS(O875&lt;5,"0-4years", O875&lt;10,"5-9years",O875&gt;=10,"10+ years")</f>
        <v>5-9years</v>
      </c>
      <c r="S875">
        <v>2</v>
      </c>
      <c r="T875" t="str" cm="1">
        <f t="array" ref="T875">_xlfn.IFS(S875&lt;3,"Low(1-2)",S875=3,"Medium(3)",S875&gt;=4,"High(4-5)")</f>
        <v>Low(1-2)</v>
      </c>
      <c r="U875">
        <v>5</v>
      </c>
      <c r="V875" t="s">
        <v>2050</v>
      </c>
      <c r="W875">
        <v>4</v>
      </c>
      <c r="X875">
        <v>61</v>
      </c>
      <c r="Y875">
        <v>33</v>
      </c>
      <c r="Z875">
        <v>94</v>
      </c>
      <c r="AA875">
        <v>7</v>
      </c>
      <c r="AB875" t="str" cm="1">
        <f t="array" ref="AB875">_xlfn.IFS(AA875=0,"Below Expectation",AA875&lt;5,"Needs Improvement",AA875&lt;=7,"Meets Expectation",AA875&gt;=8,"Exceeds Expectation")</f>
        <v>Meets Expectation</v>
      </c>
      <c r="AC875" s="4">
        <v>2124</v>
      </c>
      <c r="AD875">
        <v>1</v>
      </c>
    </row>
    <row r="876" spans="1:30" x14ac:dyDescent="0.3">
      <c r="A876" t="s">
        <v>898</v>
      </c>
      <c r="B876" t="s">
        <v>1896</v>
      </c>
      <c r="C876">
        <v>38</v>
      </c>
      <c r="D876" t="str">
        <f t="shared" si="39"/>
        <v>30-39</v>
      </c>
      <c r="E876" t="s">
        <v>2023</v>
      </c>
      <c r="F876" t="s">
        <v>2026</v>
      </c>
      <c r="G876" t="s">
        <v>2031</v>
      </c>
      <c r="H876" s="2">
        <v>40433</v>
      </c>
      <c r="I876" t="s">
        <v>599</v>
      </c>
      <c r="J876" t="s">
        <v>2038</v>
      </c>
      <c r="K876" s="4">
        <v>82190</v>
      </c>
      <c r="L876">
        <v>0</v>
      </c>
      <c r="N876" s="6">
        <f t="shared" ca="1" si="40"/>
        <v>180</v>
      </c>
      <c r="O876" s="6">
        <f t="shared" ca="1" si="41"/>
        <v>15</v>
      </c>
      <c r="P876" s="6" t="str" cm="1">
        <f t="array" aca="1" ref="P876" ca="1">_xlfn.IFS(O876&lt;5,"0-4years", O876&lt;10,"5-9years",O876&gt;=10,"10+ years")</f>
        <v>10+ years</v>
      </c>
      <c r="S876">
        <v>5</v>
      </c>
      <c r="T876" t="str" cm="1">
        <f t="array" ref="T876">_xlfn.IFS(S876&lt;3,"Low(1-2)",S876=3,"Medium(3)",S876&gt;=4,"High(4-5)")</f>
        <v>High(4-5)</v>
      </c>
      <c r="U876">
        <v>2</v>
      </c>
      <c r="V876" t="s">
        <v>2050</v>
      </c>
      <c r="W876">
        <v>4</v>
      </c>
      <c r="X876">
        <v>90</v>
      </c>
      <c r="Y876">
        <v>74</v>
      </c>
      <c r="Z876">
        <v>75</v>
      </c>
      <c r="AA876">
        <v>6</v>
      </c>
      <c r="AB876" t="str" cm="1">
        <f t="array" ref="AB876">_xlfn.IFS(AA876=0,"Below Expectation",AA876&lt;5,"Needs Improvement",AA876&lt;=7,"Meets Expectation",AA876&gt;=8,"Exceeds Expectation")</f>
        <v>Meets Expectation</v>
      </c>
      <c r="AC876" s="4">
        <v>17684</v>
      </c>
      <c r="AD876">
        <v>4</v>
      </c>
    </row>
    <row r="877" spans="1:30" x14ac:dyDescent="0.3">
      <c r="A877" t="s">
        <v>899</v>
      </c>
      <c r="B877" t="s">
        <v>1897</v>
      </c>
      <c r="C877">
        <v>54</v>
      </c>
      <c r="D877" t="str">
        <f t="shared" si="39"/>
        <v>50-59</v>
      </c>
      <c r="E877" t="s">
        <v>2023</v>
      </c>
      <c r="F877" t="s">
        <v>2025</v>
      </c>
      <c r="G877" t="s">
        <v>2034</v>
      </c>
      <c r="H877" s="2">
        <v>45157</v>
      </c>
      <c r="I877" t="s">
        <v>281</v>
      </c>
      <c r="J877" t="s">
        <v>2039</v>
      </c>
      <c r="K877" s="4">
        <v>72761</v>
      </c>
      <c r="L877">
        <v>0</v>
      </c>
      <c r="N877" s="6">
        <f t="shared" ca="1" si="40"/>
        <v>24</v>
      </c>
      <c r="O877" s="6">
        <f t="shared" ca="1" si="41"/>
        <v>2</v>
      </c>
      <c r="P877" s="6" t="str" cm="1">
        <f t="array" aca="1" ref="P877" ca="1">_xlfn.IFS(O877&lt;5,"0-4years", O877&lt;10,"5-9years",O877&gt;=10,"10+ years")</f>
        <v>0-4years</v>
      </c>
      <c r="S877">
        <v>3</v>
      </c>
      <c r="T877" t="str" cm="1">
        <f t="array" ref="T877">_xlfn.IFS(S877&lt;3,"Low(1-2)",S877=3,"Medium(3)",S877&gt;=4,"High(4-5)")</f>
        <v>Medium(3)</v>
      </c>
      <c r="U877">
        <v>2</v>
      </c>
      <c r="V877" t="s">
        <v>2050</v>
      </c>
      <c r="W877">
        <v>2</v>
      </c>
      <c r="X877">
        <v>64</v>
      </c>
      <c r="Y877">
        <v>94</v>
      </c>
      <c r="Z877">
        <v>93</v>
      </c>
      <c r="AA877">
        <v>1</v>
      </c>
      <c r="AB877" t="str" cm="1">
        <f t="array" ref="AB877">_xlfn.IFS(AA877=0,"Below Expectation",AA877&lt;5,"Needs Improvement",AA877&lt;=7,"Meets Expectation",AA877&gt;=8,"Exceeds Expectation")</f>
        <v>Needs Improvement</v>
      </c>
      <c r="AC877" s="4">
        <v>5015</v>
      </c>
      <c r="AD877">
        <v>3</v>
      </c>
    </row>
    <row r="878" spans="1:30" x14ac:dyDescent="0.3">
      <c r="A878" t="s">
        <v>900</v>
      </c>
      <c r="B878" t="s">
        <v>1898</v>
      </c>
      <c r="C878">
        <v>23</v>
      </c>
      <c r="D878" t="str">
        <f t="shared" si="39"/>
        <v>22-29</v>
      </c>
      <c r="E878" t="s">
        <v>2023</v>
      </c>
      <c r="F878" t="s">
        <v>2028</v>
      </c>
      <c r="G878" t="s">
        <v>2031</v>
      </c>
      <c r="H878" s="2">
        <v>42952</v>
      </c>
      <c r="I878" t="s">
        <v>867</v>
      </c>
      <c r="J878" t="s">
        <v>2038</v>
      </c>
      <c r="K878" s="4">
        <v>56169</v>
      </c>
      <c r="L878">
        <v>0</v>
      </c>
      <c r="N878" s="6">
        <f t="shared" ca="1" si="40"/>
        <v>97</v>
      </c>
      <c r="O878" s="6">
        <f t="shared" ca="1" si="41"/>
        <v>8</v>
      </c>
      <c r="P878" s="6" t="str" cm="1">
        <f t="array" aca="1" ref="P878" ca="1">_xlfn.IFS(O878&lt;5,"0-4years", O878&lt;10,"5-9years",O878&gt;=10,"10+ years")</f>
        <v>5-9years</v>
      </c>
      <c r="S878">
        <v>1</v>
      </c>
      <c r="T878" t="str" cm="1">
        <f t="array" ref="T878">_xlfn.IFS(S878&lt;3,"Low(1-2)",S878=3,"Medium(3)",S878&gt;=4,"High(4-5)")</f>
        <v>Low(1-2)</v>
      </c>
      <c r="U878">
        <v>3</v>
      </c>
      <c r="V878" t="s">
        <v>2050</v>
      </c>
      <c r="W878">
        <v>4</v>
      </c>
      <c r="X878">
        <v>51</v>
      </c>
      <c r="Y878">
        <v>81</v>
      </c>
      <c r="Z878">
        <v>61</v>
      </c>
      <c r="AA878">
        <v>7</v>
      </c>
      <c r="AB878" t="str" cm="1">
        <f t="array" ref="AB878">_xlfn.IFS(AA878=0,"Below Expectation",AA878&lt;5,"Needs Improvement",AA878&lt;=7,"Meets Expectation",AA878&gt;=8,"Exceeds Expectation")</f>
        <v>Meets Expectation</v>
      </c>
      <c r="AC878" s="4">
        <v>8657</v>
      </c>
      <c r="AD878">
        <v>3</v>
      </c>
    </row>
    <row r="879" spans="1:30" x14ac:dyDescent="0.3">
      <c r="A879" t="s">
        <v>901</v>
      </c>
      <c r="B879" t="s">
        <v>1899</v>
      </c>
      <c r="C879">
        <v>35</v>
      </c>
      <c r="D879" t="str">
        <f t="shared" si="39"/>
        <v>30-39</v>
      </c>
      <c r="E879" t="s">
        <v>2022</v>
      </c>
      <c r="F879" t="s">
        <v>2026</v>
      </c>
      <c r="G879" t="s">
        <v>2034</v>
      </c>
      <c r="H879" s="2">
        <v>40916</v>
      </c>
      <c r="I879" t="s">
        <v>144</v>
      </c>
      <c r="J879" t="s">
        <v>2041</v>
      </c>
      <c r="K879" s="4">
        <v>70641</v>
      </c>
      <c r="L879">
        <v>0</v>
      </c>
      <c r="N879" s="6">
        <f t="shared" ca="1" si="40"/>
        <v>164</v>
      </c>
      <c r="O879" s="6">
        <f t="shared" ca="1" si="41"/>
        <v>13</v>
      </c>
      <c r="P879" s="6" t="str" cm="1">
        <f t="array" aca="1" ref="P879" ca="1">_xlfn.IFS(O879&lt;5,"0-4years", O879&lt;10,"5-9years",O879&gt;=10,"10+ years")</f>
        <v>10+ years</v>
      </c>
      <c r="S879">
        <v>3</v>
      </c>
      <c r="T879" t="str" cm="1">
        <f t="array" ref="T879">_xlfn.IFS(S879&lt;3,"Low(1-2)",S879=3,"Medium(3)",S879&gt;=4,"High(4-5)")</f>
        <v>Medium(3)</v>
      </c>
      <c r="U879">
        <v>2</v>
      </c>
      <c r="V879" t="s">
        <v>2050</v>
      </c>
      <c r="W879">
        <v>1</v>
      </c>
      <c r="X879">
        <v>60</v>
      </c>
      <c r="Y879">
        <v>22</v>
      </c>
      <c r="Z879">
        <v>71</v>
      </c>
      <c r="AA879">
        <v>8</v>
      </c>
      <c r="AB879" t="str" cm="1">
        <f t="array" ref="AB879">_xlfn.IFS(AA879=0,"Below Expectation",AA879&lt;5,"Needs Improvement",AA879&lt;=7,"Meets Expectation",AA879&gt;=8,"Exceeds Expectation")</f>
        <v>Exceeds Expectation</v>
      </c>
      <c r="AC879" s="4">
        <v>18348</v>
      </c>
      <c r="AD879">
        <v>3</v>
      </c>
    </row>
    <row r="880" spans="1:30" x14ac:dyDescent="0.3">
      <c r="A880" t="s">
        <v>902</v>
      </c>
      <c r="B880" t="s">
        <v>1900</v>
      </c>
      <c r="C880">
        <v>27</v>
      </c>
      <c r="D880" t="str">
        <f t="shared" si="39"/>
        <v>22-29</v>
      </c>
      <c r="E880" t="s">
        <v>2022</v>
      </c>
      <c r="F880" t="s">
        <v>2029</v>
      </c>
      <c r="G880" t="s">
        <v>2033</v>
      </c>
      <c r="H880" s="2">
        <v>41481</v>
      </c>
      <c r="I880" t="s">
        <v>833</v>
      </c>
      <c r="J880" t="s">
        <v>2037</v>
      </c>
      <c r="K880" s="4">
        <v>47990</v>
      </c>
      <c r="L880">
        <v>0</v>
      </c>
      <c r="N880" s="6">
        <f t="shared" ca="1" si="40"/>
        <v>145</v>
      </c>
      <c r="O880" s="6">
        <f t="shared" ca="1" si="41"/>
        <v>12</v>
      </c>
      <c r="P880" s="6" t="str" cm="1">
        <f t="array" aca="1" ref="P880" ca="1">_xlfn.IFS(O880&lt;5,"0-4years", O880&lt;10,"5-9years",O880&gt;=10,"10+ years")</f>
        <v>10+ years</v>
      </c>
      <c r="S880">
        <v>1</v>
      </c>
      <c r="T880" t="str" cm="1">
        <f t="array" ref="T880">_xlfn.IFS(S880&lt;3,"Low(1-2)",S880=3,"Medium(3)",S880&gt;=4,"High(4-5)")</f>
        <v>Low(1-2)</v>
      </c>
      <c r="U880">
        <v>4</v>
      </c>
      <c r="V880" t="s">
        <v>2050</v>
      </c>
      <c r="W880">
        <v>3</v>
      </c>
      <c r="X880">
        <v>60</v>
      </c>
      <c r="Y880">
        <v>85</v>
      </c>
      <c r="Z880">
        <v>62</v>
      </c>
      <c r="AA880">
        <v>4</v>
      </c>
      <c r="AB880" t="str" cm="1">
        <f t="array" ref="AB880">_xlfn.IFS(AA880=0,"Below Expectation",AA880&lt;5,"Needs Improvement",AA880&lt;=7,"Meets Expectation",AA880&gt;=8,"Exceeds Expectation")</f>
        <v>Needs Improvement</v>
      </c>
      <c r="AC880" s="4">
        <v>10731</v>
      </c>
      <c r="AD880">
        <v>2</v>
      </c>
    </row>
    <row r="881" spans="1:30" x14ac:dyDescent="0.3">
      <c r="A881" t="s">
        <v>903</v>
      </c>
      <c r="B881" t="s">
        <v>1901</v>
      </c>
      <c r="C881">
        <v>27</v>
      </c>
      <c r="D881" t="str">
        <f t="shared" si="39"/>
        <v>22-29</v>
      </c>
      <c r="E881" t="s">
        <v>2022</v>
      </c>
      <c r="F881" t="s">
        <v>2027</v>
      </c>
      <c r="G881" t="s">
        <v>2034</v>
      </c>
      <c r="H881" s="2">
        <v>41667</v>
      </c>
      <c r="I881" t="s">
        <v>1001</v>
      </c>
      <c r="J881" t="s">
        <v>2039</v>
      </c>
      <c r="K881" s="4">
        <v>54661</v>
      </c>
      <c r="L881">
        <v>0</v>
      </c>
      <c r="N881" s="6">
        <f t="shared" ca="1" si="40"/>
        <v>139</v>
      </c>
      <c r="O881" s="6">
        <f t="shared" ca="1" si="41"/>
        <v>11</v>
      </c>
      <c r="P881" s="6" t="str" cm="1">
        <f t="array" aca="1" ref="P881" ca="1">_xlfn.IFS(O881&lt;5,"0-4years", O881&lt;10,"5-9years",O881&gt;=10,"10+ years")</f>
        <v>10+ years</v>
      </c>
      <c r="S881">
        <v>5</v>
      </c>
      <c r="T881" t="str" cm="1">
        <f t="array" ref="T881">_xlfn.IFS(S881&lt;3,"Low(1-2)",S881=3,"Medium(3)",S881&gt;=4,"High(4-5)")</f>
        <v>High(4-5)</v>
      </c>
      <c r="U881">
        <v>3</v>
      </c>
      <c r="V881" t="s">
        <v>2054</v>
      </c>
      <c r="W881">
        <v>2</v>
      </c>
      <c r="X881">
        <v>57</v>
      </c>
      <c r="Y881">
        <v>42</v>
      </c>
      <c r="Z881">
        <v>77</v>
      </c>
      <c r="AA881">
        <v>3</v>
      </c>
      <c r="AB881" t="str" cm="1">
        <f t="array" ref="AB881">_xlfn.IFS(AA881=0,"Below Expectation",AA881&lt;5,"Needs Improvement",AA881&lt;=7,"Meets Expectation",AA881&gt;=8,"Exceeds Expectation")</f>
        <v>Needs Improvement</v>
      </c>
      <c r="AC881" s="4">
        <v>18744</v>
      </c>
      <c r="AD881">
        <v>4</v>
      </c>
    </row>
    <row r="882" spans="1:30" x14ac:dyDescent="0.3">
      <c r="A882" t="s">
        <v>904</v>
      </c>
      <c r="B882" t="s">
        <v>1902</v>
      </c>
      <c r="C882">
        <v>24</v>
      </c>
      <c r="D882" t="str">
        <f t="shared" si="39"/>
        <v>22-29</v>
      </c>
      <c r="E882" t="s">
        <v>2022</v>
      </c>
      <c r="F882" t="s">
        <v>2028</v>
      </c>
      <c r="G882" t="s">
        <v>2035</v>
      </c>
      <c r="H882" s="2">
        <v>43185</v>
      </c>
      <c r="I882" t="s">
        <v>77</v>
      </c>
      <c r="J882" t="s">
        <v>2040</v>
      </c>
      <c r="K882" s="4">
        <v>38419</v>
      </c>
      <c r="L882">
        <v>0</v>
      </c>
      <c r="N882" s="6">
        <f t="shared" ca="1" si="40"/>
        <v>89</v>
      </c>
      <c r="O882" s="6">
        <f t="shared" ca="1" si="41"/>
        <v>7</v>
      </c>
      <c r="P882" s="6" t="str" cm="1">
        <f t="array" aca="1" ref="P882" ca="1">_xlfn.IFS(O882&lt;5,"0-4years", O882&lt;10,"5-9years",O882&gt;=10,"10+ years")</f>
        <v>5-9years</v>
      </c>
      <c r="S882">
        <v>4</v>
      </c>
      <c r="T882" t="str" cm="1">
        <f t="array" ref="T882">_xlfn.IFS(S882&lt;3,"Low(1-2)",S882=3,"Medium(3)",S882&gt;=4,"High(4-5)")</f>
        <v>High(4-5)</v>
      </c>
      <c r="U882">
        <v>1</v>
      </c>
      <c r="V882" t="s">
        <v>2050</v>
      </c>
      <c r="W882">
        <v>2</v>
      </c>
      <c r="X882">
        <v>81</v>
      </c>
      <c r="Y882">
        <v>81</v>
      </c>
      <c r="Z882">
        <v>63</v>
      </c>
      <c r="AA882">
        <v>3</v>
      </c>
      <c r="AB882" t="str" cm="1">
        <f t="array" ref="AB882">_xlfn.IFS(AA882=0,"Below Expectation",AA882&lt;5,"Needs Improvement",AA882&lt;=7,"Meets Expectation",AA882&gt;=8,"Exceeds Expectation")</f>
        <v>Needs Improvement</v>
      </c>
      <c r="AC882" s="4">
        <v>18423</v>
      </c>
      <c r="AD882">
        <v>1</v>
      </c>
    </row>
    <row r="883" spans="1:30" x14ac:dyDescent="0.3">
      <c r="A883" t="s">
        <v>905</v>
      </c>
      <c r="B883" t="s">
        <v>1903</v>
      </c>
      <c r="C883">
        <v>28</v>
      </c>
      <c r="D883" t="str">
        <f t="shared" si="39"/>
        <v>22-29</v>
      </c>
      <c r="E883" t="s">
        <v>2023</v>
      </c>
      <c r="F883" t="s">
        <v>2025</v>
      </c>
      <c r="G883" t="s">
        <v>2034</v>
      </c>
      <c r="H883" s="2">
        <v>43068</v>
      </c>
      <c r="I883" t="s">
        <v>354</v>
      </c>
      <c r="J883" t="s">
        <v>2041</v>
      </c>
      <c r="K883" s="4">
        <v>39457</v>
      </c>
      <c r="L883">
        <v>1</v>
      </c>
      <c r="M883" s="2">
        <v>45303</v>
      </c>
      <c r="N883" s="6">
        <f t="shared" ca="1" si="40"/>
        <v>73</v>
      </c>
      <c r="O883" s="6">
        <f t="shared" ca="1" si="41"/>
        <v>6</v>
      </c>
      <c r="P883" s="6" t="str" cm="1">
        <f t="array" aca="1" ref="P883" ca="1">_xlfn.IFS(O883&lt;5,"0-4years", O883&lt;10,"5-9years",O883&gt;=10,"10+ years")</f>
        <v>5-9years</v>
      </c>
      <c r="Q883" t="s">
        <v>2044</v>
      </c>
      <c r="R883">
        <v>60</v>
      </c>
      <c r="S883">
        <v>2</v>
      </c>
      <c r="T883" t="str" cm="1">
        <f t="array" ref="T883">_xlfn.IFS(S883&lt;3,"Low(1-2)",S883=3,"Medium(3)",S883&gt;=4,"High(4-5)")</f>
        <v>Low(1-2)</v>
      </c>
      <c r="U883">
        <v>3</v>
      </c>
      <c r="V883" t="s">
        <v>2051</v>
      </c>
      <c r="W883">
        <v>5</v>
      </c>
      <c r="X883">
        <v>55</v>
      </c>
      <c r="Y883">
        <v>39</v>
      </c>
      <c r="Z883">
        <v>71</v>
      </c>
      <c r="AA883">
        <v>3</v>
      </c>
      <c r="AB883" t="str" cm="1">
        <f t="array" ref="AB883">_xlfn.IFS(AA883=0,"Below Expectation",AA883&lt;5,"Needs Improvement",AA883&lt;=7,"Meets Expectation",AA883&gt;=8,"Exceeds Expectation")</f>
        <v>Needs Improvement</v>
      </c>
      <c r="AC883" s="4">
        <v>16308</v>
      </c>
      <c r="AD883">
        <v>2</v>
      </c>
    </row>
    <row r="884" spans="1:30" x14ac:dyDescent="0.3">
      <c r="A884" t="s">
        <v>906</v>
      </c>
      <c r="B884" t="s">
        <v>1904</v>
      </c>
      <c r="C884">
        <v>29</v>
      </c>
      <c r="D884" t="str">
        <f t="shared" si="39"/>
        <v>22-29</v>
      </c>
      <c r="E884" t="s">
        <v>2022</v>
      </c>
      <c r="F884" t="s">
        <v>2028</v>
      </c>
      <c r="G884" t="s">
        <v>2035</v>
      </c>
      <c r="H884" s="2">
        <v>45087</v>
      </c>
      <c r="I884" t="s">
        <v>807</v>
      </c>
      <c r="J884" t="s">
        <v>2038</v>
      </c>
      <c r="K884" s="4">
        <v>92600</v>
      </c>
      <c r="L884">
        <v>0</v>
      </c>
      <c r="N884" s="6">
        <f t="shared" ca="1" si="40"/>
        <v>27</v>
      </c>
      <c r="O884" s="6">
        <f t="shared" ca="1" si="41"/>
        <v>2</v>
      </c>
      <c r="P884" s="6" t="str" cm="1">
        <f t="array" aca="1" ref="P884" ca="1">_xlfn.IFS(O884&lt;5,"0-4years", O884&lt;10,"5-9years",O884&gt;=10,"10+ years")</f>
        <v>0-4years</v>
      </c>
      <c r="S884">
        <v>5</v>
      </c>
      <c r="T884" t="str" cm="1">
        <f t="array" ref="T884">_xlfn.IFS(S884&lt;3,"Low(1-2)",S884=3,"Medium(3)",S884&gt;=4,"High(4-5)")</f>
        <v>High(4-5)</v>
      </c>
      <c r="U884">
        <v>2</v>
      </c>
      <c r="V884" t="s">
        <v>2050</v>
      </c>
      <c r="W884">
        <v>3</v>
      </c>
      <c r="X884">
        <v>69</v>
      </c>
      <c r="Y884">
        <v>46</v>
      </c>
      <c r="Z884">
        <v>79</v>
      </c>
      <c r="AA884">
        <v>5</v>
      </c>
      <c r="AB884" t="str" cm="1">
        <f t="array" ref="AB884">_xlfn.IFS(AA884=0,"Below Expectation",AA884&lt;5,"Needs Improvement",AA884&lt;=7,"Meets Expectation",AA884&gt;=8,"Exceeds Expectation")</f>
        <v>Meets Expectation</v>
      </c>
      <c r="AC884" s="4">
        <v>17568</v>
      </c>
      <c r="AD884">
        <v>3</v>
      </c>
    </row>
    <row r="885" spans="1:30" x14ac:dyDescent="0.3">
      <c r="A885" t="s">
        <v>907</v>
      </c>
      <c r="B885" t="s">
        <v>1905</v>
      </c>
      <c r="C885">
        <v>36</v>
      </c>
      <c r="D885" t="str">
        <f t="shared" si="39"/>
        <v>30-39</v>
      </c>
      <c r="E885" t="s">
        <v>2023</v>
      </c>
      <c r="F885" t="s">
        <v>2030</v>
      </c>
      <c r="G885" t="s">
        <v>2031</v>
      </c>
      <c r="H885" s="2">
        <v>41276</v>
      </c>
      <c r="I885" t="s">
        <v>264</v>
      </c>
      <c r="J885" t="s">
        <v>2039</v>
      </c>
      <c r="K885" s="4">
        <v>101102</v>
      </c>
      <c r="L885">
        <v>1</v>
      </c>
      <c r="M885" s="2">
        <v>44352</v>
      </c>
      <c r="N885" s="6">
        <f t="shared" ca="1" si="40"/>
        <v>101</v>
      </c>
      <c r="O885" s="6">
        <f t="shared" ca="1" si="41"/>
        <v>8</v>
      </c>
      <c r="P885" s="6" t="str" cm="1">
        <f t="array" aca="1" ref="P885" ca="1">_xlfn.IFS(O885&lt;5,"0-4years", O885&lt;10,"5-9years",O885&gt;=10,"10+ years")</f>
        <v>5-9years</v>
      </c>
      <c r="Q885" t="s">
        <v>2043</v>
      </c>
      <c r="R885">
        <v>90</v>
      </c>
      <c r="S885">
        <v>1</v>
      </c>
      <c r="T885" t="str" cm="1">
        <f t="array" ref="T885">_xlfn.IFS(S885&lt;3,"Low(1-2)",S885=3,"Medium(3)",S885&gt;=4,"High(4-5)")</f>
        <v>Low(1-2)</v>
      </c>
      <c r="U885">
        <v>4</v>
      </c>
      <c r="V885" t="s">
        <v>2049</v>
      </c>
      <c r="W885">
        <v>2</v>
      </c>
      <c r="X885">
        <v>88</v>
      </c>
      <c r="Y885">
        <v>40</v>
      </c>
      <c r="Z885">
        <v>93</v>
      </c>
      <c r="AA885">
        <v>3</v>
      </c>
      <c r="AB885" t="str" cm="1">
        <f t="array" ref="AB885">_xlfn.IFS(AA885=0,"Below Expectation",AA885&lt;5,"Needs Improvement",AA885&lt;=7,"Meets Expectation",AA885&gt;=8,"Exceeds Expectation")</f>
        <v>Needs Improvement</v>
      </c>
      <c r="AC885" s="4">
        <v>14643</v>
      </c>
      <c r="AD885">
        <v>0</v>
      </c>
    </row>
    <row r="886" spans="1:30" x14ac:dyDescent="0.3">
      <c r="A886" t="s">
        <v>908</v>
      </c>
      <c r="B886" t="s">
        <v>1906</v>
      </c>
      <c r="C886">
        <v>50</v>
      </c>
      <c r="D886" t="str">
        <f t="shared" si="39"/>
        <v>50-59</v>
      </c>
      <c r="E886" t="s">
        <v>2022</v>
      </c>
      <c r="F886" t="s">
        <v>2030</v>
      </c>
      <c r="G886" t="s">
        <v>2033</v>
      </c>
      <c r="H886" s="2">
        <v>43432</v>
      </c>
      <c r="I886" t="s">
        <v>778</v>
      </c>
      <c r="J886" t="s">
        <v>2038</v>
      </c>
      <c r="K886" s="4">
        <v>58085</v>
      </c>
      <c r="L886">
        <v>0</v>
      </c>
      <c r="N886" s="6">
        <f t="shared" ca="1" si="40"/>
        <v>81</v>
      </c>
      <c r="O886" s="6">
        <f t="shared" ca="1" si="41"/>
        <v>6</v>
      </c>
      <c r="P886" s="6" t="str" cm="1">
        <f t="array" aca="1" ref="P886" ca="1">_xlfn.IFS(O886&lt;5,"0-4years", O886&lt;10,"5-9years",O886&gt;=10,"10+ years")</f>
        <v>5-9years</v>
      </c>
      <c r="S886">
        <v>1</v>
      </c>
      <c r="T886" t="str" cm="1">
        <f t="array" ref="T886">_xlfn.IFS(S886&lt;3,"Low(1-2)",S886=3,"Medium(3)",S886&gt;=4,"High(4-5)")</f>
        <v>Low(1-2)</v>
      </c>
      <c r="U886">
        <v>3</v>
      </c>
      <c r="V886" t="s">
        <v>2050</v>
      </c>
      <c r="W886">
        <v>4</v>
      </c>
      <c r="X886">
        <v>84</v>
      </c>
      <c r="Y886">
        <v>46</v>
      </c>
      <c r="Z886">
        <v>69</v>
      </c>
      <c r="AA886">
        <v>6</v>
      </c>
      <c r="AB886" t="str" cm="1">
        <f t="array" ref="AB886">_xlfn.IFS(AA886=0,"Below Expectation",AA886&lt;5,"Needs Improvement",AA886&lt;=7,"Meets Expectation",AA886&gt;=8,"Exceeds Expectation")</f>
        <v>Meets Expectation</v>
      </c>
      <c r="AC886" s="4">
        <v>3934</v>
      </c>
      <c r="AD886">
        <v>2</v>
      </c>
    </row>
    <row r="887" spans="1:30" x14ac:dyDescent="0.3">
      <c r="A887" t="s">
        <v>909</v>
      </c>
      <c r="B887" t="s">
        <v>1907</v>
      </c>
      <c r="C887">
        <v>54</v>
      </c>
      <c r="D887" t="str">
        <f t="shared" si="39"/>
        <v>50-59</v>
      </c>
      <c r="E887" t="s">
        <v>2022</v>
      </c>
      <c r="F887" t="s">
        <v>2026</v>
      </c>
      <c r="G887" t="s">
        <v>2033</v>
      </c>
      <c r="H887" s="2">
        <v>43068</v>
      </c>
      <c r="I887" t="s">
        <v>553</v>
      </c>
      <c r="J887" t="s">
        <v>2038</v>
      </c>
      <c r="K887" s="4">
        <v>75654</v>
      </c>
      <c r="L887">
        <v>0</v>
      </c>
      <c r="N887" s="6">
        <f t="shared" ca="1" si="40"/>
        <v>93</v>
      </c>
      <c r="O887" s="6">
        <f t="shared" ca="1" si="41"/>
        <v>7</v>
      </c>
      <c r="P887" s="6" t="str" cm="1">
        <f t="array" aca="1" ref="P887" ca="1">_xlfn.IFS(O887&lt;5,"0-4years", O887&lt;10,"5-9years",O887&gt;=10,"10+ years")</f>
        <v>5-9years</v>
      </c>
      <c r="S887">
        <v>1</v>
      </c>
      <c r="T887" t="str" cm="1">
        <f t="array" ref="T887">_xlfn.IFS(S887&lt;3,"Low(1-2)",S887=3,"Medium(3)",S887&gt;=4,"High(4-5)")</f>
        <v>Low(1-2)</v>
      </c>
      <c r="U887">
        <v>4</v>
      </c>
      <c r="V887" t="s">
        <v>2050</v>
      </c>
      <c r="W887">
        <v>2</v>
      </c>
      <c r="X887">
        <v>57</v>
      </c>
      <c r="Y887">
        <v>19</v>
      </c>
      <c r="Z887">
        <v>93</v>
      </c>
      <c r="AA887">
        <v>6</v>
      </c>
      <c r="AB887" t="str" cm="1">
        <f t="array" ref="AB887">_xlfn.IFS(AA887=0,"Below Expectation",AA887&lt;5,"Needs Improvement",AA887&lt;=7,"Meets Expectation",AA887&gt;=8,"Exceeds Expectation")</f>
        <v>Meets Expectation</v>
      </c>
      <c r="AC887" s="4">
        <v>11409</v>
      </c>
      <c r="AD887">
        <v>2</v>
      </c>
    </row>
    <row r="888" spans="1:30" x14ac:dyDescent="0.3">
      <c r="A888" t="s">
        <v>910</v>
      </c>
      <c r="B888" t="s">
        <v>1908</v>
      </c>
      <c r="C888">
        <v>51</v>
      </c>
      <c r="D888" t="str">
        <f t="shared" si="39"/>
        <v>50-59</v>
      </c>
      <c r="E888" t="s">
        <v>2023</v>
      </c>
      <c r="F888" t="s">
        <v>2026</v>
      </c>
      <c r="G888" t="s">
        <v>2031</v>
      </c>
      <c r="H888" s="2">
        <v>45362</v>
      </c>
      <c r="I888" t="s">
        <v>506</v>
      </c>
      <c r="J888" t="s">
        <v>2038</v>
      </c>
      <c r="K888" s="4">
        <v>31130</v>
      </c>
      <c r="L888">
        <v>0</v>
      </c>
      <c r="N888" s="6">
        <f t="shared" ca="1" si="40"/>
        <v>18</v>
      </c>
      <c r="O888" s="6">
        <f t="shared" ca="1" si="41"/>
        <v>1</v>
      </c>
      <c r="P888" s="6" t="str" cm="1">
        <f t="array" aca="1" ref="P888" ca="1">_xlfn.IFS(O888&lt;5,"0-4years", O888&lt;10,"5-9years",O888&gt;=10,"10+ years")</f>
        <v>0-4years</v>
      </c>
      <c r="S888">
        <v>1</v>
      </c>
      <c r="T888" t="str" cm="1">
        <f t="array" ref="T888">_xlfn.IFS(S888&lt;3,"Low(1-2)",S888=3,"Medium(3)",S888&gt;=4,"High(4-5)")</f>
        <v>Low(1-2)</v>
      </c>
      <c r="U888">
        <v>1</v>
      </c>
      <c r="V888" t="s">
        <v>2050</v>
      </c>
      <c r="W888">
        <v>2</v>
      </c>
      <c r="X888">
        <v>99</v>
      </c>
      <c r="Y888">
        <v>76</v>
      </c>
      <c r="Z888">
        <v>76</v>
      </c>
      <c r="AA888">
        <v>4</v>
      </c>
      <c r="AB888" t="str" cm="1">
        <f t="array" ref="AB888">_xlfn.IFS(AA888=0,"Below Expectation",AA888&lt;5,"Needs Improvement",AA888&lt;=7,"Meets Expectation",AA888&gt;=8,"Exceeds Expectation")</f>
        <v>Needs Improvement</v>
      </c>
      <c r="AC888" s="4">
        <v>8172</v>
      </c>
      <c r="AD888">
        <v>4</v>
      </c>
    </row>
    <row r="889" spans="1:30" x14ac:dyDescent="0.3">
      <c r="A889" t="s">
        <v>911</v>
      </c>
      <c r="B889" t="s">
        <v>1909</v>
      </c>
      <c r="C889">
        <v>48</v>
      </c>
      <c r="D889" t="str">
        <f t="shared" si="39"/>
        <v>40-49</v>
      </c>
      <c r="E889" t="s">
        <v>2023</v>
      </c>
      <c r="F889" t="s">
        <v>2029</v>
      </c>
      <c r="G889" t="s">
        <v>2033</v>
      </c>
      <c r="H889" s="2">
        <v>41817</v>
      </c>
      <c r="I889" t="s">
        <v>210</v>
      </c>
      <c r="J889" t="s">
        <v>2037</v>
      </c>
      <c r="K889" s="4">
        <v>27042</v>
      </c>
      <c r="L889">
        <v>0</v>
      </c>
      <c r="N889" s="6">
        <f t="shared" ca="1" si="40"/>
        <v>134</v>
      </c>
      <c r="O889" s="6">
        <f t="shared" ca="1" si="41"/>
        <v>11</v>
      </c>
      <c r="P889" s="6" t="str" cm="1">
        <f t="array" aca="1" ref="P889" ca="1">_xlfn.IFS(O889&lt;5,"0-4years", O889&lt;10,"5-9years",O889&gt;=10,"10+ years")</f>
        <v>10+ years</v>
      </c>
      <c r="S889">
        <v>2</v>
      </c>
      <c r="T889" t="str" cm="1">
        <f t="array" ref="T889">_xlfn.IFS(S889&lt;3,"Low(1-2)",S889=3,"Medium(3)",S889&gt;=4,"High(4-5)")</f>
        <v>Low(1-2)</v>
      </c>
      <c r="U889">
        <v>1</v>
      </c>
      <c r="V889" t="s">
        <v>2050</v>
      </c>
      <c r="W889">
        <v>2</v>
      </c>
      <c r="X889">
        <v>98</v>
      </c>
      <c r="Y889">
        <v>64</v>
      </c>
      <c r="Z889">
        <v>87</v>
      </c>
      <c r="AA889">
        <v>4</v>
      </c>
      <c r="AB889" t="str" cm="1">
        <f t="array" ref="AB889">_xlfn.IFS(AA889=0,"Below Expectation",AA889&lt;5,"Needs Improvement",AA889&lt;=7,"Meets Expectation",AA889&gt;=8,"Exceeds Expectation")</f>
        <v>Needs Improvement</v>
      </c>
      <c r="AC889" s="4">
        <v>777</v>
      </c>
      <c r="AD889">
        <v>2</v>
      </c>
    </row>
    <row r="890" spans="1:30" x14ac:dyDescent="0.3">
      <c r="A890" t="s">
        <v>912</v>
      </c>
      <c r="B890" t="s">
        <v>1910</v>
      </c>
      <c r="C890">
        <v>57</v>
      </c>
      <c r="D890" t="str">
        <f t="shared" si="39"/>
        <v>50-59</v>
      </c>
      <c r="E890" t="s">
        <v>2024</v>
      </c>
      <c r="F890" t="s">
        <v>2027</v>
      </c>
      <c r="G890" t="s">
        <v>2036</v>
      </c>
      <c r="H890" s="2">
        <v>42784</v>
      </c>
      <c r="I890" t="s">
        <v>881</v>
      </c>
      <c r="J890" t="s">
        <v>2037</v>
      </c>
      <c r="K890" s="4">
        <v>95134</v>
      </c>
      <c r="L890">
        <v>1</v>
      </c>
      <c r="M890" s="2">
        <v>45272</v>
      </c>
      <c r="N890" s="6">
        <f t="shared" ca="1" si="40"/>
        <v>81</v>
      </c>
      <c r="O890" s="6">
        <f t="shared" ca="1" si="41"/>
        <v>6</v>
      </c>
      <c r="P890" s="6" t="str" cm="1">
        <f t="array" aca="1" ref="P890" ca="1">_xlfn.IFS(O890&lt;5,"0-4years", O890&lt;10,"5-9years",O890&gt;=10,"10+ years")</f>
        <v>5-9years</v>
      </c>
      <c r="Q890" t="s">
        <v>2044</v>
      </c>
      <c r="R890">
        <v>60</v>
      </c>
      <c r="S890">
        <v>3</v>
      </c>
      <c r="T890" t="str" cm="1">
        <f t="array" ref="T890">_xlfn.IFS(S890&lt;3,"Low(1-2)",S890=3,"Medium(3)",S890&gt;=4,"High(4-5)")</f>
        <v>Medium(3)</v>
      </c>
      <c r="U890">
        <v>5</v>
      </c>
      <c r="V890" t="s">
        <v>2051</v>
      </c>
      <c r="W890">
        <v>5</v>
      </c>
      <c r="X890">
        <v>92</v>
      </c>
      <c r="Y890">
        <v>67</v>
      </c>
      <c r="Z890">
        <v>91</v>
      </c>
      <c r="AA890">
        <v>9</v>
      </c>
      <c r="AB890" t="str" cm="1">
        <f t="array" ref="AB890">_xlfn.IFS(AA890=0,"Below Expectation",AA890&lt;5,"Needs Improvement",AA890&lt;=7,"Meets Expectation",AA890&gt;=8,"Exceeds Expectation")</f>
        <v>Exceeds Expectation</v>
      </c>
      <c r="AC890" s="4">
        <v>19763</v>
      </c>
      <c r="AD890">
        <v>4</v>
      </c>
    </row>
    <row r="891" spans="1:30" x14ac:dyDescent="0.3">
      <c r="A891" t="s">
        <v>913</v>
      </c>
      <c r="B891" t="s">
        <v>1911</v>
      </c>
      <c r="C891">
        <v>50</v>
      </c>
      <c r="D891" t="str">
        <f t="shared" si="39"/>
        <v>50-59</v>
      </c>
      <c r="E891" t="s">
        <v>2023</v>
      </c>
      <c r="F891" t="s">
        <v>2028</v>
      </c>
      <c r="G891" t="s">
        <v>2032</v>
      </c>
      <c r="H891" s="2">
        <v>43402</v>
      </c>
      <c r="I891" t="s">
        <v>679</v>
      </c>
      <c r="J891" t="s">
        <v>2040</v>
      </c>
      <c r="K891" s="4">
        <v>67982</v>
      </c>
      <c r="L891">
        <v>0</v>
      </c>
      <c r="N891" s="6">
        <f t="shared" ca="1" si="40"/>
        <v>82</v>
      </c>
      <c r="O891" s="6">
        <f t="shared" ca="1" si="41"/>
        <v>6</v>
      </c>
      <c r="P891" s="6" t="str" cm="1">
        <f t="array" aca="1" ref="P891" ca="1">_xlfn.IFS(O891&lt;5,"0-4years", O891&lt;10,"5-9years",O891&gt;=10,"10+ years")</f>
        <v>5-9years</v>
      </c>
      <c r="S891">
        <v>4</v>
      </c>
      <c r="T891" t="str" cm="1">
        <f t="array" ref="T891">_xlfn.IFS(S891&lt;3,"Low(1-2)",S891=3,"Medium(3)",S891&gt;=4,"High(4-5)")</f>
        <v>High(4-5)</v>
      </c>
      <c r="U891">
        <v>5</v>
      </c>
      <c r="V891" t="s">
        <v>2056</v>
      </c>
      <c r="W891">
        <v>2</v>
      </c>
      <c r="X891">
        <v>83</v>
      </c>
      <c r="Y891">
        <v>23</v>
      </c>
      <c r="Z891">
        <v>90</v>
      </c>
      <c r="AA891">
        <v>7</v>
      </c>
      <c r="AB891" t="str" cm="1">
        <f t="array" ref="AB891">_xlfn.IFS(AA891=0,"Below Expectation",AA891&lt;5,"Needs Improvement",AA891&lt;=7,"Meets Expectation",AA891&gt;=8,"Exceeds Expectation")</f>
        <v>Meets Expectation</v>
      </c>
      <c r="AC891" s="4">
        <v>15905</v>
      </c>
      <c r="AD891">
        <v>0</v>
      </c>
    </row>
    <row r="892" spans="1:30" x14ac:dyDescent="0.3">
      <c r="A892" t="s">
        <v>914</v>
      </c>
      <c r="B892" t="s">
        <v>1912</v>
      </c>
      <c r="C892">
        <v>59</v>
      </c>
      <c r="D892" t="str">
        <f t="shared" si="39"/>
        <v>50-59</v>
      </c>
      <c r="E892" t="s">
        <v>2023</v>
      </c>
      <c r="F892" t="s">
        <v>2030</v>
      </c>
      <c r="G892" t="s">
        <v>2032</v>
      </c>
      <c r="H892" s="2">
        <v>42298</v>
      </c>
      <c r="I892" t="s">
        <v>285</v>
      </c>
      <c r="J892" t="s">
        <v>2039</v>
      </c>
      <c r="K892" s="4">
        <v>90185</v>
      </c>
      <c r="L892">
        <v>1</v>
      </c>
      <c r="M892" s="2">
        <v>43297</v>
      </c>
      <c r="N892" s="6">
        <f t="shared" ca="1" si="40"/>
        <v>32</v>
      </c>
      <c r="O892" s="6">
        <f t="shared" ca="1" si="41"/>
        <v>2</v>
      </c>
      <c r="P892" s="6" t="str" cm="1">
        <f t="array" aca="1" ref="P892" ca="1">_xlfn.IFS(O892&lt;5,"0-4years", O892&lt;10,"5-9years",O892&gt;=10,"10+ years")</f>
        <v>0-4years</v>
      </c>
      <c r="Q892" t="s">
        <v>2045</v>
      </c>
      <c r="R892">
        <v>60</v>
      </c>
      <c r="S892">
        <v>2</v>
      </c>
      <c r="T892" t="str" cm="1">
        <f t="array" ref="T892">_xlfn.IFS(S892&lt;3,"Low(1-2)",S892=3,"Medium(3)",S892&gt;=4,"High(4-5)")</f>
        <v>Low(1-2)</v>
      </c>
      <c r="U892">
        <v>3</v>
      </c>
      <c r="V892" t="s">
        <v>2052</v>
      </c>
      <c r="W892">
        <v>2</v>
      </c>
      <c r="X892">
        <v>68</v>
      </c>
      <c r="Y892">
        <v>99</v>
      </c>
      <c r="Z892">
        <v>83</v>
      </c>
      <c r="AA892">
        <v>6</v>
      </c>
      <c r="AB892" t="str" cm="1">
        <f t="array" ref="AB892">_xlfn.IFS(AA892=0,"Below Expectation",AA892&lt;5,"Needs Improvement",AA892&lt;=7,"Meets Expectation",AA892&gt;=8,"Exceeds Expectation")</f>
        <v>Meets Expectation</v>
      </c>
      <c r="AC892" s="4">
        <v>2418</v>
      </c>
      <c r="AD892">
        <v>1</v>
      </c>
    </row>
    <row r="893" spans="1:30" x14ac:dyDescent="0.3">
      <c r="A893" t="s">
        <v>915</v>
      </c>
      <c r="B893" t="s">
        <v>1913</v>
      </c>
      <c r="C893">
        <v>54</v>
      </c>
      <c r="D893" t="str">
        <f t="shared" si="39"/>
        <v>50-59</v>
      </c>
      <c r="E893" t="s">
        <v>2023</v>
      </c>
      <c r="F893" t="s">
        <v>2026</v>
      </c>
      <c r="G893" t="s">
        <v>2034</v>
      </c>
      <c r="H893" s="2">
        <v>44911</v>
      </c>
      <c r="I893" t="s">
        <v>976</v>
      </c>
      <c r="J893" t="s">
        <v>2041</v>
      </c>
      <c r="K893" s="4">
        <v>58477</v>
      </c>
      <c r="L893">
        <v>0</v>
      </c>
      <c r="N893" s="6">
        <f t="shared" ca="1" si="40"/>
        <v>33</v>
      </c>
      <c r="O893" s="6">
        <f t="shared" ca="1" si="41"/>
        <v>2</v>
      </c>
      <c r="P893" s="6" t="str" cm="1">
        <f t="array" aca="1" ref="P893" ca="1">_xlfn.IFS(O893&lt;5,"0-4years", O893&lt;10,"5-9years",O893&gt;=10,"10+ years")</f>
        <v>0-4years</v>
      </c>
      <c r="S893">
        <v>1</v>
      </c>
      <c r="T893" t="str" cm="1">
        <f t="array" ref="T893">_xlfn.IFS(S893&lt;3,"Low(1-2)",S893=3,"Medium(3)",S893&gt;=4,"High(4-5)")</f>
        <v>Low(1-2)</v>
      </c>
      <c r="U893">
        <v>5</v>
      </c>
      <c r="V893" t="s">
        <v>2050</v>
      </c>
      <c r="W893">
        <v>5</v>
      </c>
      <c r="X893">
        <v>56</v>
      </c>
      <c r="Y893">
        <v>35</v>
      </c>
      <c r="Z893">
        <v>88</v>
      </c>
      <c r="AA893">
        <v>6</v>
      </c>
      <c r="AB893" t="str" cm="1">
        <f t="array" ref="AB893">_xlfn.IFS(AA893=0,"Below Expectation",AA893&lt;5,"Needs Improvement",AA893&lt;=7,"Meets Expectation",AA893&gt;=8,"Exceeds Expectation")</f>
        <v>Meets Expectation</v>
      </c>
      <c r="AC893" s="4">
        <v>12454</v>
      </c>
      <c r="AD893">
        <v>1</v>
      </c>
    </row>
    <row r="894" spans="1:30" x14ac:dyDescent="0.3">
      <c r="A894" t="s">
        <v>916</v>
      </c>
      <c r="B894" t="s">
        <v>1914</v>
      </c>
      <c r="C894">
        <v>58</v>
      </c>
      <c r="D894" t="str">
        <f t="shared" si="39"/>
        <v>50-59</v>
      </c>
      <c r="E894" t="s">
        <v>2022</v>
      </c>
      <c r="F894" t="s">
        <v>2027</v>
      </c>
      <c r="G894" t="s">
        <v>2035</v>
      </c>
      <c r="H894" s="2">
        <v>40420</v>
      </c>
      <c r="I894" t="s">
        <v>387</v>
      </c>
      <c r="J894" t="s">
        <v>2041</v>
      </c>
      <c r="K894" s="4">
        <v>77709</v>
      </c>
      <c r="L894">
        <v>1</v>
      </c>
      <c r="M894" s="2">
        <v>42830</v>
      </c>
      <c r="N894" s="6">
        <f t="shared" ca="1" si="40"/>
        <v>79</v>
      </c>
      <c r="O894" s="6">
        <f t="shared" ca="1" si="41"/>
        <v>6</v>
      </c>
      <c r="P894" s="6" t="str" cm="1">
        <f t="array" aca="1" ref="P894" ca="1">_xlfn.IFS(O894&lt;5,"0-4years", O894&lt;10,"5-9years",O894&gt;=10,"10+ years")</f>
        <v>5-9years</v>
      </c>
      <c r="Q894" t="s">
        <v>2044</v>
      </c>
      <c r="R894">
        <v>90</v>
      </c>
      <c r="S894">
        <v>2</v>
      </c>
      <c r="T894" t="str" cm="1">
        <f t="array" ref="T894">_xlfn.IFS(S894&lt;3,"Low(1-2)",S894=3,"Medium(3)",S894&gt;=4,"High(4-5)")</f>
        <v>Low(1-2)</v>
      </c>
      <c r="U894">
        <v>4</v>
      </c>
      <c r="V894" t="s">
        <v>2051</v>
      </c>
      <c r="W894">
        <v>3</v>
      </c>
      <c r="X894">
        <v>80</v>
      </c>
      <c r="Y894">
        <v>44</v>
      </c>
      <c r="Z894">
        <v>90</v>
      </c>
      <c r="AA894">
        <v>5</v>
      </c>
      <c r="AB894" t="str" cm="1">
        <f t="array" ref="AB894">_xlfn.IFS(AA894=0,"Below Expectation",AA894&lt;5,"Needs Improvement",AA894&lt;=7,"Meets Expectation",AA894&gt;=8,"Exceeds Expectation")</f>
        <v>Meets Expectation</v>
      </c>
      <c r="AC894" s="4">
        <v>2439</v>
      </c>
      <c r="AD894">
        <v>3</v>
      </c>
    </row>
    <row r="895" spans="1:30" x14ac:dyDescent="0.3">
      <c r="A895" t="s">
        <v>917</v>
      </c>
      <c r="B895" t="s">
        <v>1915</v>
      </c>
      <c r="C895">
        <v>48</v>
      </c>
      <c r="D895" t="str">
        <f t="shared" si="39"/>
        <v>40-49</v>
      </c>
      <c r="E895" t="s">
        <v>2022</v>
      </c>
      <c r="F895" t="s">
        <v>2028</v>
      </c>
      <c r="G895" t="s">
        <v>2034</v>
      </c>
      <c r="H895" s="2">
        <v>42199</v>
      </c>
      <c r="I895" t="s">
        <v>514</v>
      </c>
      <c r="J895" t="s">
        <v>2041</v>
      </c>
      <c r="K895" s="4">
        <v>53716</v>
      </c>
      <c r="L895">
        <v>0</v>
      </c>
      <c r="N895" s="6">
        <f t="shared" ca="1" si="40"/>
        <v>122</v>
      </c>
      <c r="O895" s="6">
        <f t="shared" ca="1" si="41"/>
        <v>10</v>
      </c>
      <c r="P895" s="6" t="str" cm="1">
        <f t="array" aca="1" ref="P895" ca="1">_xlfn.IFS(O895&lt;5,"0-4years", O895&lt;10,"5-9years",O895&gt;=10,"10+ years")</f>
        <v>10+ years</v>
      </c>
      <c r="S895">
        <v>5</v>
      </c>
      <c r="T895" t="str" cm="1">
        <f t="array" ref="T895">_xlfn.IFS(S895&lt;3,"Low(1-2)",S895=3,"Medium(3)",S895&gt;=4,"High(4-5)")</f>
        <v>High(4-5)</v>
      </c>
      <c r="U895">
        <v>5</v>
      </c>
      <c r="V895" t="s">
        <v>2056</v>
      </c>
      <c r="W895">
        <v>1</v>
      </c>
      <c r="X895">
        <v>67</v>
      </c>
      <c r="Y895">
        <v>1</v>
      </c>
      <c r="Z895">
        <v>93</v>
      </c>
      <c r="AA895">
        <v>6</v>
      </c>
      <c r="AB895" t="str" cm="1">
        <f t="array" ref="AB895">_xlfn.IFS(AA895=0,"Below Expectation",AA895&lt;5,"Needs Improvement",AA895&lt;=7,"Meets Expectation",AA895&gt;=8,"Exceeds Expectation")</f>
        <v>Meets Expectation</v>
      </c>
      <c r="AC895" s="4">
        <v>7804</v>
      </c>
      <c r="AD895">
        <v>3</v>
      </c>
    </row>
    <row r="896" spans="1:30" x14ac:dyDescent="0.3">
      <c r="A896" t="s">
        <v>918</v>
      </c>
      <c r="B896" t="s">
        <v>1916</v>
      </c>
      <c r="C896">
        <v>54</v>
      </c>
      <c r="D896" t="str">
        <f t="shared" si="39"/>
        <v>50-59</v>
      </c>
      <c r="E896" t="s">
        <v>2022</v>
      </c>
      <c r="F896" t="s">
        <v>2026</v>
      </c>
      <c r="G896" t="s">
        <v>2034</v>
      </c>
      <c r="H896" s="2">
        <v>40702</v>
      </c>
      <c r="I896" t="s">
        <v>454</v>
      </c>
      <c r="J896" t="s">
        <v>2038</v>
      </c>
      <c r="K896" s="4">
        <v>103137</v>
      </c>
      <c r="L896">
        <v>1</v>
      </c>
      <c r="M896" s="2">
        <v>44161</v>
      </c>
      <c r="N896" s="6">
        <f t="shared" ca="1" si="40"/>
        <v>113</v>
      </c>
      <c r="O896" s="6">
        <f t="shared" ca="1" si="41"/>
        <v>9</v>
      </c>
      <c r="P896" s="6" t="str" cm="1">
        <f t="array" aca="1" ref="P896" ca="1">_xlfn.IFS(O896&lt;5,"0-4years", O896&lt;10,"5-9years",O896&gt;=10,"10+ years")</f>
        <v>5-9years</v>
      </c>
      <c r="Q896" t="s">
        <v>2047</v>
      </c>
      <c r="R896">
        <v>60</v>
      </c>
      <c r="S896">
        <v>1</v>
      </c>
      <c r="T896" t="str" cm="1">
        <f t="array" ref="T896">_xlfn.IFS(S896&lt;3,"Low(1-2)",S896=3,"Medium(3)",S896&gt;=4,"High(4-5)")</f>
        <v>Low(1-2)</v>
      </c>
      <c r="U896">
        <v>4</v>
      </c>
      <c r="V896" t="s">
        <v>2055</v>
      </c>
      <c r="W896">
        <v>5</v>
      </c>
      <c r="X896">
        <v>89</v>
      </c>
      <c r="Y896">
        <v>27</v>
      </c>
      <c r="Z896">
        <v>86</v>
      </c>
      <c r="AA896">
        <v>6</v>
      </c>
      <c r="AB896" t="str" cm="1">
        <f t="array" ref="AB896">_xlfn.IFS(AA896=0,"Below Expectation",AA896&lt;5,"Needs Improvement",AA896&lt;=7,"Meets Expectation",AA896&gt;=8,"Exceeds Expectation")</f>
        <v>Meets Expectation</v>
      </c>
      <c r="AC896" s="4">
        <v>13023</v>
      </c>
      <c r="AD896">
        <v>0</v>
      </c>
    </row>
    <row r="897" spans="1:30" x14ac:dyDescent="0.3">
      <c r="A897" t="s">
        <v>919</v>
      </c>
      <c r="B897" t="s">
        <v>1917</v>
      </c>
      <c r="C897">
        <v>25</v>
      </c>
      <c r="D897" t="str">
        <f t="shared" si="39"/>
        <v>22-29</v>
      </c>
      <c r="E897" t="s">
        <v>2023</v>
      </c>
      <c r="F897" t="s">
        <v>2026</v>
      </c>
      <c r="G897" t="s">
        <v>2036</v>
      </c>
      <c r="H897" s="2">
        <v>44987</v>
      </c>
      <c r="I897" t="s">
        <v>262</v>
      </c>
      <c r="J897" t="s">
        <v>2037</v>
      </c>
      <c r="K897" s="4">
        <v>61018</v>
      </c>
      <c r="L897">
        <v>0</v>
      </c>
      <c r="N897" s="6">
        <f t="shared" ca="1" si="40"/>
        <v>30</v>
      </c>
      <c r="O897" s="6">
        <f t="shared" ca="1" si="41"/>
        <v>2</v>
      </c>
      <c r="P897" s="6" t="str" cm="1">
        <f t="array" aca="1" ref="P897" ca="1">_xlfn.IFS(O897&lt;5,"0-4years", O897&lt;10,"5-9years",O897&gt;=10,"10+ years")</f>
        <v>0-4years</v>
      </c>
      <c r="S897">
        <v>4</v>
      </c>
      <c r="T897" t="str" cm="1">
        <f t="array" ref="T897">_xlfn.IFS(S897&lt;3,"Low(1-2)",S897=3,"Medium(3)",S897&gt;=4,"High(4-5)")</f>
        <v>High(4-5)</v>
      </c>
      <c r="U897">
        <v>5</v>
      </c>
      <c r="V897" t="s">
        <v>2056</v>
      </c>
      <c r="W897">
        <v>5</v>
      </c>
      <c r="X897">
        <v>63</v>
      </c>
      <c r="Y897">
        <v>25</v>
      </c>
      <c r="Z897">
        <v>50</v>
      </c>
      <c r="AA897">
        <v>9</v>
      </c>
      <c r="AB897" t="str" cm="1">
        <f t="array" ref="AB897">_xlfn.IFS(AA897=0,"Below Expectation",AA897&lt;5,"Needs Improvement",AA897&lt;=7,"Meets Expectation",AA897&gt;=8,"Exceeds Expectation")</f>
        <v>Exceeds Expectation</v>
      </c>
      <c r="AC897" s="4">
        <v>14826</v>
      </c>
      <c r="AD897">
        <v>1</v>
      </c>
    </row>
    <row r="898" spans="1:30" x14ac:dyDescent="0.3">
      <c r="A898" t="s">
        <v>920</v>
      </c>
      <c r="B898" t="s">
        <v>1918</v>
      </c>
      <c r="C898">
        <v>43</v>
      </c>
      <c r="D898" t="str">
        <f t="shared" si="39"/>
        <v>40-49</v>
      </c>
      <c r="E898" t="s">
        <v>2022</v>
      </c>
      <c r="F898" t="s">
        <v>2030</v>
      </c>
      <c r="G898" t="s">
        <v>2031</v>
      </c>
      <c r="H898" s="2">
        <v>41552</v>
      </c>
      <c r="I898" t="s">
        <v>327</v>
      </c>
      <c r="J898" t="s">
        <v>2039</v>
      </c>
      <c r="K898" s="4">
        <v>33061</v>
      </c>
      <c r="L898">
        <v>0</v>
      </c>
      <c r="N898" s="6">
        <f t="shared" ca="1" si="40"/>
        <v>143</v>
      </c>
      <c r="O898" s="6">
        <f t="shared" ca="1" si="41"/>
        <v>11</v>
      </c>
      <c r="P898" s="6" t="str" cm="1">
        <f t="array" aca="1" ref="P898" ca="1">_xlfn.IFS(O898&lt;5,"0-4years", O898&lt;10,"5-9years",O898&gt;=10,"10+ years")</f>
        <v>10+ years</v>
      </c>
      <c r="S898">
        <v>1</v>
      </c>
      <c r="T898" t="str" cm="1">
        <f t="array" ref="T898">_xlfn.IFS(S898&lt;3,"Low(1-2)",S898=3,"Medium(3)",S898&gt;=4,"High(4-5)")</f>
        <v>Low(1-2)</v>
      </c>
      <c r="U898">
        <v>5</v>
      </c>
      <c r="V898" t="s">
        <v>2050</v>
      </c>
      <c r="W898">
        <v>2</v>
      </c>
      <c r="X898">
        <v>88</v>
      </c>
      <c r="Y898">
        <v>22</v>
      </c>
      <c r="Z898">
        <v>64</v>
      </c>
      <c r="AA898">
        <v>1</v>
      </c>
      <c r="AB898" t="str" cm="1">
        <f t="array" ref="AB898">_xlfn.IFS(AA898=0,"Below Expectation",AA898&lt;5,"Needs Improvement",AA898&lt;=7,"Meets Expectation",AA898&gt;=8,"Exceeds Expectation")</f>
        <v>Needs Improvement</v>
      </c>
      <c r="AC898" s="4">
        <v>13212</v>
      </c>
      <c r="AD898">
        <v>3</v>
      </c>
    </row>
    <row r="899" spans="1:30" x14ac:dyDescent="0.3">
      <c r="A899" t="s">
        <v>921</v>
      </c>
      <c r="B899" t="s">
        <v>1919</v>
      </c>
      <c r="C899">
        <v>23</v>
      </c>
      <c r="D899" t="str">
        <f t="shared" ref="D899:D962" si="42">IF(AND(C899&gt;=22,C899&lt;=29), "22-29", IF(AND(C899&gt;=30,C899&lt;=39),"30-39",IF(AND(C899&gt;=40,C899&lt;=49),"40-49", IF(AND(C899&gt;=50,C899&lt;=59),"50-59"))))</f>
        <v>22-29</v>
      </c>
      <c r="E899" t="s">
        <v>2023</v>
      </c>
      <c r="F899" t="s">
        <v>2030</v>
      </c>
      <c r="G899" t="s">
        <v>2032</v>
      </c>
      <c r="H899" s="2">
        <v>44816</v>
      </c>
      <c r="I899" t="s">
        <v>321</v>
      </c>
      <c r="J899" t="s">
        <v>2038</v>
      </c>
      <c r="K899" s="4">
        <v>33609</v>
      </c>
      <c r="L899">
        <v>0</v>
      </c>
      <c r="N899" s="6">
        <f t="shared" ref="N899:N962" ca="1" si="43">IFERROR((DATEDIF(H899,M899,"M")), DATEDIF(H899,TODAY(),"M"))</f>
        <v>36</v>
      </c>
      <c r="O899" s="6">
        <f t="shared" ref="O899:O962" ca="1" si="44">IFERROR((DATEDIF(H899,M899,"Y")), DATEDIF(H899,TODAY(),"Y"))</f>
        <v>3</v>
      </c>
      <c r="P899" s="6" t="str" cm="1">
        <f t="array" aca="1" ref="P899" ca="1">_xlfn.IFS(O899&lt;5,"0-4years", O899&lt;10,"5-9years",O899&gt;=10,"10+ years")</f>
        <v>0-4years</v>
      </c>
      <c r="S899">
        <v>4</v>
      </c>
      <c r="T899" t="str" cm="1">
        <f t="array" ref="T899">_xlfn.IFS(S899&lt;3,"Low(1-2)",S899=3,"Medium(3)",S899&gt;=4,"High(4-5)")</f>
        <v>High(4-5)</v>
      </c>
      <c r="U899">
        <v>5</v>
      </c>
      <c r="V899" t="s">
        <v>2056</v>
      </c>
      <c r="W899">
        <v>2</v>
      </c>
      <c r="X899">
        <v>85</v>
      </c>
      <c r="Y899">
        <v>78</v>
      </c>
      <c r="Z899">
        <v>81</v>
      </c>
      <c r="AA899">
        <v>9</v>
      </c>
      <c r="AB899" t="str" cm="1">
        <f t="array" ref="AB899">_xlfn.IFS(AA899=0,"Below Expectation",AA899&lt;5,"Needs Improvement",AA899&lt;=7,"Meets Expectation",AA899&gt;=8,"Exceeds Expectation")</f>
        <v>Exceeds Expectation</v>
      </c>
      <c r="AC899" s="4">
        <v>1989</v>
      </c>
      <c r="AD899">
        <v>2</v>
      </c>
    </row>
    <row r="900" spans="1:30" x14ac:dyDescent="0.3">
      <c r="A900" t="s">
        <v>922</v>
      </c>
      <c r="B900" t="s">
        <v>1920</v>
      </c>
      <c r="C900">
        <v>31</v>
      </c>
      <c r="D900" t="str">
        <f t="shared" si="42"/>
        <v>30-39</v>
      </c>
      <c r="E900" t="s">
        <v>2022</v>
      </c>
      <c r="F900" t="s">
        <v>2026</v>
      </c>
      <c r="G900" t="s">
        <v>2032</v>
      </c>
      <c r="H900" s="2">
        <v>45229</v>
      </c>
      <c r="I900" t="s">
        <v>99</v>
      </c>
      <c r="J900" t="s">
        <v>2037</v>
      </c>
      <c r="K900" s="4">
        <v>60371</v>
      </c>
      <c r="L900">
        <v>1</v>
      </c>
      <c r="M900" s="2">
        <v>45510</v>
      </c>
      <c r="N900" s="6">
        <f t="shared" ca="1" si="43"/>
        <v>9</v>
      </c>
      <c r="O900" s="6">
        <f t="shared" ca="1" si="44"/>
        <v>0</v>
      </c>
      <c r="P900" s="6" t="str" cm="1">
        <f t="array" aca="1" ref="P900" ca="1">_xlfn.IFS(O900&lt;5,"0-4years", O900&lt;10,"5-9years",O900&gt;=10,"10+ years")</f>
        <v>0-4years</v>
      </c>
      <c r="Q900" t="s">
        <v>2047</v>
      </c>
      <c r="R900">
        <v>60</v>
      </c>
      <c r="S900">
        <v>4</v>
      </c>
      <c r="T900" t="str" cm="1">
        <f t="array" ref="T900">_xlfn.IFS(S900&lt;3,"Low(1-2)",S900=3,"Medium(3)",S900&gt;=4,"High(4-5)")</f>
        <v>High(4-5)</v>
      </c>
      <c r="U900">
        <v>2</v>
      </c>
      <c r="V900" t="s">
        <v>2055</v>
      </c>
      <c r="W900">
        <v>1</v>
      </c>
      <c r="X900">
        <v>66</v>
      </c>
      <c r="Y900">
        <v>35</v>
      </c>
      <c r="Z900">
        <v>57</v>
      </c>
      <c r="AA900">
        <v>1</v>
      </c>
      <c r="AB900" t="str" cm="1">
        <f t="array" ref="AB900">_xlfn.IFS(AA900=0,"Below Expectation",AA900&lt;5,"Needs Improvement",AA900&lt;=7,"Meets Expectation",AA900&gt;=8,"Exceeds Expectation")</f>
        <v>Needs Improvement</v>
      </c>
      <c r="AC900" s="4">
        <v>7868</v>
      </c>
      <c r="AD900">
        <v>4</v>
      </c>
    </row>
    <row r="901" spans="1:30" x14ac:dyDescent="0.3">
      <c r="A901" t="s">
        <v>923</v>
      </c>
      <c r="B901" t="s">
        <v>1921</v>
      </c>
      <c r="C901">
        <v>26</v>
      </c>
      <c r="D901" t="str">
        <f t="shared" si="42"/>
        <v>22-29</v>
      </c>
      <c r="E901" t="s">
        <v>2022</v>
      </c>
      <c r="F901" t="s">
        <v>2025</v>
      </c>
      <c r="G901" t="s">
        <v>2033</v>
      </c>
      <c r="H901" s="2">
        <v>43870</v>
      </c>
      <c r="I901" t="s">
        <v>723</v>
      </c>
      <c r="J901" t="s">
        <v>2037</v>
      </c>
      <c r="K901" s="4">
        <v>108021</v>
      </c>
      <c r="L901">
        <v>0</v>
      </c>
      <c r="N901" s="6">
        <f t="shared" ca="1" si="43"/>
        <v>67</v>
      </c>
      <c r="O901" s="6">
        <f t="shared" ca="1" si="44"/>
        <v>5</v>
      </c>
      <c r="P901" s="6" t="str" cm="1">
        <f t="array" aca="1" ref="P901" ca="1">_xlfn.IFS(O901&lt;5,"0-4years", O901&lt;10,"5-9years",O901&gt;=10,"10+ years")</f>
        <v>5-9years</v>
      </c>
      <c r="S901">
        <v>3</v>
      </c>
      <c r="T901" t="str" cm="1">
        <f t="array" ref="T901">_xlfn.IFS(S901&lt;3,"Low(1-2)",S901=3,"Medium(3)",S901&gt;=4,"High(4-5)")</f>
        <v>Medium(3)</v>
      </c>
      <c r="U901">
        <v>2</v>
      </c>
      <c r="V901" t="s">
        <v>2050</v>
      </c>
      <c r="W901">
        <v>2</v>
      </c>
      <c r="X901">
        <v>86</v>
      </c>
      <c r="Y901">
        <v>90</v>
      </c>
      <c r="Z901">
        <v>82</v>
      </c>
      <c r="AA901">
        <v>9</v>
      </c>
      <c r="AB901" t="str" cm="1">
        <f t="array" ref="AB901">_xlfn.IFS(AA901=0,"Below Expectation",AA901&lt;5,"Needs Improvement",AA901&lt;=7,"Meets Expectation",AA901&gt;=8,"Exceeds Expectation")</f>
        <v>Exceeds Expectation</v>
      </c>
      <c r="AC901" s="4">
        <v>9258</v>
      </c>
      <c r="AD901">
        <v>3</v>
      </c>
    </row>
    <row r="902" spans="1:30" x14ac:dyDescent="0.3">
      <c r="A902" t="s">
        <v>924</v>
      </c>
      <c r="B902" t="s">
        <v>1922</v>
      </c>
      <c r="C902">
        <v>31</v>
      </c>
      <c r="D902" t="str">
        <f t="shared" si="42"/>
        <v>30-39</v>
      </c>
      <c r="E902" t="s">
        <v>2023</v>
      </c>
      <c r="F902" t="s">
        <v>2026</v>
      </c>
      <c r="G902" t="s">
        <v>2036</v>
      </c>
      <c r="H902" s="2">
        <v>45342</v>
      </c>
      <c r="I902" t="s">
        <v>356</v>
      </c>
      <c r="J902" t="s">
        <v>2039</v>
      </c>
      <c r="K902" s="4">
        <v>45805</v>
      </c>
      <c r="L902">
        <v>0</v>
      </c>
      <c r="N902" s="6">
        <f t="shared" ca="1" si="43"/>
        <v>18</v>
      </c>
      <c r="O902" s="6">
        <f t="shared" ca="1" si="44"/>
        <v>1</v>
      </c>
      <c r="P902" s="6" t="str" cm="1">
        <f t="array" aca="1" ref="P902" ca="1">_xlfn.IFS(O902&lt;5,"0-4years", O902&lt;10,"5-9years",O902&gt;=10,"10+ years")</f>
        <v>0-4years</v>
      </c>
      <c r="S902">
        <v>3</v>
      </c>
      <c r="T902" t="str" cm="1">
        <f t="array" ref="T902">_xlfn.IFS(S902&lt;3,"Low(1-2)",S902=3,"Medium(3)",S902&gt;=4,"High(4-5)")</f>
        <v>Medium(3)</v>
      </c>
      <c r="U902">
        <v>5</v>
      </c>
      <c r="V902" t="s">
        <v>2054</v>
      </c>
      <c r="W902">
        <v>4</v>
      </c>
      <c r="X902">
        <v>93</v>
      </c>
      <c r="Y902">
        <v>5</v>
      </c>
      <c r="Z902">
        <v>67</v>
      </c>
      <c r="AA902">
        <v>6</v>
      </c>
      <c r="AB902" t="str" cm="1">
        <f t="array" ref="AB902">_xlfn.IFS(AA902=0,"Below Expectation",AA902&lt;5,"Needs Improvement",AA902&lt;=7,"Meets Expectation",AA902&gt;=8,"Exceeds Expectation")</f>
        <v>Meets Expectation</v>
      </c>
      <c r="AC902" s="4">
        <v>944</v>
      </c>
      <c r="AD902">
        <v>0</v>
      </c>
    </row>
    <row r="903" spans="1:30" x14ac:dyDescent="0.3">
      <c r="A903" t="s">
        <v>925</v>
      </c>
      <c r="B903" t="s">
        <v>1923</v>
      </c>
      <c r="C903">
        <v>54</v>
      </c>
      <c r="D903" t="str">
        <f t="shared" si="42"/>
        <v>50-59</v>
      </c>
      <c r="E903" t="s">
        <v>2023</v>
      </c>
      <c r="F903" t="s">
        <v>2027</v>
      </c>
      <c r="G903" t="s">
        <v>2034</v>
      </c>
      <c r="H903" s="2">
        <v>41262</v>
      </c>
      <c r="I903" t="s">
        <v>923</v>
      </c>
      <c r="J903" t="s">
        <v>2039</v>
      </c>
      <c r="K903" s="4">
        <v>32857</v>
      </c>
      <c r="L903">
        <v>1</v>
      </c>
      <c r="M903" s="2">
        <v>42490</v>
      </c>
      <c r="N903" s="6">
        <f t="shared" ca="1" si="43"/>
        <v>40</v>
      </c>
      <c r="O903" s="6">
        <f t="shared" ca="1" si="44"/>
        <v>3</v>
      </c>
      <c r="P903" s="6" t="str" cm="1">
        <f t="array" aca="1" ref="P903" ca="1">_xlfn.IFS(O903&lt;5,"0-4years", O903&lt;10,"5-9years",O903&gt;=10,"10+ years")</f>
        <v>0-4years</v>
      </c>
      <c r="Q903" t="s">
        <v>2044</v>
      </c>
      <c r="R903">
        <v>60</v>
      </c>
      <c r="S903">
        <v>2</v>
      </c>
      <c r="T903" t="str" cm="1">
        <f t="array" ref="T903">_xlfn.IFS(S903&lt;3,"Low(1-2)",S903=3,"Medium(3)",S903&gt;=4,"High(4-5)")</f>
        <v>Low(1-2)</v>
      </c>
      <c r="U903">
        <v>4</v>
      </c>
      <c r="V903" t="s">
        <v>2051</v>
      </c>
      <c r="W903">
        <v>2</v>
      </c>
      <c r="X903">
        <v>58</v>
      </c>
      <c r="Y903">
        <v>34</v>
      </c>
      <c r="Z903">
        <v>94</v>
      </c>
      <c r="AA903">
        <v>9</v>
      </c>
      <c r="AB903" t="str" cm="1">
        <f t="array" ref="AB903">_xlfn.IFS(AA903=0,"Below Expectation",AA903&lt;5,"Needs Improvement",AA903&lt;=7,"Meets Expectation",AA903&gt;=8,"Exceeds Expectation")</f>
        <v>Exceeds Expectation</v>
      </c>
      <c r="AC903" s="4">
        <v>18281</v>
      </c>
      <c r="AD903">
        <v>1</v>
      </c>
    </row>
    <row r="904" spans="1:30" x14ac:dyDescent="0.3">
      <c r="A904" t="s">
        <v>926</v>
      </c>
      <c r="B904" t="s">
        <v>1924</v>
      </c>
      <c r="C904">
        <v>59</v>
      </c>
      <c r="D904" t="str">
        <f t="shared" si="42"/>
        <v>50-59</v>
      </c>
      <c r="E904" t="s">
        <v>2023</v>
      </c>
      <c r="F904" t="s">
        <v>2026</v>
      </c>
      <c r="G904" t="s">
        <v>2034</v>
      </c>
      <c r="H904" s="2">
        <v>43336</v>
      </c>
      <c r="I904" t="s">
        <v>1022</v>
      </c>
      <c r="J904" t="s">
        <v>2039</v>
      </c>
      <c r="K904" s="4">
        <v>36620</v>
      </c>
      <c r="L904">
        <v>0</v>
      </c>
      <c r="N904" s="6">
        <f t="shared" ca="1" si="43"/>
        <v>84</v>
      </c>
      <c r="O904" s="6">
        <f t="shared" ca="1" si="44"/>
        <v>7</v>
      </c>
      <c r="P904" s="6" t="str" cm="1">
        <f t="array" aca="1" ref="P904" ca="1">_xlfn.IFS(O904&lt;5,"0-4years", O904&lt;10,"5-9years",O904&gt;=10,"10+ years")</f>
        <v>5-9years</v>
      </c>
      <c r="S904">
        <v>2</v>
      </c>
      <c r="T904" t="str" cm="1">
        <f t="array" ref="T904">_xlfn.IFS(S904&lt;3,"Low(1-2)",S904=3,"Medium(3)",S904&gt;=4,"High(4-5)")</f>
        <v>Low(1-2)</v>
      </c>
      <c r="U904">
        <v>3</v>
      </c>
      <c r="V904" t="s">
        <v>2050</v>
      </c>
      <c r="W904">
        <v>2</v>
      </c>
      <c r="X904">
        <v>69</v>
      </c>
      <c r="Y904">
        <v>37</v>
      </c>
      <c r="Z904">
        <v>78</v>
      </c>
      <c r="AA904">
        <v>6</v>
      </c>
      <c r="AB904" t="str" cm="1">
        <f t="array" ref="AB904">_xlfn.IFS(AA904=0,"Below Expectation",AA904&lt;5,"Needs Improvement",AA904&lt;=7,"Meets Expectation",AA904&gt;=8,"Exceeds Expectation")</f>
        <v>Meets Expectation</v>
      </c>
      <c r="AC904" s="4">
        <v>5150</v>
      </c>
      <c r="AD904">
        <v>0</v>
      </c>
    </row>
    <row r="905" spans="1:30" x14ac:dyDescent="0.3">
      <c r="A905" t="s">
        <v>927</v>
      </c>
      <c r="B905" t="s">
        <v>1925</v>
      </c>
      <c r="C905">
        <v>34</v>
      </c>
      <c r="D905" t="str">
        <f t="shared" si="42"/>
        <v>30-39</v>
      </c>
      <c r="E905" t="s">
        <v>2023</v>
      </c>
      <c r="F905" t="s">
        <v>2029</v>
      </c>
      <c r="G905" t="s">
        <v>2031</v>
      </c>
      <c r="H905" s="2">
        <v>40736</v>
      </c>
      <c r="I905" t="s">
        <v>781</v>
      </c>
      <c r="J905" t="s">
        <v>2038</v>
      </c>
      <c r="K905" s="4">
        <v>33177</v>
      </c>
      <c r="L905">
        <v>0</v>
      </c>
      <c r="N905" s="6">
        <f t="shared" ca="1" si="43"/>
        <v>170</v>
      </c>
      <c r="O905" s="6">
        <f t="shared" ca="1" si="44"/>
        <v>14</v>
      </c>
      <c r="P905" s="6" t="str" cm="1">
        <f t="array" aca="1" ref="P905" ca="1">_xlfn.IFS(O905&lt;5,"0-4years", O905&lt;10,"5-9years",O905&gt;=10,"10+ years")</f>
        <v>10+ years</v>
      </c>
      <c r="S905">
        <v>4</v>
      </c>
      <c r="T905" t="str" cm="1">
        <f t="array" ref="T905">_xlfn.IFS(S905&lt;3,"Low(1-2)",S905=3,"Medium(3)",S905&gt;=4,"High(4-5)")</f>
        <v>High(4-5)</v>
      </c>
      <c r="U905">
        <v>1</v>
      </c>
      <c r="V905" t="s">
        <v>2050</v>
      </c>
      <c r="W905">
        <v>4</v>
      </c>
      <c r="X905">
        <v>94</v>
      </c>
      <c r="Y905">
        <v>34</v>
      </c>
      <c r="Z905">
        <v>81</v>
      </c>
      <c r="AA905">
        <v>6</v>
      </c>
      <c r="AB905" t="str" cm="1">
        <f t="array" ref="AB905">_xlfn.IFS(AA905=0,"Below Expectation",AA905&lt;5,"Needs Improvement",AA905&lt;=7,"Meets Expectation",AA905&gt;=8,"Exceeds Expectation")</f>
        <v>Meets Expectation</v>
      </c>
      <c r="AC905" s="4">
        <v>18081</v>
      </c>
      <c r="AD905">
        <v>4</v>
      </c>
    </row>
    <row r="906" spans="1:30" x14ac:dyDescent="0.3">
      <c r="A906" t="s">
        <v>928</v>
      </c>
      <c r="B906" t="s">
        <v>1926</v>
      </c>
      <c r="C906">
        <v>52</v>
      </c>
      <c r="D906" t="str">
        <f t="shared" si="42"/>
        <v>50-59</v>
      </c>
      <c r="E906" t="s">
        <v>2023</v>
      </c>
      <c r="F906" t="s">
        <v>2029</v>
      </c>
      <c r="G906" t="s">
        <v>2034</v>
      </c>
      <c r="H906" s="2">
        <v>45467</v>
      </c>
      <c r="I906" t="s">
        <v>665</v>
      </c>
      <c r="J906" t="s">
        <v>2040</v>
      </c>
      <c r="K906" s="4">
        <v>55111</v>
      </c>
      <c r="L906">
        <v>0</v>
      </c>
      <c r="N906" s="6">
        <f t="shared" ca="1" si="43"/>
        <v>14</v>
      </c>
      <c r="O906" s="6">
        <f t="shared" ca="1" si="44"/>
        <v>1</v>
      </c>
      <c r="P906" s="6" t="str" cm="1">
        <f t="array" aca="1" ref="P906" ca="1">_xlfn.IFS(O906&lt;5,"0-4years", O906&lt;10,"5-9years",O906&gt;=10,"10+ years")</f>
        <v>0-4years</v>
      </c>
      <c r="S906">
        <v>1</v>
      </c>
      <c r="T906" t="str" cm="1">
        <f t="array" ref="T906">_xlfn.IFS(S906&lt;3,"Low(1-2)",S906=3,"Medium(3)",S906&gt;=4,"High(4-5)")</f>
        <v>Low(1-2)</v>
      </c>
      <c r="U906">
        <v>2</v>
      </c>
      <c r="V906" t="s">
        <v>2050</v>
      </c>
      <c r="W906">
        <v>1</v>
      </c>
      <c r="X906">
        <v>77</v>
      </c>
      <c r="Y906">
        <v>99</v>
      </c>
      <c r="Z906">
        <v>82</v>
      </c>
      <c r="AA906">
        <v>4</v>
      </c>
      <c r="AB906" t="str" cm="1">
        <f t="array" ref="AB906">_xlfn.IFS(AA906=0,"Below Expectation",AA906&lt;5,"Needs Improvement",AA906&lt;=7,"Meets Expectation",AA906&gt;=8,"Exceeds Expectation")</f>
        <v>Needs Improvement</v>
      </c>
      <c r="AC906" s="4">
        <v>11006</v>
      </c>
      <c r="AD906">
        <v>4</v>
      </c>
    </row>
    <row r="907" spans="1:30" x14ac:dyDescent="0.3">
      <c r="A907" t="s">
        <v>929</v>
      </c>
      <c r="B907" t="s">
        <v>1927</v>
      </c>
      <c r="C907">
        <v>57</v>
      </c>
      <c r="D907" t="str">
        <f t="shared" si="42"/>
        <v>50-59</v>
      </c>
      <c r="E907" t="s">
        <v>2022</v>
      </c>
      <c r="F907" t="s">
        <v>2029</v>
      </c>
      <c r="G907" t="s">
        <v>2034</v>
      </c>
      <c r="H907" s="2">
        <v>43994</v>
      </c>
      <c r="I907" t="s">
        <v>497</v>
      </c>
      <c r="J907" t="s">
        <v>2039</v>
      </c>
      <c r="K907" s="4">
        <v>113578</v>
      </c>
      <c r="L907">
        <v>0</v>
      </c>
      <c r="N907" s="6">
        <f t="shared" ca="1" si="43"/>
        <v>63</v>
      </c>
      <c r="O907" s="6">
        <f t="shared" ca="1" si="44"/>
        <v>5</v>
      </c>
      <c r="P907" s="6" t="str" cm="1">
        <f t="array" aca="1" ref="P907" ca="1">_xlfn.IFS(O907&lt;5,"0-4years", O907&lt;10,"5-9years",O907&gt;=10,"10+ years")</f>
        <v>5-9years</v>
      </c>
      <c r="S907">
        <v>5</v>
      </c>
      <c r="T907" t="str" cm="1">
        <f t="array" ref="T907">_xlfn.IFS(S907&lt;3,"Low(1-2)",S907=3,"Medium(3)",S907&gt;=4,"High(4-5)")</f>
        <v>High(4-5)</v>
      </c>
      <c r="U907">
        <v>5</v>
      </c>
      <c r="V907" t="s">
        <v>2056</v>
      </c>
      <c r="W907">
        <v>4</v>
      </c>
      <c r="X907">
        <v>99</v>
      </c>
      <c r="Y907">
        <v>73</v>
      </c>
      <c r="Z907">
        <v>54</v>
      </c>
      <c r="AA907">
        <v>0</v>
      </c>
      <c r="AB907" t="str" cm="1">
        <f t="array" ref="AB907">_xlfn.IFS(AA907=0,"Below Expectation",AA907&lt;5,"Needs Improvement",AA907&lt;=7,"Meets Expectation",AA907&gt;=8,"Exceeds Expectation")</f>
        <v>Below Expectation</v>
      </c>
      <c r="AC907" s="4">
        <v>10680</v>
      </c>
      <c r="AD907">
        <v>0</v>
      </c>
    </row>
    <row r="908" spans="1:30" x14ac:dyDescent="0.3">
      <c r="A908" t="s">
        <v>930</v>
      </c>
      <c r="B908" t="s">
        <v>1928</v>
      </c>
      <c r="C908">
        <v>45</v>
      </c>
      <c r="D908" t="str">
        <f t="shared" si="42"/>
        <v>40-49</v>
      </c>
      <c r="E908" t="s">
        <v>2022</v>
      </c>
      <c r="F908" t="s">
        <v>2025</v>
      </c>
      <c r="G908" t="s">
        <v>2031</v>
      </c>
      <c r="H908" s="2">
        <v>43828</v>
      </c>
      <c r="I908" t="s">
        <v>850</v>
      </c>
      <c r="J908" t="s">
        <v>2040</v>
      </c>
      <c r="K908" s="4">
        <v>109181</v>
      </c>
      <c r="L908">
        <v>1</v>
      </c>
      <c r="M908" s="2">
        <v>44845</v>
      </c>
      <c r="N908" s="6">
        <f t="shared" ca="1" si="43"/>
        <v>33</v>
      </c>
      <c r="O908" s="6">
        <f t="shared" ca="1" si="44"/>
        <v>2</v>
      </c>
      <c r="P908" s="6" t="str" cm="1">
        <f t="array" aca="1" ref="P908" ca="1">_xlfn.IFS(O908&lt;5,"0-4years", O908&lt;10,"5-9years",O908&gt;=10,"10+ years")</f>
        <v>0-4years</v>
      </c>
      <c r="Q908" t="s">
        <v>2046</v>
      </c>
      <c r="R908">
        <v>60</v>
      </c>
      <c r="S908">
        <v>5</v>
      </c>
      <c r="T908" t="str" cm="1">
        <f t="array" ref="T908">_xlfn.IFS(S908&lt;3,"Low(1-2)",S908=3,"Medium(3)",S908&gt;=4,"High(4-5)")</f>
        <v>High(4-5)</v>
      </c>
      <c r="U908">
        <v>1</v>
      </c>
      <c r="V908" t="s">
        <v>2053</v>
      </c>
      <c r="W908">
        <v>5</v>
      </c>
      <c r="X908">
        <v>69</v>
      </c>
      <c r="Y908">
        <v>93</v>
      </c>
      <c r="Z908">
        <v>67</v>
      </c>
      <c r="AA908">
        <v>1</v>
      </c>
      <c r="AB908" t="str" cm="1">
        <f t="array" ref="AB908">_xlfn.IFS(AA908=0,"Below Expectation",AA908&lt;5,"Needs Improvement",AA908&lt;=7,"Meets Expectation",AA908&gt;=8,"Exceeds Expectation")</f>
        <v>Needs Improvement</v>
      </c>
      <c r="AC908" s="4">
        <v>15204</v>
      </c>
      <c r="AD908">
        <v>3</v>
      </c>
    </row>
    <row r="909" spans="1:30" x14ac:dyDescent="0.3">
      <c r="A909" t="s">
        <v>931</v>
      </c>
      <c r="B909" t="s">
        <v>1929</v>
      </c>
      <c r="C909">
        <v>36</v>
      </c>
      <c r="D909" t="str">
        <f t="shared" si="42"/>
        <v>30-39</v>
      </c>
      <c r="E909" t="s">
        <v>2023</v>
      </c>
      <c r="F909" t="s">
        <v>2025</v>
      </c>
      <c r="G909" t="s">
        <v>2032</v>
      </c>
      <c r="H909" s="2">
        <v>42336</v>
      </c>
      <c r="I909" t="s">
        <v>946</v>
      </c>
      <c r="J909" t="s">
        <v>2038</v>
      </c>
      <c r="K909" s="4">
        <v>114941</v>
      </c>
      <c r="L909">
        <v>1</v>
      </c>
      <c r="M909" s="2">
        <v>45430</v>
      </c>
      <c r="N909" s="6">
        <f t="shared" ca="1" si="43"/>
        <v>101</v>
      </c>
      <c r="O909" s="6">
        <f t="shared" ca="1" si="44"/>
        <v>8</v>
      </c>
      <c r="P909" s="6" t="str" cm="1">
        <f t="array" aca="1" ref="P909" ca="1">_xlfn.IFS(O909&lt;5,"0-4years", O909&lt;10,"5-9years",O909&gt;=10,"10+ years")</f>
        <v>5-9years</v>
      </c>
      <c r="Q909" t="s">
        <v>2045</v>
      </c>
      <c r="R909">
        <v>60</v>
      </c>
      <c r="S909">
        <v>1</v>
      </c>
      <c r="T909" t="str" cm="1">
        <f t="array" ref="T909">_xlfn.IFS(S909&lt;3,"Low(1-2)",S909=3,"Medium(3)",S909&gt;=4,"High(4-5)")</f>
        <v>Low(1-2)</v>
      </c>
      <c r="U909">
        <v>2</v>
      </c>
      <c r="V909" t="s">
        <v>2052</v>
      </c>
      <c r="W909">
        <v>4</v>
      </c>
      <c r="X909">
        <v>90</v>
      </c>
      <c r="Y909">
        <v>52</v>
      </c>
      <c r="Z909">
        <v>97</v>
      </c>
      <c r="AA909">
        <v>8</v>
      </c>
      <c r="AB909" t="str" cm="1">
        <f t="array" ref="AB909">_xlfn.IFS(AA909=0,"Below Expectation",AA909&lt;5,"Needs Improvement",AA909&lt;=7,"Meets Expectation",AA909&gt;=8,"Exceeds Expectation")</f>
        <v>Exceeds Expectation</v>
      </c>
      <c r="AC909" s="4">
        <v>1665</v>
      </c>
      <c r="AD909">
        <v>3</v>
      </c>
    </row>
    <row r="910" spans="1:30" x14ac:dyDescent="0.3">
      <c r="A910" t="s">
        <v>932</v>
      </c>
      <c r="B910" t="s">
        <v>1930</v>
      </c>
      <c r="C910">
        <v>50</v>
      </c>
      <c r="D910" t="str">
        <f t="shared" si="42"/>
        <v>50-59</v>
      </c>
      <c r="E910" t="s">
        <v>2023</v>
      </c>
      <c r="F910" t="s">
        <v>2026</v>
      </c>
      <c r="G910" t="s">
        <v>2035</v>
      </c>
      <c r="H910" s="2">
        <v>42103</v>
      </c>
      <c r="I910" t="s">
        <v>306</v>
      </c>
      <c r="J910" t="s">
        <v>2040</v>
      </c>
      <c r="K910" s="4">
        <v>36826</v>
      </c>
      <c r="L910">
        <v>0</v>
      </c>
      <c r="N910" s="6">
        <f t="shared" ca="1" si="43"/>
        <v>125</v>
      </c>
      <c r="O910" s="6">
        <f t="shared" ca="1" si="44"/>
        <v>10</v>
      </c>
      <c r="P910" s="6" t="str" cm="1">
        <f t="array" aca="1" ref="P910" ca="1">_xlfn.IFS(O910&lt;5,"0-4years", O910&lt;10,"5-9years",O910&gt;=10,"10+ years")</f>
        <v>10+ years</v>
      </c>
      <c r="S910">
        <v>1</v>
      </c>
      <c r="T910" t="str" cm="1">
        <f t="array" ref="T910">_xlfn.IFS(S910&lt;3,"Low(1-2)",S910=3,"Medium(3)",S910&gt;=4,"High(4-5)")</f>
        <v>Low(1-2)</v>
      </c>
      <c r="U910">
        <v>3</v>
      </c>
      <c r="V910" t="s">
        <v>2050</v>
      </c>
      <c r="W910">
        <v>3</v>
      </c>
      <c r="X910">
        <v>85</v>
      </c>
      <c r="Y910">
        <v>37</v>
      </c>
      <c r="Z910">
        <v>59</v>
      </c>
      <c r="AA910">
        <v>7</v>
      </c>
      <c r="AB910" t="str" cm="1">
        <f t="array" ref="AB910">_xlfn.IFS(AA910=0,"Below Expectation",AA910&lt;5,"Needs Improvement",AA910&lt;=7,"Meets Expectation",AA910&gt;=8,"Exceeds Expectation")</f>
        <v>Meets Expectation</v>
      </c>
      <c r="AC910" s="4">
        <v>12811</v>
      </c>
      <c r="AD910">
        <v>1</v>
      </c>
    </row>
    <row r="911" spans="1:30" x14ac:dyDescent="0.3">
      <c r="A911" t="s">
        <v>933</v>
      </c>
      <c r="B911" t="s">
        <v>1931</v>
      </c>
      <c r="C911">
        <v>29</v>
      </c>
      <c r="D911" t="str">
        <f t="shared" si="42"/>
        <v>22-29</v>
      </c>
      <c r="E911" t="s">
        <v>2023</v>
      </c>
      <c r="F911" t="s">
        <v>2029</v>
      </c>
      <c r="G911" t="s">
        <v>2031</v>
      </c>
      <c r="H911" s="2">
        <v>43277</v>
      </c>
      <c r="I911" t="s">
        <v>614</v>
      </c>
      <c r="J911" t="s">
        <v>2041</v>
      </c>
      <c r="K911" s="4">
        <v>38890</v>
      </c>
      <c r="L911">
        <v>1</v>
      </c>
      <c r="M911" s="2">
        <v>43365</v>
      </c>
      <c r="N911" s="6">
        <f t="shared" ca="1" si="43"/>
        <v>2</v>
      </c>
      <c r="O911" s="6">
        <f t="shared" ca="1" si="44"/>
        <v>0</v>
      </c>
      <c r="P911" s="6" t="str" cm="1">
        <f t="array" aca="1" ref="P911" ca="1">_xlfn.IFS(O911&lt;5,"0-4years", O911&lt;10,"5-9years",O911&gt;=10,"10+ years")</f>
        <v>0-4years</v>
      </c>
      <c r="Q911" t="s">
        <v>2042</v>
      </c>
      <c r="R911">
        <v>60</v>
      </c>
      <c r="S911">
        <v>3</v>
      </c>
      <c r="T911" t="str" cm="1">
        <f t="array" ref="T911">_xlfn.IFS(S911&lt;3,"Low(1-2)",S911=3,"Medium(3)",S911&gt;=4,"High(4-5)")</f>
        <v>Medium(3)</v>
      </c>
      <c r="U911">
        <v>4</v>
      </c>
      <c r="V911" t="s">
        <v>2048</v>
      </c>
      <c r="W911">
        <v>5</v>
      </c>
      <c r="X911">
        <v>76</v>
      </c>
      <c r="Y911">
        <v>92</v>
      </c>
      <c r="Z911">
        <v>85</v>
      </c>
      <c r="AA911">
        <v>7</v>
      </c>
      <c r="AB911" t="str" cm="1">
        <f t="array" ref="AB911">_xlfn.IFS(AA911=0,"Below Expectation",AA911&lt;5,"Needs Improvement",AA911&lt;=7,"Meets Expectation",AA911&gt;=8,"Exceeds Expectation")</f>
        <v>Meets Expectation</v>
      </c>
      <c r="AC911" s="4">
        <v>8951</v>
      </c>
      <c r="AD911">
        <v>1</v>
      </c>
    </row>
    <row r="912" spans="1:30" x14ac:dyDescent="0.3">
      <c r="A912" t="s">
        <v>934</v>
      </c>
      <c r="B912" t="s">
        <v>1932</v>
      </c>
      <c r="C912">
        <v>26</v>
      </c>
      <c r="D912" t="str">
        <f t="shared" si="42"/>
        <v>22-29</v>
      </c>
      <c r="E912" t="s">
        <v>2022</v>
      </c>
      <c r="F912" t="s">
        <v>2025</v>
      </c>
      <c r="G912" t="s">
        <v>2035</v>
      </c>
      <c r="H912" s="2">
        <v>41947</v>
      </c>
      <c r="I912" t="s">
        <v>95</v>
      </c>
      <c r="J912" t="s">
        <v>2040</v>
      </c>
      <c r="K912" s="4">
        <v>107428</v>
      </c>
      <c r="L912">
        <v>0</v>
      </c>
      <c r="N912" s="6">
        <f t="shared" ca="1" si="43"/>
        <v>130</v>
      </c>
      <c r="O912" s="6">
        <f t="shared" ca="1" si="44"/>
        <v>10</v>
      </c>
      <c r="P912" s="6" t="str" cm="1">
        <f t="array" aca="1" ref="P912" ca="1">_xlfn.IFS(O912&lt;5,"0-4years", O912&lt;10,"5-9years",O912&gt;=10,"10+ years")</f>
        <v>10+ years</v>
      </c>
      <c r="S912">
        <v>5</v>
      </c>
      <c r="T912" t="str" cm="1">
        <f t="array" ref="T912">_xlfn.IFS(S912&lt;3,"Low(1-2)",S912=3,"Medium(3)",S912&gt;=4,"High(4-5)")</f>
        <v>High(4-5)</v>
      </c>
      <c r="U912">
        <v>5</v>
      </c>
      <c r="V912" t="s">
        <v>2056</v>
      </c>
      <c r="W912">
        <v>2</v>
      </c>
      <c r="X912">
        <v>57</v>
      </c>
      <c r="Y912">
        <v>58</v>
      </c>
      <c r="Z912">
        <v>82</v>
      </c>
      <c r="AA912">
        <v>9</v>
      </c>
      <c r="AB912" t="str" cm="1">
        <f t="array" ref="AB912">_xlfn.IFS(AA912=0,"Below Expectation",AA912&lt;5,"Needs Improvement",AA912&lt;=7,"Meets Expectation",AA912&gt;=8,"Exceeds Expectation")</f>
        <v>Exceeds Expectation</v>
      </c>
      <c r="AC912" s="4">
        <v>10349</v>
      </c>
      <c r="AD912">
        <v>2</v>
      </c>
    </row>
    <row r="913" spans="1:30" x14ac:dyDescent="0.3">
      <c r="A913" t="s">
        <v>935</v>
      </c>
      <c r="B913" t="s">
        <v>1933</v>
      </c>
      <c r="C913">
        <v>50</v>
      </c>
      <c r="D913" t="str">
        <f t="shared" si="42"/>
        <v>50-59</v>
      </c>
      <c r="E913" t="s">
        <v>2023</v>
      </c>
      <c r="F913" t="s">
        <v>2030</v>
      </c>
      <c r="G913" t="s">
        <v>2034</v>
      </c>
      <c r="H913" s="2">
        <v>40788</v>
      </c>
      <c r="I913" t="s">
        <v>286</v>
      </c>
      <c r="J913" t="s">
        <v>2039</v>
      </c>
      <c r="K913" s="4">
        <v>83031</v>
      </c>
      <c r="L913">
        <v>0</v>
      </c>
      <c r="N913" s="6">
        <f t="shared" ca="1" si="43"/>
        <v>168</v>
      </c>
      <c r="O913" s="6">
        <f t="shared" ca="1" si="44"/>
        <v>14</v>
      </c>
      <c r="P913" s="6" t="str" cm="1">
        <f t="array" aca="1" ref="P913" ca="1">_xlfn.IFS(O913&lt;5,"0-4years", O913&lt;10,"5-9years",O913&gt;=10,"10+ years")</f>
        <v>10+ years</v>
      </c>
      <c r="S913">
        <v>4</v>
      </c>
      <c r="T913" t="str" cm="1">
        <f t="array" ref="T913">_xlfn.IFS(S913&lt;3,"Low(1-2)",S913=3,"Medium(3)",S913&gt;=4,"High(4-5)")</f>
        <v>High(4-5)</v>
      </c>
      <c r="U913">
        <v>3</v>
      </c>
      <c r="V913" t="s">
        <v>2054</v>
      </c>
      <c r="W913">
        <v>5</v>
      </c>
      <c r="X913">
        <v>81</v>
      </c>
      <c r="Y913">
        <v>42</v>
      </c>
      <c r="Z913">
        <v>72</v>
      </c>
      <c r="AA913">
        <v>0</v>
      </c>
      <c r="AB913" t="str" cm="1">
        <f t="array" ref="AB913">_xlfn.IFS(AA913=0,"Below Expectation",AA913&lt;5,"Needs Improvement",AA913&lt;=7,"Meets Expectation",AA913&gt;=8,"Exceeds Expectation")</f>
        <v>Below Expectation</v>
      </c>
      <c r="AC913" s="4">
        <v>9543</v>
      </c>
      <c r="AD913">
        <v>2</v>
      </c>
    </row>
    <row r="914" spans="1:30" x14ac:dyDescent="0.3">
      <c r="A914" t="s">
        <v>936</v>
      </c>
      <c r="B914" t="s">
        <v>1934</v>
      </c>
      <c r="C914">
        <v>25</v>
      </c>
      <c r="D914" t="str">
        <f t="shared" si="42"/>
        <v>22-29</v>
      </c>
      <c r="E914" t="s">
        <v>2022</v>
      </c>
      <c r="F914" t="s">
        <v>2026</v>
      </c>
      <c r="G914" t="s">
        <v>2034</v>
      </c>
      <c r="H914" s="2">
        <v>41541</v>
      </c>
      <c r="I914" t="s">
        <v>726</v>
      </c>
      <c r="J914" t="s">
        <v>2038</v>
      </c>
      <c r="K914" s="4">
        <v>100020</v>
      </c>
      <c r="L914">
        <v>0</v>
      </c>
      <c r="N914" s="6">
        <f t="shared" ca="1" si="43"/>
        <v>143</v>
      </c>
      <c r="O914" s="6">
        <f t="shared" ca="1" si="44"/>
        <v>11</v>
      </c>
      <c r="P914" s="6" t="str" cm="1">
        <f t="array" aca="1" ref="P914" ca="1">_xlfn.IFS(O914&lt;5,"0-4years", O914&lt;10,"5-9years",O914&gt;=10,"10+ years")</f>
        <v>10+ years</v>
      </c>
      <c r="S914">
        <v>2</v>
      </c>
      <c r="T914" t="str" cm="1">
        <f t="array" ref="T914">_xlfn.IFS(S914&lt;3,"Low(1-2)",S914=3,"Medium(3)",S914&gt;=4,"High(4-5)")</f>
        <v>Low(1-2)</v>
      </c>
      <c r="U914">
        <v>2</v>
      </c>
      <c r="V914" t="s">
        <v>2050</v>
      </c>
      <c r="W914">
        <v>1</v>
      </c>
      <c r="X914">
        <v>50</v>
      </c>
      <c r="Y914">
        <v>3</v>
      </c>
      <c r="Z914">
        <v>89</v>
      </c>
      <c r="AA914">
        <v>5</v>
      </c>
      <c r="AB914" t="str" cm="1">
        <f t="array" ref="AB914">_xlfn.IFS(AA914=0,"Below Expectation",AA914&lt;5,"Needs Improvement",AA914&lt;=7,"Meets Expectation",AA914&gt;=8,"Exceeds Expectation")</f>
        <v>Meets Expectation</v>
      </c>
      <c r="AC914" s="4">
        <v>9460</v>
      </c>
      <c r="AD914">
        <v>1</v>
      </c>
    </row>
    <row r="915" spans="1:30" x14ac:dyDescent="0.3">
      <c r="A915" t="s">
        <v>937</v>
      </c>
      <c r="B915" t="s">
        <v>1935</v>
      </c>
      <c r="C915">
        <v>33</v>
      </c>
      <c r="D915" t="str">
        <f t="shared" si="42"/>
        <v>30-39</v>
      </c>
      <c r="E915" t="s">
        <v>2022</v>
      </c>
      <c r="F915" t="s">
        <v>2027</v>
      </c>
      <c r="G915" t="s">
        <v>2032</v>
      </c>
      <c r="H915" s="2">
        <v>41150</v>
      </c>
      <c r="I915" t="s">
        <v>902</v>
      </c>
      <c r="J915" t="s">
        <v>2039</v>
      </c>
      <c r="K915" s="4">
        <v>30495</v>
      </c>
      <c r="L915">
        <v>0</v>
      </c>
      <c r="N915" s="6">
        <f t="shared" ca="1" si="43"/>
        <v>156</v>
      </c>
      <c r="O915" s="6">
        <f t="shared" ca="1" si="44"/>
        <v>13</v>
      </c>
      <c r="P915" s="6" t="str" cm="1">
        <f t="array" aca="1" ref="P915" ca="1">_xlfn.IFS(O915&lt;5,"0-4years", O915&lt;10,"5-9years",O915&gt;=10,"10+ years")</f>
        <v>10+ years</v>
      </c>
      <c r="S915">
        <v>3</v>
      </c>
      <c r="T915" t="str" cm="1">
        <f t="array" ref="T915">_xlfn.IFS(S915&lt;3,"Low(1-2)",S915=3,"Medium(3)",S915&gt;=4,"High(4-5)")</f>
        <v>Medium(3)</v>
      </c>
      <c r="U915">
        <v>5</v>
      </c>
      <c r="V915" t="s">
        <v>2054</v>
      </c>
      <c r="W915">
        <v>1</v>
      </c>
      <c r="X915">
        <v>66</v>
      </c>
      <c r="Y915">
        <v>4</v>
      </c>
      <c r="Z915">
        <v>54</v>
      </c>
      <c r="AA915">
        <v>8</v>
      </c>
      <c r="AB915" t="str" cm="1">
        <f t="array" ref="AB915">_xlfn.IFS(AA915=0,"Below Expectation",AA915&lt;5,"Needs Improvement",AA915&lt;=7,"Meets Expectation",AA915&gt;=8,"Exceeds Expectation")</f>
        <v>Exceeds Expectation</v>
      </c>
      <c r="AC915" s="4">
        <v>1785</v>
      </c>
      <c r="AD915">
        <v>2</v>
      </c>
    </row>
    <row r="916" spans="1:30" x14ac:dyDescent="0.3">
      <c r="A916" t="s">
        <v>938</v>
      </c>
      <c r="B916" t="s">
        <v>1936</v>
      </c>
      <c r="C916">
        <v>23</v>
      </c>
      <c r="D916" t="str">
        <f t="shared" si="42"/>
        <v>22-29</v>
      </c>
      <c r="E916" t="s">
        <v>2022</v>
      </c>
      <c r="F916" t="s">
        <v>2028</v>
      </c>
      <c r="G916" t="s">
        <v>2035</v>
      </c>
      <c r="H916" s="2">
        <v>41093</v>
      </c>
      <c r="I916" t="s">
        <v>910</v>
      </c>
      <c r="J916" t="s">
        <v>2041</v>
      </c>
      <c r="K916" s="4">
        <v>53481</v>
      </c>
      <c r="L916">
        <v>0</v>
      </c>
      <c r="N916" s="6">
        <f t="shared" ca="1" si="43"/>
        <v>158</v>
      </c>
      <c r="O916" s="6">
        <f t="shared" ca="1" si="44"/>
        <v>13</v>
      </c>
      <c r="P916" s="6" t="str" cm="1">
        <f t="array" aca="1" ref="P916" ca="1">_xlfn.IFS(O916&lt;5,"0-4years", O916&lt;10,"5-9years",O916&gt;=10,"10+ years")</f>
        <v>10+ years</v>
      </c>
      <c r="S916">
        <v>5</v>
      </c>
      <c r="T916" t="str" cm="1">
        <f t="array" ref="T916">_xlfn.IFS(S916&lt;3,"Low(1-2)",S916=3,"Medium(3)",S916&gt;=4,"High(4-5)")</f>
        <v>High(4-5)</v>
      </c>
      <c r="U916">
        <v>1</v>
      </c>
      <c r="V916" t="s">
        <v>2050</v>
      </c>
      <c r="W916">
        <v>4</v>
      </c>
      <c r="X916">
        <v>58</v>
      </c>
      <c r="Y916">
        <v>67</v>
      </c>
      <c r="Z916">
        <v>83</v>
      </c>
      <c r="AA916">
        <v>7</v>
      </c>
      <c r="AB916" t="str" cm="1">
        <f t="array" ref="AB916">_xlfn.IFS(AA916=0,"Below Expectation",AA916&lt;5,"Needs Improvement",AA916&lt;=7,"Meets Expectation",AA916&gt;=8,"Exceeds Expectation")</f>
        <v>Meets Expectation</v>
      </c>
      <c r="AC916" s="4">
        <v>5948</v>
      </c>
      <c r="AD916">
        <v>0</v>
      </c>
    </row>
    <row r="917" spans="1:30" x14ac:dyDescent="0.3">
      <c r="A917" t="s">
        <v>939</v>
      </c>
      <c r="B917" t="s">
        <v>1937</v>
      </c>
      <c r="C917">
        <v>48</v>
      </c>
      <c r="D917" t="str">
        <f t="shared" si="42"/>
        <v>40-49</v>
      </c>
      <c r="E917" t="s">
        <v>2022</v>
      </c>
      <c r="F917" t="s">
        <v>2026</v>
      </c>
      <c r="G917" t="s">
        <v>2032</v>
      </c>
      <c r="H917" s="2">
        <v>44519</v>
      </c>
      <c r="I917" t="s">
        <v>965</v>
      </c>
      <c r="J917" t="s">
        <v>2039</v>
      </c>
      <c r="K917" s="4">
        <v>36267</v>
      </c>
      <c r="L917">
        <v>1</v>
      </c>
      <c r="M917" s="2">
        <v>45323</v>
      </c>
      <c r="N917" s="6">
        <f t="shared" ca="1" si="43"/>
        <v>26</v>
      </c>
      <c r="O917" s="6">
        <f t="shared" ca="1" si="44"/>
        <v>2</v>
      </c>
      <c r="P917" s="6" t="str" cm="1">
        <f t="array" aca="1" ref="P917" ca="1">_xlfn.IFS(O917&lt;5,"0-4years", O917&lt;10,"5-9years",O917&gt;=10,"10+ years")</f>
        <v>0-4years</v>
      </c>
      <c r="Q917" t="s">
        <v>2044</v>
      </c>
      <c r="R917">
        <v>60</v>
      </c>
      <c r="S917">
        <v>1</v>
      </c>
      <c r="T917" t="str" cm="1">
        <f t="array" ref="T917">_xlfn.IFS(S917&lt;3,"Low(1-2)",S917=3,"Medium(3)",S917&gt;=4,"High(4-5)")</f>
        <v>Low(1-2)</v>
      </c>
      <c r="U917">
        <v>4</v>
      </c>
      <c r="V917" t="s">
        <v>2051</v>
      </c>
      <c r="W917">
        <v>5</v>
      </c>
      <c r="X917">
        <v>69</v>
      </c>
      <c r="Y917">
        <v>99</v>
      </c>
      <c r="Z917">
        <v>73</v>
      </c>
      <c r="AA917">
        <v>2</v>
      </c>
      <c r="AB917" t="str" cm="1">
        <f t="array" ref="AB917">_xlfn.IFS(AA917=0,"Below Expectation",AA917&lt;5,"Needs Improvement",AA917&lt;=7,"Meets Expectation",AA917&gt;=8,"Exceeds Expectation")</f>
        <v>Needs Improvement</v>
      </c>
      <c r="AC917" s="4">
        <v>14498</v>
      </c>
      <c r="AD917">
        <v>3</v>
      </c>
    </row>
    <row r="918" spans="1:30" x14ac:dyDescent="0.3">
      <c r="A918" t="s">
        <v>940</v>
      </c>
      <c r="B918" t="s">
        <v>1938</v>
      </c>
      <c r="C918">
        <v>52</v>
      </c>
      <c r="D918" t="str">
        <f t="shared" si="42"/>
        <v>50-59</v>
      </c>
      <c r="E918" t="s">
        <v>2023</v>
      </c>
      <c r="F918" t="s">
        <v>2028</v>
      </c>
      <c r="G918" t="s">
        <v>2034</v>
      </c>
      <c r="H918" s="2">
        <v>43608</v>
      </c>
      <c r="I918" t="s">
        <v>598</v>
      </c>
      <c r="J918" t="s">
        <v>2039</v>
      </c>
      <c r="K918" s="4">
        <v>31743</v>
      </c>
      <c r="L918">
        <v>1</v>
      </c>
      <c r="M918" s="2">
        <v>44534</v>
      </c>
      <c r="N918" s="6">
        <f t="shared" ca="1" si="43"/>
        <v>30</v>
      </c>
      <c r="O918" s="6">
        <f t="shared" ca="1" si="44"/>
        <v>2</v>
      </c>
      <c r="P918" s="6" t="str" cm="1">
        <f t="array" aca="1" ref="P918" ca="1">_xlfn.IFS(O918&lt;5,"0-4years", O918&lt;10,"5-9years",O918&gt;=10,"10+ years")</f>
        <v>0-4years</v>
      </c>
      <c r="Q918" t="s">
        <v>2042</v>
      </c>
      <c r="R918">
        <v>60</v>
      </c>
      <c r="S918">
        <v>5</v>
      </c>
      <c r="T918" t="str" cm="1">
        <f t="array" ref="T918">_xlfn.IFS(S918&lt;3,"Low(1-2)",S918=3,"Medium(3)",S918&gt;=4,"High(4-5)")</f>
        <v>High(4-5)</v>
      </c>
      <c r="U918">
        <v>2</v>
      </c>
      <c r="V918" t="s">
        <v>2048</v>
      </c>
      <c r="W918">
        <v>2</v>
      </c>
      <c r="X918">
        <v>94</v>
      </c>
      <c r="Y918">
        <v>44</v>
      </c>
      <c r="Z918">
        <v>66</v>
      </c>
      <c r="AA918">
        <v>3</v>
      </c>
      <c r="AB918" t="str" cm="1">
        <f t="array" ref="AB918">_xlfn.IFS(AA918=0,"Below Expectation",AA918&lt;5,"Needs Improvement",AA918&lt;=7,"Meets Expectation",AA918&gt;=8,"Exceeds Expectation")</f>
        <v>Needs Improvement</v>
      </c>
      <c r="AC918" s="4">
        <v>18991</v>
      </c>
      <c r="AD918">
        <v>2</v>
      </c>
    </row>
    <row r="919" spans="1:30" x14ac:dyDescent="0.3">
      <c r="A919" t="s">
        <v>941</v>
      </c>
      <c r="B919" t="s">
        <v>1939</v>
      </c>
      <c r="C919">
        <v>57</v>
      </c>
      <c r="D919" t="str">
        <f t="shared" si="42"/>
        <v>50-59</v>
      </c>
      <c r="E919" t="s">
        <v>2024</v>
      </c>
      <c r="F919" t="s">
        <v>2029</v>
      </c>
      <c r="G919" t="s">
        <v>2032</v>
      </c>
      <c r="H919" s="2">
        <v>40957</v>
      </c>
      <c r="I919" t="s">
        <v>1023</v>
      </c>
      <c r="J919" t="s">
        <v>2039</v>
      </c>
      <c r="K919" s="4">
        <v>79800</v>
      </c>
      <c r="L919">
        <v>0</v>
      </c>
      <c r="N919" s="6">
        <f t="shared" ca="1" si="43"/>
        <v>162</v>
      </c>
      <c r="O919" s="6">
        <f t="shared" ca="1" si="44"/>
        <v>13</v>
      </c>
      <c r="P919" s="6" t="str" cm="1">
        <f t="array" aca="1" ref="P919" ca="1">_xlfn.IFS(O919&lt;5,"0-4years", O919&lt;10,"5-9years",O919&gt;=10,"10+ years")</f>
        <v>10+ years</v>
      </c>
      <c r="S919">
        <v>4</v>
      </c>
      <c r="T919" t="str" cm="1">
        <f t="array" ref="T919">_xlfn.IFS(S919&lt;3,"Low(1-2)",S919=3,"Medium(3)",S919&gt;=4,"High(4-5)")</f>
        <v>High(4-5)</v>
      </c>
      <c r="U919">
        <v>4</v>
      </c>
      <c r="V919" t="s">
        <v>2056</v>
      </c>
      <c r="W919">
        <v>1</v>
      </c>
      <c r="X919">
        <v>81</v>
      </c>
      <c r="Y919">
        <v>79</v>
      </c>
      <c r="Z919">
        <v>80</v>
      </c>
      <c r="AA919">
        <v>2</v>
      </c>
      <c r="AB919" t="str" cm="1">
        <f t="array" ref="AB919">_xlfn.IFS(AA919=0,"Below Expectation",AA919&lt;5,"Needs Improvement",AA919&lt;=7,"Meets Expectation",AA919&gt;=8,"Exceeds Expectation")</f>
        <v>Needs Improvement</v>
      </c>
      <c r="AC919" s="4">
        <v>2630</v>
      </c>
      <c r="AD919">
        <v>2</v>
      </c>
    </row>
    <row r="920" spans="1:30" x14ac:dyDescent="0.3">
      <c r="A920" t="s">
        <v>942</v>
      </c>
      <c r="B920" t="s">
        <v>1940</v>
      </c>
      <c r="C920">
        <v>57</v>
      </c>
      <c r="D920" t="str">
        <f t="shared" si="42"/>
        <v>50-59</v>
      </c>
      <c r="E920" t="s">
        <v>2023</v>
      </c>
      <c r="F920" t="s">
        <v>2028</v>
      </c>
      <c r="G920" t="s">
        <v>2035</v>
      </c>
      <c r="H920" s="2">
        <v>42212</v>
      </c>
      <c r="I920" t="s">
        <v>915</v>
      </c>
      <c r="J920" t="s">
        <v>2037</v>
      </c>
      <c r="K920" s="4">
        <v>73773</v>
      </c>
      <c r="L920">
        <v>0</v>
      </c>
      <c r="N920" s="6">
        <f t="shared" ca="1" si="43"/>
        <v>121</v>
      </c>
      <c r="O920" s="6">
        <f t="shared" ca="1" si="44"/>
        <v>10</v>
      </c>
      <c r="P920" s="6" t="str" cm="1">
        <f t="array" aca="1" ref="P920" ca="1">_xlfn.IFS(O920&lt;5,"0-4years", O920&lt;10,"5-9years",O920&gt;=10,"10+ years")</f>
        <v>10+ years</v>
      </c>
      <c r="S920">
        <v>3</v>
      </c>
      <c r="T920" t="str" cm="1">
        <f t="array" ref="T920">_xlfn.IFS(S920&lt;3,"Low(1-2)",S920=3,"Medium(3)",S920&gt;=4,"High(4-5)")</f>
        <v>Medium(3)</v>
      </c>
      <c r="U920">
        <v>5</v>
      </c>
      <c r="V920" t="s">
        <v>2054</v>
      </c>
      <c r="W920">
        <v>2</v>
      </c>
      <c r="X920">
        <v>51</v>
      </c>
      <c r="Y920">
        <v>24</v>
      </c>
      <c r="Z920">
        <v>56</v>
      </c>
      <c r="AA920">
        <v>5</v>
      </c>
      <c r="AB920" t="str" cm="1">
        <f t="array" ref="AB920">_xlfn.IFS(AA920=0,"Below Expectation",AA920&lt;5,"Needs Improvement",AA920&lt;=7,"Meets Expectation",AA920&gt;=8,"Exceeds Expectation")</f>
        <v>Meets Expectation</v>
      </c>
      <c r="AC920" s="4">
        <v>7660</v>
      </c>
      <c r="AD920">
        <v>0</v>
      </c>
    </row>
    <row r="921" spans="1:30" x14ac:dyDescent="0.3">
      <c r="A921" t="s">
        <v>943</v>
      </c>
      <c r="B921" t="s">
        <v>1941</v>
      </c>
      <c r="C921">
        <v>47</v>
      </c>
      <c r="D921" t="str">
        <f t="shared" si="42"/>
        <v>40-49</v>
      </c>
      <c r="E921" t="s">
        <v>2023</v>
      </c>
      <c r="F921" t="s">
        <v>2029</v>
      </c>
      <c r="G921" t="s">
        <v>2035</v>
      </c>
      <c r="H921" s="2">
        <v>44926</v>
      </c>
      <c r="I921" t="s">
        <v>35</v>
      </c>
      <c r="J921" t="s">
        <v>2041</v>
      </c>
      <c r="K921" s="4">
        <v>82042</v>
      </c>
      <c r="L921">
        <v>0</v>
      </c>
      <c r="N921" s="6">
        <f t="shared" ca="1" si="43"/>
        <v>32</v>
      </c>
      <c r="O921" s="6">
        <f t="shared" ca="1" si="44"/>
        <v>2</v>
      </c>
      <c r="P921" s="6" t="str" cm="1">
        <f t="array" aca="1" ref="P921" ca="1">_xlfn.IFS(O921&lt;5,"0-4years", O921&lt;10,"5-9years",O921&gt;=10,"10+ years")</f>
        <v>0-4years</v>
      </c>
      <c r="S921">
        <v>1</v>
      </c>
      <c r="T921" t="str" cm="1">
        <f t="array" ref="T921">_xlfn.IFS(S921&lt;3,"Low(1-2)",S921=3,"Medium(3)",S921&gt;=4,"High(4-5)")</f>
        <v>Low(1-2)</v>
      </c>
      <c r="U921">
        <v>3</v>
      </c>
      <c r="V921" t="s">
        <v>2050</v>
      </c>
      <c r="W921">
        <v>3</v>
      </c>
      <c r="X921">
        <v>81</v>
      </c>
      <c r="Y921">
        <v>77</v>
      </c>
      <c r="Z921">
        <v>66</v>
      </c>
      <c r="AA921">
        <v>8</v>
      </c>
      <c r="AB921" t="str" cm="1">
        <f t="array" ref="AB921">_xlfn.IFS(AA921=0,"Below Expectation",AA921&lt;5,"Needs Improvement",AA921&lt;=7,"Meets Expectation",AA921&gt;=8,"Exceeds Expectation")</f>
        <v>Exceeds Expectation</v>
      </c>
      <c r="AC921" s="4">
        <v>238</v>
      </c>
      <c r="AD921">
        <v>4</v>
      </c>
    </row>
    <row r="922" spans="1:30" x14ac:dyDescent="0.3">
      <c r="A922" t="s">
        <v>944</v>
      </c>
      <c r="B922" t="s">
        <v>1942</v>
      </c>
      <c r="C922">
        <v>48</v>
      </c>
      <c r="D922" t="str">
        <f t="shared" si="42"/>
        <v>40-49</v>
      </c>
      <c r="E922" t="s">
        <v>2022</v>
      </c>
      <c r="F922" t="s">
        <v>2030</v>
      </c>
      <c r="G922" t="s">
        <v>2035</v>
      </c>
      <c r="H922" s="2">
        <v>44926</v>
      </c>
      <c r="I922" t="s">
        <v>164</v>
      </c>
      <c r="J922" t="s">
        <v>2039</v>
      </c>
      <c r="K922" s="4">
        <v>74476</v>
      </c>
      <c r="L922">
        <v>1</v>
      </c>
      <c r="M922" s="2">
        <v>45774</v>
      </c>
      <c r="N922" s="6">
        <f t="shared" ca="1" si="43"/>
        <v>27</v>
      </c>
      <c r="O922" s="6">
        <f t="shared" ca="1" si="44"/>
        <v>2</v>
      </c>
      <c r="P922" s="6" t="str" cm="1">
        <f t="array" aca="1" ref="P922" ca="1">_xlfn.IFS(O922&lt;5,"0-4years", O922&lt;10,"5-9years",O922&gt;=10,"10+ years")</f>
        <v>0-4years</v>
      </c>
      <c r="Q922" t="s">
        <v>2045</v>
      </c>
      <c r="R922">
        <v>60</v>
      </c>
      <c r="S922">
        <v>4</v>
      </c>
      <c r="T922" t="str" cm="1">
        <f t="array" ref="T922">_xlfn.IFS(S922&lt;3,"Low(1-2)",S922=3,"Medium(3)",S922&gt;=4,"High(4-5)")</f>
        <v>High(4-5)</v>
      </c>
      <c r="U922">
        <v>4</v>
      </c>
      <c r="V922" t="s">
        <v>2052</v>
      </c>
      <c r="W922">
        <v>1</v>
      </c>
      <c r="X922">
        <v>94</v>
      </c>
      <c r="Y922">
        <v>10</v>
      </c>
      <c r="Z922">
        <v>77</v>
      </c>
      <c r="AA922">
        <v>7</v>
      </c>
      <c r="AB922" t="str" cm="1">
        <f t="array" ref="AB922">_xlfn.IFS(AA922=0,"Below Expectation",AA922&lt;5,"Needs Improvement",AA922&lt;=7,"Meets Expectation",AA922&gt;=8,"Exceeds Expectation")</f>
        <v>Meets Expectation</v>
      </c>
      <c r="AC922" s="4">
        <v>19920</v>
      </c>
      <c r="AD922">
        <v>1</v>
      </c>
    </row>
    <row r="923" spans="1:30" x14ac:dyDescent="0.3">
      <c r="A923" t="s">
        <v>945</v>
      </c>
      <c r="B923" t="s">
        <v>1943</v>
      </c>
      <c r="C923">
        <v>26</v>
      </c>
      <c r="D923" t="str">
        <f t="shared" si="42"/>
        <v>22-29</v>
      </c>
      <c r="E923" t="s">
        <v>2024</v>
      </c>
      <c r="F923" t="s">
        <v>2028</v>
      </c>
      <c r="G923" t="s">
        <v>2033</v>
      </c>
      <c r="H923" s="2">
        <v>42351</v>
      </c>
      <c r="I923" t="s">
        <v>789</v>
      </c>
      <c r="J923" t="s">
        <v>2039</v>
      </c>
      <c r="K923" s="4">
        <v>117105</v>
      </c>
      <c r="L923">
        <v>1</v>
      </c>
      <c r="M923" s="2">
        <v>42616</v>
      </c>
      <c r="N923" s="6">
        <f t="shared" ca="1" si="43"/>
        <v>8</v>
      </c>
      <c r="O923" s="6">
        <f t="shared" ca="1" si="44"/>
        <v>0</v>
      </c>
      <c r="P923" s="6" t="str" cm="1">
        <f t="array" aca="1" ref="P923" ca="1">_xlfn.IFS(O923&lt;5,"0-4years", O923&lt;10,"5-9years",O923&gt;=10,"10+ years")</f>
        <v>0-4years</v>
      </c>
      <c r="Q923" t="s">
        <v>2044</v>
      </c>
      <c r="R923">
        <v>30</v>
      </c>
      <c r="S923">
        <v>2</v>
      </c>
      <c r="T923" t="str" cm="1">
        <f t="array" ref="T923">_xlfn.IFS(S923&lt;3,"Low(1-2)",S923=3,"Medium(3)",S923&gt;=4,"High(4-5)")</f>
        <v>Low(1-2)</v>
      </c>
      <c r="U923">
        <v>1</v>
      </c>
      <c r="V923" t="s">
        <v>2051</v>
      </c>
      <c r="W923">
        <v>4</v>
      </c>
      <c r="X923">
        <v>58</v>
      </c>
      <c r="Y923">
        <v>28</v>
      </c>
      <c r="Z923">
        <v>87</v>
      </c>
      <c r="AA923">
        <v>9</v>
      </c>
      <c r="AB923" t="str" cm="1">
        <f t="array" ref="AB923">_xlfn.IFS(AA923=0,"Below Expectation",AA923&lt;5,"Needs Improvement",AA923&lt;=7,"Meets Expectation",AA923&gt;=8,"Exceeds Expectation")</f>
        <v>Exceeds Expectation</v>
      </c>
      <c r="AC923" s="4">
        <v>13891</v>
      </c>
      <c r="AD923">
        <v>0</v>
      </c>
    </row>
    <row r="924" spans="1:30" x14ac:dyDescent="0.3">
      <c r="A924" t="s">
        <v>946</v>
      </c>
      <c r="B924" t="s">
        <v>1944</v>
      </c>
      <c r="C924">
        <v>41</v>
      </c>
      <c r="D924" t="str">
        <f t="shared" si="42"/>
        <v>40-49</v>
      </c>
      <c r="E924" t="s">
        <v>2022</v>
      </c>
      <c r="F924" t="s">
        <v>2026</v>
      </c>
      <c r="G924" t="s">
        <v>2035</v>
      </c>
      <c r="H924" s="2">
        <v>42068</v>
      </c>
      <c r="I924" t="s">
        <v>578</v>
      </c>
      <c r="J924" t="s">
        <v>2039</v>
      </c>
      <c r="K924" s="4">
        <v>53552</v>
      </c>
      <c r="L924">
        <v>0</v>
      </c>
      <c r="N924" s="6">
        <f t="shared" ca="1" si="43"/>
        <v>126</v>
      </c>
      <c r="O924" s="6">
        <f t="shared" ca="1" si="44"/>
        <v>10</v>
      </c>
      <c r="P924" s="6" t="str" cm="1">
        <f t="array" aca="1" ref="P924" ca="1">_xlfn.IFS(O924&lt;5,"0-4years", O924&lt;10,"5-9years",O924&gt;=10,"10+ years")</f>
        <v>10+ years</v>
      </c>
      <c r="S924">
        <v>3</v>
      </c>
      <c r="T924" t="str" cm="1">
        <f t="array" ref="T924">_xlfn.IFS(S924&lt;3,"Low(1-2)",S924=3,"Medium(3)",S924&gt;=4,"High(4-5)")</f>
        <v>Medium(3)</v>
      </c>
      <c r="U924">
        <v>2</v>
      </c>
      <c r="V924" t="s">
        <v>2050</v>
      </c>
      <c r="W924">
        <v>3</v>
      </c>
      <c r="X924">
        <v>79</v>
      </c>
      <c r="Y924">
        <v>33</v>
      </c>
      <c r="Z924">
        <v>71</v>
      </c>
      <c r="AA924">
        <v>3</v>
      </c>
      <c r="AB924" t="str" cm="1">
        <f t="array" ref="AB924">_xlfn.IFS(AA924=0,"Below Expectation",AA924&lt;5,"Needs Improvement",AA924&lt;=7,"Meets Expectation",AA924&gt;=8,"Exceeds Expectation")</f>
        <v>Needs Improvement</v>
      </c>
      <c r="AC924" s="4">
        <v>9338</v>
      </c>
      <c r="AD924">
        <v>4</v>
      </c>
    </row>
    <row r="925" spans="1:30" x14ac:dyDescent="0.3">
      <c r="A925" t="s">
        <v>947</v>
      </c>
      <c r="B925" t="s">
        <v>1945</v>
      </c>
      <c r="C925">
        <v>32</v>
      </c>
      <c r="D925" t="str">
        <f t="shared" si="42"/>
        <v>30-39</v>
      </c>
      <c r="E925" t="s">
        <v>2023</v>
      </c>
      <c r="F925" t="s">
        <v>2029</v>
      </c>
      <c r="G925" t="s">
        <v>2035</v>
      </c>
      <c r="H925" s="2">
        <v>42873</v>
      </c>
      <c r="I925" t="s">
        <v>40</v>
      </c>
      <c r="J925" t="s">
        <v>2038</v>
      </c>
      <c r="K925" s="4">
        <v>90242</v>
      </c>
      <c r="L925">
        <v>1</v>
      </c>
      <c r="M925" s="2">
        <v>45308</v>
      </c>
      <c r="N925" s="6">
        <f t="shared" ca="1" si="43"/>
        <v>79</v>
      </c>
      <c r="O925" s="6">
        <f t="shared" ca="1" si="44"/>
        <v>6</v>
      </c>
      <c r="P925" s="6" t="str" cm="1">
        <f t="array" aca="1" ref="P925" ca="1">_xlfn.IFS(O925&lt;5,"0-4years", O925&lt;10,"5-9years",O925&gt;=10,"10+ years")</f>
        <v>5-9years</v>
      </c>
      <c r="Q925" t="s">
        <v>2046</v>
      </c>
      <c r="R925">
        <v>30</v>
      </c>
      <c r="S925">
        <v>4</v>
      </c>
      <c r="T925" t="str" cm="1">
        <f t="array" ref="T925">_xlfn.IFS(S925&lt;3,"Low(1-2)",S925=3,"Medium(3)",S925&gt;=4,"High(4-5)")</f>
        <v>High(4-5)</v>
      </c>
      <c r="U925">
        <v>1</v>
      </c>
      <c r="V925" t="s">
        <v>2053</v>
      </c>
      <c r="W925">
        <v>5</v>
      </c>
      <c r="X925">
        <v>69</v>
      </c>
      <c r="Y925">
        <v>85</v>
      </c>
      <c r="Z925">
        <v>64</v>
      </c>
      <c r="AA925">
        <v>1</v>
      </c>
      <c r="AB925" t="str" cm="1">
        <f t="array" ref="AB925">_xlfn.IFS(AA925=0,"Below Expectation",AA925&lt;5,"Needs Improvement",AA925&lt;=7,"Meets Expectation",AA925&gt;=8,"Exceeds Expectation")</f>
        <v>Needs Improvement</v>
      </c>
      <c r="AC925" s="4">
        <v>9749</v>
      </c>
      <c r="AD925">
        <v>0</v>
      </c>
    </row>
    <row r="926" spans="1:30" x14ac:dyDescent="0.3">
      <c r="A926" t="s">
        <v>948</v>
      </c>
      <c r="B926" t="s">
        <v>1946</v>
      </c>
      <c r="C926">
        <v>31</v>
      </c>
      <c r="D926" t="str">
        <f t="shared" si="42"/>
        <v>30-39</v>
      </c>
      <c r="E926" t="s">
        <v>2023</v>
      </c>
      <c r="F926" t="s">
        <v>2026</v>
      </c>
      <c r="G926" t="s">
        <v>2036</v>
      </c>
      <c r="H926" s="2">
        <v>43480</v>
      </c>
      <c r="I926" t="s">
        <v>86</v>
      </c>
      <c r="J926" t="s">
        <v>2037</v>
      </c>
      <c r="K926" s="4">
        <v>70772</v>
      </c>
      <c r="L926">
        <v>0</v>
      </c>
      <c r="N926" s="6">
        <f t="shared" ca="1" si="43"/>
        <v>80</v>
      </c>
      <c r="O926" s="6">
        <f t="shared" ca="1" si="44"/>
        <v>6</v>
      </c>
      <c r="P926" s="6" t="str" cm="1">
        <f t="array" aca="1" ref="P926" ca="1">_xlfn.IFS(O926&lt;5,"0-4years", O926&lt;10,"5-9years",O926&gt;=10,"10+ years")</f>
        <v>5-9years</v>
      </c>
      <c r="S926">
        <v>4</v>
      </c>
      <c r="T926" t="str" cm="1">
        <f t="array" ref="T926">_xlfn.IFS(S926&lt;3,"Low(1-2)",S926=3,"Medium(3)",S926&gt;=4,"High(4-5)")</f>
        <v>High(4-5)</v>
      </c>
      <c r="U926">
        <v>4</v>
      </c>
      <c r="V926" t="s">
        <v>2056</v>
      </c>
      <c r="W926">
        <v>2</v>
      </c>
      <c r="X926">
        <v>87</v>
      </c>
      <c r="Y926">
        <v>13</v>
      </c>
      <c r="Z926">
        <v>86</v>
      </c>
      <c r="AA926">
        <v>7</v>
      </c>
      <c r="AB926" t="str" cm="1">
        <f t="array" ref="AB926">_xlfn.IFS(AA926=0,"Below Expectation",AA926&lt;5,"Needs Improvement",AA926&lt;=7,"Meets Expectation",AA926&gt;=8,"Exceeds Expectation")</f>
        <v>Meets Expectation</v>
      </c>
      <c r="AC926" s="4">
        <v>10349</v>
      </c>
      <c r="AD926">
        <v>3</v>
      </c>
    </row>
    <row r="927" spans="1:30" x14ac:dyDescent="0.3">
      <c r="A927" t="s">
        <v>949</v>
      </c>
      <c r="B927" t="s">
        <v>1947</v>
      </c>
      <c r="C927">
        <v>59</v>
      </c>
      <c r="D927" t="str">
        <f t="shared" si="42"/>
        <v>50-59</v>
      </c>
      <c r="E927" t="s">
        <v>2024</v>
      </c>
      <c r="F927" t="s">
        <v>2025</v>
      </c>
      <c r="G927" t="s">
        <v>2032</v>
      </c>
      <c r="H927" s="2">
        <v>42472</v>
      </c>
      <c r="I927" t="s">
        <v>276</v>
      </c>
      <c r="J927" t="s">
        <v>2038</v>
      </c>
      <c r="K927" s="4">
        <v>68730</v>
      </c>
      <c r="L927">
        <v>0</v>
      </c>
      <c r="N927" s="6">
        <f t="shared" ca="1" si="43"/>
        <v>113</v>
      </c>
      <c r="O927" s="6">
        <f t="shared" ca="1" si="44"/>
        <v>9</v>
      </c>
      <c r="P927" s="6" t="str" cm="1">
        <f t="array" aca="1" ref="P927" ca="1">_xlfn.IFS(O927&lt;5,"0-4years", O927&lt;10,"5-9years",O927&gt;=10,"10+ years")</f>
        <v>5-9years</v>
      </c>
      <c r="S927">
        <v>1</v>
      </c>
      <c r="T927" t="str" cm="1">
        <f t="array" ref="T927">_xlfn.IFS(S927&lt;3,"Low(1-2)",S927=3,"Medium(3)",S927&gt;=4,"High(4-5)")</f>
        <v>Low(1-2)</v>
      </c>
      <c r="U927">
        <v>3</v>
      </c>
      <c r="V927" t="s">
        <v>2050</v>
      </c>
      <c r="W927">
        <v>1</v>
      </c>
      <c r="X927">
        <v>50</v>
      </c>
      <c r="Y927">
        <v>23</v>
      </c>
      <c r="Z927">
        <v>64</v>
      </c>
      <c r="AA927">
        <v>7</v>
      </c>
      <c r="AB927" t="str" cm="1">
        <f t="array" ref="AB927">_xlfn.IFS(AA927=0,"Below Expectation",AA927&lt;5,"Needs Improvement",AA927&lt;=7,"Meets Expectation",AA927&gt;=8,"Exceeds Expectation")</f>
        <v>Meets Expectation</v>
      </c>
      <c r="AC927" s="4">
        <v>13582</v>
      </c>
      <c r="AD927">
        <v>0</v>
      </c>
    </row>
    <row r="928" spans="1:30" x14ac:dyDescent="0.3">
      <c r="A928" t="s">
        <v>950</v>
      </c>
      <c r="B928" t="s">
        <v>1948</v>
      </c>
      <c r="C928">
        <v>27</v>
      </c>
      <c r="D928" t="str">
        <f t="shared" si="42"/>
        <v>22-29</v>
      </c>
      <c r="E928" t="s">
        <v>2023</v>
      </c>
      <c r="F928" t="s">
        <v>2029</v>
      </c>
      <c r="G928" t="s">
        <v>2031</v>
      </c>
      <c r="H928" s="2">
        <v>43540</v>
      </c>
      <c r="I928" t="s">
        <v>488</v>
      </c>
      <c r="J928" t="s">
        <v>2037</v>
      </c>
      <c r="K928" s="4">
        <v>53948</v>
      </c>
      <c r="L928">
        <v>0</v>
      </c>
      <c r="N928" s="6">
        <f t="shared" ca="1" si="43"/>
        <v>78</v>
      </c>
      <c r="O928" s="6">
        <f t="shared" ca="1" si="44"/>
        <v>6</v>
      </c>
      <c r="P928" s="6" t="str" cm="1">
        <f t="array" aca="1" ref="P928" ca="1">_xlfn.IFS(O928&lt;5,"0-4years", O928&lt;10,"5-9years",O928&gt;=10,"10+ years")</f>
        <v>5-9years</v>
      </c>
      <c r="S928">
        <v>2</v>
      </c>
      <c r="T928" t="str" cm="1">
        <f t="array" ref="T928">_xlfn.IFS(S928&lt;3,"Low(1-2)",S928=3,"Medium(3)",S928&gt;=4,"High(4-5)")</f>
        <v>Low(1-2)</v>
      </c>
      <c r="U928">
        <v>3</v>
      </c>
      <c r="V928" t="s">
        <v>2050</v>
      </c>
      <c r="W928">
        <v>3</v>
      </c>
      <c r="X928">
        <v>54</v>
      </c>
      <c r="Y928">
        <v>58</v>
      </c>
      <c r="Z928">
        <v>99</v>
      </c>
      <c r="AA928">
        <v>5</v>
      </c>
      <c r="AB928" t="str" cm="1">
        <f t="array" ref="AB928">_xlfn.IFS(AA928=0,"Below Expectation",AA928&lt;5,"Needs Improvement",AA928&lt;=7,"Meets Expectation",AA928&gt;=8,"Exceeds Expectation")</f>
        <v>Meets Expectation</v>
      </c>
      <c r="AC928" s="4">
        <v>11643</v>
      </c>
      <c r="AD928">
        <v>0</v>
      </c>
    </row>
    <row r="929" spans="1:30" x14ac:dyDescent="0.3">
      <c r="A929" t="s">
        <v>951</v>
      </c>
      <c r="B929" t="s">
        <v>1949</v>
      </c>
      <c r="C929">
        <v>29</v>
      </c>
      <c r="D929" t="str">
        <f t="shared" si="42"/>
        <v>22-29</v>
      </c>
      <c r="E929" t="s">
        <v>2022</v>
      </c>
      <c r="F929" t="s">
        <v>2028</v>
      </c>
      <c r="G929" t="s">
        <v>2032</v>
      </c>
      <c r="H929" s="2">
        <v>43317</v>
      </c>
      <c r="I929" t="s">
        <v>399</v>
      </c>
      <c r="J929" t="s">
        <v>2039</v>
      </c>
      <c r="K929" s="4">
        <v>101311</v>
      </c>
      <c r="L929">
        <v>0</v>
      </c>
      <c r="N929" s="6">
        <f t="shared" ca="1" si="43"/>
        <v>85</v>
      </c>
      <c r="O929" s="6">
        <f t="shared" ca="1" si="44"/>
        <v>7</v>
      </c>
      <c r="P929" s="6" t="str" cm="1">
        <f t="array" aca="1" ref="P929" ca="1">_xlfn.IFS(O929&lt;5,"0-4years", O929&lt;10,"5-9years",O929&gt;=10,"10+ years")</f>
        <v>5-9years</v>
      </c>
      <c r="S929">
        <v>4</v>
      </c>
      <c r="T929" t="str" cm="1">
        <f t="array" ref="T929">_xlfn.IFS(S929&lt;3,"Low(1-2)",S929=3,"Medium(3)",S929&gt;=4,"High(4-5)")</f>
        <v>High(4-5)</v>
      </c>
      <c r="U929">
        <v>1</v>
      </c>
      <c r="V929" t="s">
        <v>2050</v>
      </c>
      <c r="W929">
        <v>3</v>
      </c>
      <c r="X929">
        <v>84</v>
      </c>
      <c r="Y929">
        <v>38</v>
      </c>
      <c r="Z929">
        <v>99</v>
      </c>
      <c r="AA929">
        <v>7</v>
      </c>
      <c r="AB929" t="str" cm="1">
        <f t="array" ref="AB929">_xlfn.IFS(AA929=0,"Below Expectation",AA929&lt;5,"Needs Improvement",AA929&lt;=7,"Meets Expectation",AA929&gt;=8,"Exceeds Expectation")</f>
        <v>Meets Expectation</v>
      </c>
      <c r="AC929" s="4">
        <v>12245</v>
      </c>
      <c r="AD929">
        <v>3</v>
      </c>
    </row>
    <row r="930" spans="1:30" x14ac:dyDescent="0.3">
      <c r="A930" t="s">
        <v>952</v>
      </c>
      <c r="B930" t="s">
        <v>1950</v>
      </c>
      <c r="C930">
        <v>44</v>
      </c>
      <c r="D930" t="str">
        <f t="shared" si="42"/>
        <v>40-49</v>
      </c>
      <c r="E930" t="s">
        <v>2022</v>
      </c>
      <c r="F930" t="s">
        <v>2029</v>
      </c>
      <c r="G930" t="s">
        <v>2031</v>
      </c>
      <c r="H930" s="2">
        <v>45515</v>
      </c>
      <c r="I930" t="s">
        <v>827</v>
      </c>
      <c r="J930" t="s">
        <v>2041</v>
      </c>
      <c r="K930" s="4">
        <v>94093</v>
      </c>
      <c r="L930">
        <v>0</v>
      </c>
      <c r="N930" s="6">
        <f t="shared" ca="1" si="43"/>
        <v>13</v>
      </c>
      <c r="O930" s="6">
        <f t="shared" ca="1" si="44"/>
        <v>1</v>
      </c>
      <c r="P930" s="6" t="str" cm="1">
        <f t="array" aca="1" ref="P930" ca="1">_xlfn.IFS(O930&lt;5,"0-4years", O930&lt;10,"5-9years",O930&gt;=10,"10+ years")</f>
        <v>0-4years</v>
      </c>
      <c r="S930">
        <v>3</v>
      </c>
      <c r="T930" t="str" cm="1">
        <f t="array" ref="T930">_xlfn.IFS(S930&lt;3,"Low(1-2)",S930=3,"Medium(3)",S930&gt;=4,"High(4-5)")</f>
        <v>Medium(3)</v>
      </c>
      <c r="U930">
        <v>5</v>
      </c>
      <c r="V930" t="s">
        <v>2054</v>
      </c>
      <c r="W930">
        <v>1</v>
      </c>
      <c r="X930">
        <v>85</v>
      </c>
      <c r="Y930">
        <v>25</v>
      </c>
      <c r="Z930">
        <v>74</v>
      </c>
      <c r="AA930">
        <v>8</v>
      </c>
      <c r="AB930" t="str" cm="1">
        <f t="array" ref="AB930">_xlfn.IFS(AA930=0,"Below Expectation",AA930&lt;5,"Needs Improvement",AA930&lt;=7,"Meets Expectation",AA930&gt;=8,"Exceeds Expectation")</f>
        <v>Exceeds Expectation</v>
      </c>
      <c r="AC930" s="4">
        <v>7899</v>
      </c>
      <c r="AD930">
        <v>1</v>
      </c>
    </row>
    <row r="931" spans="1:30" x14ac:dyDescent="0.3">
      <c r="A931" t="s">
        <v>953</v>
      </c>
      <c r="B931" t="s">
        <v>1951</v>
      </c>
      <c r="C931">
        <v>47</v>
      </c>
      <c r="D931" t="str">
        <f t="shared" si="42"/>
        <v>40-49</v>
      </c>
      <c r="E931" t="s">
        <v>2022</v>
      </c>
      <c r="F931" t="s">
        <v>2026</v>
      </c>
      <c r="G931" t="s">
        <v>2034</v>
      </c>
      <c r="H931" s="2">
        <v>41831</v>
      </c>
      <c r="I931" t="s">
        <v>1004</v>
      </c>
      <c r="J931" t="s">
        <v>2040</v>
      </c>
      <c r="K931" s="4">
        <v>94123</v>
      </c>
      <c r="L931">
        <v>0</v>
      </c>
      <c r="N931" s="6">
        <f t="shared" ca="1" si="43"/>
        <v>134</v>
      </c>
      <c r="O931" s="6">
        <f t="shared" ca="1" si="44"/>
        <v>11</v>
      </c>
      <c r="P931" s="6" t="str" cm="1">
        <f t="array" aca="1" ref="P931" ca="1">_xlfn.IFS(O931&lt;5,"0-4years", O931&lt;10,"5-9years",O931&gt;=10,"10+ years")</f>
        <v>10+ years</v>
      </c>
      <c r="S931">
        <v>4</v>
      </c>
      <c r="T931" t="str" cm="1">
        <f t="array" ref="T931">_xlfn.IFS(S931&lt;3,"Low(1-2)",S931=3,"Medium(3)",S931&gt;=4,"High(4-5)")</f>
        <v>High(4-5)</v>
      </c>
      <c r="U931">
        <v>5</v>
      </c>
      <c r="V931" t="s">
        <v>2056</v>
      </c>
      <c r="W931">
        <v>5</v>
      </c>
      <c r="X931">
        <v>50</v>
      </c>
      <c r="Y931">
        <v>42</v>
      </c>
      <c r="Z931">
        <v>70</v>
      </c>
      <c r="AA931">
        <v>0</v>
      </c>
      <c r="AB931" t="str" cm="1">
        <f t="array" ref="AB931">_xlfn.IFS(AA931=0,"Below Expectation",AA931&lt;5,"Needs Improvement",AA931&lt;=7,"Meets Expectation",AA931&gt;=8,"Exceeds Expectation")</f>
        <v>Below Expectation</v>
      </c>
      <c r="AC931" s="4">
        <v>7145</v>
      </c>
      <c r="AD931">
        <v>4</v>
      </c>
    </row>
    <row r="932" spans="1:30" x14ac:dyDescent="0.3">
      <c r="A932" t="s">
        <v>954</v>
      </c>
      <c r="B932" t="s">
        <v>1952</v>
      </c>
      <c r="C932">
        <v>33</v>
      </c>
      <c r="D932" t="str">
        <f t="shared" si="42"/>
        <v>30-39</v>
      </c>
      <c r="E932" t="s">
        <v>2023</v>
      </c>
      <c r="F932" t="s">
        <v>2030</v>
      </c>
      <c r="G932" t="s">
        <v>2035</v>
      </c>
      <c r="H932" s="2">
        <v>40522</v>
      </c>
      <c r="I932" t="s">
        <v>543</v>
      </c>
      <c r="J932" t="s">
        <v>2040</v>
      </c>
      <c r="K932" s="4">
        <v>41535</v>
      </c>
      <c r="L932">
        <v>0</v>
      </c>
      <c r="N932" s="6">
        <f t="shared" ca="1" si="43"/>
        <v>177</v>
      </c>
      <c r="O932" s="6">
        <f t="shared" ca="1" si="44"/>
        <v>14</v>
      </c>
      <c r="P932" s="6" t="str" cm="1">
        <f t="array" aca="1" ref="P932" ca="1">_xlfn.IFS(O932&lt;5,"0-4years", O932&lt;10,"5-9years",O932&gt;=10,"10+ years")</f>
        <v>10+ years</v>
      </c>
      <c r="S932">
        <v>5</v>
      </c>
      <c r="T932" t="str" cm="1">
        <f t="array" ref="T932">_xlfn.IFS(S932&lt;3,"Low(1-2)",S932=3,"Medium(3)",S932&gt;=4,"High(4-5)")</f>
        <v>High(4-5)</v>
      </c>
      <c r="U932">
        <v>3</v>
      </c>
      <c r="V932" t="s">
        <v>2054</v>
      </c>
      <c r="W932">
        <v>5</v>
      </c>
      <c r="X932">
        <v>63</v>
      </c>
      <c r="Y932">
        <v>35</v>
      </c>
      <c r="Z932">
        <v>87</v>
      </c>
      <c r="AA932">
        <v>8</v>
      </c>
      <c r="AB932" t="str" cm="1">
        <f t="array" ref="AB932">_xlfn.IFS(AA932=0,"Below Expectation",AA932&lt;5,"Needs Improvement",AA932&lt;=7,"Meets Expectation",AA932&gt;=8,"Exceeds Expectation")</f>
        <v>Exceeds Expectation</v>
      </c>
      <c r="AC932" s="4">
        <v>5861</v>
      </c>
      <c r="AD932">
        <v>2</v>
      </c>
    </row>
    <row r="933" spans="1:30" x14ac:dyDescent="0.3">
      <c r="A933" t="s">
        <v>955</v>
      </c>
      <c r="B933" t="s">
        <v>1953</v>
      </c>
      <c r="C933">
        <v>47</v>
      </c>
      <c r="D933" t="str">
        <f t="shared" si="42"/>
        <v>40-49</v>
      </c>
      <c r="E933" t="s">
        <v>2022</v>
      </c>
      <c r="F933" t="s">
        <v>2029</v>
      </c>
      <c r="G933" t="s">
        <v>2033</v>
      </c>
      <c r="H933" s="2">
        <v>43058</v>
      </c>
      <c r="I933" t="s">
        <v>860</v>
      </c>
      <c r="J933" t="s">
        <v>2039</v>
      </c>
      <c r="K933" s="4">
        <v>91490</v>
      </c>
      <c r="L933">
        <v>0</v>
      </c>
      <c r="N933" s="6">
        <f t="shared" ca="1" si="43"/>
        <v>93</v>
      </c>
      <c r="O933" s="6">
        <f t="shared" ca="1" si="44"/>
        <v>7</v>
      </c>
      <c r="P933" s="6" t="str" cm="1">
        <f t="array" aca="1" ref="P933" ca="1">_xlfn.IFS(O933&lt;5,"0-4years", O933&lt;10,"5-9years",O933&gt;=10,"10+ years")</f>
        <v>5-9years</v>
      </c>
      <c r="S933">
        <v>3</v>
      </c>
      <c r="T933" t="str" cm="1">
        <f t="array" ref="T933">_xlfn.IFS(S933&lt;3,"Low(1-2)",S933=3,"Medium(3)",S933&gt;=4,"High(4-5)")</f>
        <v>Medium(3)</v>
      </c>
      <c r="U933">
        <v>1</v>
      </c>
      <c r="V933" t="s">
        <v>2050</v>
      </c>
      <c r="W933">
        <v>4</v>
      </c>
      <c r="X933">
        <v>58</v>
      </c>
      <c r="Y933">
        <v>38</v>
      </c>
      <c r="Z933">
        <v>51</v>
      </c>
      <c r="AA933">
        <v>1</v>
      </c>
      <c r="AB933" t="str" cm="1">
        <f t="array" ref="AB933">_xlfn.IFS(AA933=0,"Below Expectation",AA933&lt;5,"Needs Improvement",AA933&lt;=7,"Meets Expectation",AA933&gt;=8,"Exceeds Expectation")</f>
        <v>Needs Improvement</v>
      </c>
      <c r="AC933" s="4">
        <v>13051</v>
      </c>
      <c r="AD933">
        <v>1</v>
      </c>
    </row>
    <row r="934" spans="1:30" x14ac:dyDescent="0.3">
      <c r="A934" t="s">
        <v>956</v>
      </c>
      <c r="B934" t="s">
        <v>1954</v>
      </c>
      <c r="C934">
        <v>34</v>
      </c>
      <c r="D934" t="str">
        <f t="shared" si="42"/>
        <v>30-39</v>
      </c>
      <c r="E934" t="s">
        <v>2023</v>
      </c>
      <c r="F934" t="s">
        <v>2028</v>
      </c>
      <c r="G934" t="s">
        <v>2033</v>
      </c>
      <c r="H934" s="2">
        <v>42990</v>
      </c>
      <c r="I934" t="s">
        <v>113</v>
      </c>
      <c r="J934" t="s">
        <v>2038</v>
      </c>
      <c r="K934" s="4">
        <v>71562</v>
      </c>
      <c r="L934">
        <v>0</v>
      </c>
      <c r="N934" s="6">
        <f t="shared" ca="1" si="43"/>
        <v>96</v>
      </c>
      <c r="O934" s="6">
        <f t="shared" ca="1" si="44"/>
        <v>8</v>
      </c>
      <c r="P934" s="6" t="str" cm="1">
        <f t="array" aca="1" ref="P934" ca="1">_xlfn.IFS(O934&lt;5,"0-4years", O934&lt;10,"5-9years",O934&gt;=10,"10+ years")</f>
        <v>5-9years</v>
      </c>
      <c r="S934">
        <v>3</v>
      </c>
      <c r="T934" t="str" cm="1">
        <f t="array" ref="T934">_xlfn.IFS(S934&lt;3,"Low(1-2)",S934=3,"Medium(3)",S934&gt;=4,"High(4-5)")</f>
        <v>Medium(3)</v>
      </c>
      <c r="U934">
        <v>1</v>
      </c>
      <c r="V934" t="s">
        <v>2050</v>
      </c>
      <c r="W934">
        <v>5</v>
      </c>
      <c r="X934">
        <v>79</v>
      </c>
      <c r="Y934">
        <v>60</v>
      </c>
      <c r="Z934">
        <v>76</v>
      </c>
      <c r="AA934">
        <v>0</v>
      </c>
      <c r="AB934" t="str" cm="1">
        <f t="array" ref="AB934">_xlfn.IFS(AA934=0,"Below Expectation",AA934&lt;5,"Needs Improvement",AA934&lt;=7,"Meets Expectation",AA934&gt;=8,"Exceeds Expectation")</f>
        <v>Below Expectation</v>
      </c>
      <c r="AC934" s="4">
        <v>16632</v>
      </c>
      <c r="AD934">
        <v>0</v>
      </c>
    </row>
    <row r="935" spans="1:30" x14ac:dyDescent="0.3">
      <c r="A935" t="s">
        <v>957</v>
      </c>
      <c r="B935" t="s">
        <v>1955</v>
      </c>
      <c r="C935">
        <v>39</v>
      </c>
      <c r="D935" t="str">
        <f t="shared" si="42"/>
        <v>30-39</v>
      </c>
      <c r="E935" t="s">
        <v>2022</v>
      </c>
      <c r="F935" t="s">
        <v>2025</v>
      </c>
      <c r="G935" t="s">
        <v>2031</v>
      </c>
      <c r="H935" s="2">
        <v>44201</v>
      </c>
      <c r="I935" t="s">
        <v>743</v>
      </c>
      <c r="J935" t="s">
        <v>2041</v>
      </c>
      <c r="K935" s="4">
        <v>114080</v>
      </c>
      <c r="L935">
        <v>0</v>
      </c>
      <c r="N935" s="6">
        <f t="shared" ca="1" si="43"/>
        <v>56</v>
      </c>
      <c r="O935" s="6">
        <f t="shared" ca="1" si="44"/>
        <v>4</v>
      </c>
      <c r="P935" s="6" t="str" cm="1">
        <f t="array" aca="1" ref="P935" ca="1">_xlfn.IFS(O935&lt;5,"0-4years", O935&lt;10,"5-9years",O935&gt;=10,"10+ years")</f>
        <v>0-4years</v>
      </c>
      <c r="S935">
        <v>4</v>
      </c>
      <c r="T935" t="str" cm="1">
        <f t="array" ref="T935">_xlfn.IFS(S935&lt;3,"Low(1-2)",S935=3,"Medium(3)",S935&gt;=4,"High(4-5)")</f>
        <v>High(4-5)</v>
      </c>
      <c r="U935">
        <v>1</v>
      </c>
      <c r="V935" t="s">
        <v>2050</v>
      </c>
      <c r="W935">
        <v>4</v>
      </c>
      <c r="X935">
        <v>73</v>
      </c>
      <c r="Y935">
        <v>15</v>
      </c>
      <c r="Z935">
        <v>98</v>
      </c>
      <c r="AA935">
        <v>7</v>
      </c>
      <c r="AB935" t="str" cm="1">
        <f t="array" ref="AB935">_xlfn.IFS(AA935=0,"Below Expectation",AA935&lt;5,"Needs Improvement",AA935&lt;=7,"Meets Expectation",AA935&gt;=8,"Exceeds Expectation")</f>
        <v>Meets Expectation</v>
      </c>
      <c r="AC935" s="4">
        <v>12321</v>
      </c>
      <c r="AD935">
        <v>2</v>
      </c>
    </row>
    <row r="936" spans="1:30" x14ac:dyDescent="0.3">
      <c r="A936" t="s">
        <v>958</v>
      </c>
      <c r="B936" t="s">
        <v>1956</v>
      </c>
      <c r="C936">
        <v>46</v>
      </c>
      <c r="D936" t="str">
        <f t="shared" si="42"/>
        <v>40-49</v>
      </c>
      <c r="E936" t="s">
        <v>2022</v>
      </c>
      <c r="F936" t="s">
        <v>2027</v>
      </c>
      <c r="G936" t="s">
        <v>2035</v>
      </c>
      <c r="H936" s="2">
        <v>42584</v>
      </c>
      <c r="I936" t="s">
        <v>827</v>
      </c>
      <c r="J936" t="s">
        <v>2037</v>
      </c>
      <c r="K936" s="4">
        <v>83535</v>
      </c>
      <c r="L936">
        <v>0</v>
      </c>
      <c r="N936" s="6">
        <f t="shared" ca="1" si="43"/>
        <v>109</v>
      </c>
      <c r="O936" s="6">
        <f t="shared" ca="1" si="44"/>
        <v>9</v>
      </c>
      <c r="P936" s="6" t="str" cm="1">
        <f t="array" aca="1" ref="P936" ca="1">_xlfn.IFS(O936&lt;5,"0-4years", O936&lt;10,"5-9years",O936&gt;=10,"10+ years")</f>
        <v>5-9years</v>
      </c>
      <c r="S936">
        <v>1</v>
      </c>
      <c r="T936" t="str" cm="1">
        <f t="array" ref="T936">_xlfn.IFS(S936&lt;3,"Low(1-2)",S936=3,"Medium(3)",S936&gt;=4,"High(4-5)")</f>
        <v>Low(1-2)</v>
      </c>
      <c r="U936">
        <v>4</v>
      </c>
      <c r="V936" t="s">
        <v>2050</v>
      </c>
      <c r="W936">
        <v>3</v>
      </c>
      <c r="X936">
        <v>53</v>
      </c>
      <c r="Y936">
        <v>58</v>
      </c>
      <c r="Z936">
        <v>81</v>
      </c>
      <c r="AA936">
        <v>7</v>
      </c>
      <c r="AB936" t="str" cm="1">
        <f t="array" ref="AB936">_xlfn.IFS(AA936=0,"Below Expectation",AA936&lt;5,"Needs Improvement",AA936&lt;=7,"Meets Expectation",AA936&gt;=8,"Exceeds Expectation")</f>
        <v>Meets Expectation</v>
      </c>
      <c r="AC936" s="4">
        <v>4323</v>
      </c>
      <c r="AD936">
        <v>3</v>
      </c>
    </row>
    <row r="937" spans="1:30" x14ac:dyDescent="0.3">
      <c r="A937" t="s">
        <v>959</v>
      </c>
      <c r="B937" t="s">
        <v>1957</v>
      </c>
      <c r="C937">
        <v>54</v>
      </c>
      <c r="D937" t="str">
        <f t="shared" si="42"/>
        <v>50-59</v>
      </c>
      <c r="E937" t="s">
        <v>2022</v>
      </c>
      <c r="F937" t="s">
        <v>2030</v>
      </c>
      <c r="G937" t="s">
        <v>2034</v>
      </c>
      <c r="H937" s="2">
        <v>43894</v>
      </c>
      <c r="I937" t="s">
        <v>819</v>
      </c>
      <c r="J937" t="s">
        <v>2039</v>
      </c>
      <c r="K937" s="4">
        <v>66269</v>
      </c>
      <c r="L937">
        <v>1</v>
      </c>
      <c r="M937" s="2">
        <v>43914</v>
      </c>
      <c r="N937" s="6">
        <f t="shared" ca="1" si="43"/>
        <v>0</v>
      </c>
      <c r="O937" s="6">
        <f t="shared" ca="1" si="44"/>
        <v>0</v>
      </c>
      <c r="P937" s="6" t="str" cm="1">
        <f t="array" aca="1" ref="P937" ca="1">_xlfn.IFS(O937&lt;5,"0-4years", O937&lt;10,"5-9years",O937&gt;=10,"10+ years")</f>
        <v>0-4years</v>
      </c>
      <c r="Q937" t="s">
        <v>2043</v>
      </c>
      <c r="R937">
        <v>60</v>
      </c>
      <c r="S937">
        <v>3</v>
      </c>
      <c r="T937" t="str" cm="1">
        <f t="array" ref="T937">_xlfn.IFS(S937&lt;3,"Low(1-2)",S937=3,"Medium(3)",S937&gt;=4,"High(4-5)")</f>
        <v>Medium(3)</v>
      </c>
      <c r="U937">
        <v>5</v>
      </c>
      <c r="V937" t="s">
        <v>2049</v>
      </c>
      <c r="W937">
        <v>1</v>
      </c>
      <c r="X937">
        <v>99</v>
      </c>
      <c r="Y937">
        <v>95</v>
      </c>
      <c r="Z937">
        <v>70</v>
      </c>
      <c r="AA937">
        <v>3</v>
      </c>
      <c r="AB937" t="str" cm="1">
        <f t="array" ref="AB937">_xlfn.IFS(AA937=0,"Below Expectation",AA937&lt;5,"Needs Improvement",AA937&lt;=7,"Meets Expectation",AA937&gt;=8,"Exceeds Expectation")</f>
        <v>Needs Improvement</v>
      </c>
      <c r="AC937" s="4">
        <v>2860</v>
      </c>
      <c r="AD937">
        <v>1</v>
      </c>
    </row>
    <row r="938" spans="1:30" x14ac:dyDescent="0.3">
      <c r="A938" t="s">
        <v>960</v>
      </c>
      <c r="B938" t="s">
        <v>1958</v>
      </c>
      <c r="C938">
        <v>33</v>
      </c>
      <c r="D938" t="str">
        <f t="shared" si="42"/>
        <v>30-39</v>
      </c>
      <c r="E938" t="s">
        <v>2023</v>
      </c>
      <c r="F938" t="s">
        <v>2025</v>
      </c>
      <c r="G938" t="s">
        <v>2036</v>
      </c>
      <c r="H938" s="2">
        <v>45395</v>
      </c>
      <c r="I938" t="s">
        <v>653</v>
      </c>
      <c r="J938" t="s">
        <v>2041</v>
      </c>
      <c r="K938" s="4">
        <v>105674</v>
      </c>
      <c r="L938">
        <v>0</v>
      </c>
      <c r="N938" s="6">
        <f t="shared" ca="1" si="43"/>
        <v>17</v>
      </c>
      <c r="O938" s="6">
        <f t="shared" ca="1" si="44"/>
        <v>1</v>
      </c>
      <c r="P938" s="6" t="str" cm="1">
        <f t="array" aca="1" ref="P938" ca="1">_xlfn.IFS(O938&lt;5,"0-4years", O938&lt;10,"5-9years",O938&gt;=10,"10+ years")</f>
        <v>0-4years</v>
      </c>
      <c r="S938">
        <v>5</v>
      </c>
      <c r="T938" t="str" cm="1">
        <f t="array" ref="T938">_xlfn.IFS(S938&lt;3,"Low(1-2)",S938=3,"Medium(3)",S938&gt;=4,"High(4-5)")</f>
        <v>High(4-5)</v>
      </c>
      <c r="U938">
        <v>5</v>
      </c>
      <c r="V938" t="s">
        <v>2056</v>
      </c>
      <c r="W938">
        <v>5</v>
      </c>
      <c r="X938">
        <v>63</v>
      </c>
      <c r="Y938">
        <v>5</v>
      </c>
      <c r="Z938">
        <v>53</v>
      </c>
      <c r="AA938">
        <v>7</v>
      </c>
      <c r="AB938" t="str" cm="1">
        <f t="array" ref="AB938">_xlfn.IFS(AA938=0,"Below Expectation",AA938&lt;5,"Needs Improvement",AA938&lt;=7,"Meets Expectation",AA938&gt;=8,"Exceeds Expectation")</f>
        <v>Meets Expectation</v>
      </c>
      <c r="AC938" s="4">
        <v>17107</v>
      </c>
      <c r="AD938">
        <v>4</v>
      </c>
    </row>
    <row r="939" spans="1:30" x14ac:dyDescent="0.3">
      <c r="A939" t="s">
        <v>961</v>
      </c>
      <c r="B939" t="s">
        <v>1959</v>
      </c>
      <c r="C939">
        <v>57</v>
      </c>
      <c r="D939" t="str">
        <f t="shared" si="42"/>
        <v>50-59</v>
      </c>
      <c r="E939" t="s">
        <v>2024</v>
      </c>
      <c r="F939" t="s">
        <v>2029</v>
      </c>
      <c r="G939" t="s">
        <v>2036</v>
      </c>
      <c r="H939" s="2">
        <v>45459</v>
      </c>
      <c r="I939" t="s">
        <v>884</v>
      </c>
      <c r="J939" t="s">
        <v>2041</v>
      </c>
      <c r="K939" s="4">
        <v>67462</v>
      </c>
      <c r="L939">
        <v>0</v>
      </c>
      <c r="N939" s="6">
        <f t="shared" ca="1" si="43"/>
        <v>15</v>
      </c>
      <c r="O939" s="6">
        <f t="shared" ca="1" si="44"/>
        <v>1</v>
      </c>
      <c r="P939" s="6" t="str" cm="1">
        <f t="array" aca="1" ref="P939" ca="1">_xlfn.IFS(O939&lt;5,"0-4years", O939&lt;10,"5-9years",O939&gt;=10,"10+ years")</f>
        <v>0-4years</v>
      </c>
      <c r="S939">
        <v>1</v>
      </c>
      <c r="T939" t="str" cm="1">
        <f t="array" ref="T939">_xlfn.IFS(S939&lt;3,"Low(1-2)",S939=3,"Medium(3)",S939&gt;=4,"High(4-5)")</f>
        <v>Low(1-2)</v>
      </c>
      <c r="U939">
        <v>4</v>
      </c>
      <c r="V939" t="s">
        <v>2050</v>
      </c>
      <c r="W939">
        <v>4</v>
      </c>
      <c r="X939">
        <v>74</v>
      </c>
      <c r="Y939">
        <v>97</v>
      </c>
      <c r="Z939">
        <v>93</v>
      </c>
      <c r="AA939">
        <v>6</v>
      </c>
      <c r="AB939" t="str" cm="1">
        <f t="array" ref="AB939">_xlfn.IFS(AA939=0,"Below Expectation",AA939&lt;5,"Needs Improvement",AA939&lt;=7,"Meets Expectation",AA939&gt;=8,"Exceeds Expectation")</f>
        <v>Meets Expectation</v>
      </c>
      <c r="AC939" s="4">
        <v>14919</v>
      </c>
      <c r="AD939">
        <v>1</v>
      </c>
    </row>
    <row r="940" spans="1:30" x14ac:dyDescent="0.3">
      <c r="A940" t="s">
        <v>962</v>
      </c>
      <c r="B940" t="s">
        <v>1960</v>
      </c>
      <c r="C940">
        <v>25</v>
      </c>
      <c r="D940" t="str">
        <f t="shared" si="42"/>
        <v>22-29</v>
      </c>
      <c r="E940" t="s">
        <v>2023</v>
      </c>
      <c r="F940" t="s">
        <v>2026</v>
      </c>
      <c r="G940" t="s">
        <v>2035</v>
      </c>
      <c r="H940" s="2">
        <v>44849</v>
      </c>
      <c r="I940" t="s">
        <v>198</v>
      </c>
      <c r="J940" t="s">
        <v>2037</v>
      </c>
      <c r="K940" s="4">
        <v>28127</v>
      </c>
      <c r="L940">
        <v>0</v>
      </c>
      <c r="N940" s="6">
        <f t="shared" ca="1" si="43"/>
        <v>35</v>
      </c>
      <c r="O940" s="6">
        <f t="shared" ca="1" si="44"/>
        <v>2</v>
      </c>
      <c r="P940" s="6" t="str" cm="1">
        <f t="array" aca="1" ref="P940" ca="1">_xlfn.IFS(O940&lt;5,"0-4years", O940&lt;10,"5-9years",O940&gt;=10,"10+ years")</f>
        <v>0-4years</v>
      </c>
      <c r="S940">
        <v>1</v>
      </c>
      <c r="T940" t="str" cm="1">
        <f t="array" ref="T940">_xlfn.IFS(S940&lt;3,"Low(1-2)",S940=3,"Medium(3)",S940&gt;=4,"High(4-5)")</f>
        <v>Low(1-2)</v>
      </c>
      <c r="U940">
        <v>2</v>
      </c>
      <c r="V940" t="s">
        <v>2050</v>
      </c>
      <c r="W940">
        <v>3</v>
      </c>
      <c r="X940">
        <v>53</v>
      </c>
      <c r="Y940">
        <v>55</v>
      </c>
      <c r="Z940">
        <v>68</v>
      </c>
      <c r="AA940">
        <v>1</v>
      </c>
      <c r="AB940" t="str" cm="1">
        <f t="array" ref="AB940">_xlfn.IFS(AA940=0,"Below Expectation",AA940&lt;5,"Needs Improvement",AA940&lt;=7,"Meets Expectation",AA940&gt;=8,"Exceeds Expectation")</f>
        <v>Needs Improvement</v>
      </c>
      <c r="AC940" s="4">
        <v>569</v>
      </c>
      <c r="AD940">
        <v>1</v>
      </c>
    </row>
    <row r="941" spans="1:30" x14ac:dyDescent="0.3">
      <c r="A941" t="s">
        <v>963</v>
      </c>
      <c r="B941" t="s">
        <v>1961</v>
      </c>
      <c r="C941">
        <v>26</v>
      </c>
      <c r="D941" t="str">
        <f t="shared" si="42"/>
        <v>22-29</v>
      </c>
      <c r="E941" t="s">
        <v>2023</v>
      </c>
      <c r="F941" t="s">
        <v>2026</v>
      </c>
      <c r="G941" t="s">
        <v>2032</v>
      </c>
      <c r="H941" s="2">
        <v>45122</v>
      </c>
      <c r="I941" t="s">
        <v>99</v>
      </c>
      <c r="J941" t="s">
        <v>2041</v>
      </c>
      <c r="K941" s="4">
        <v>48147</v>
      </c>
      <c r="L941">
        <v>1</v>
      </c>
      <c r="M941" s="2">
        <v>45495</v>
      </c>
      <c r="N941" s="6">
        <f t="shared" ca="1" si="43"/>
        <v>12</v>
      </c>
      <c r="O941" s="6">
        <f t="shared" ca="1" si="44"/>
        <v>1</v>
      </c>
      <c r="P941" s="6" t="str" cm="1">
        <f t="array" aca="1" ref="P941" ca="1">_xlfn.IFS(O941&lt;5,"0-4years", O941&lt;10,"5-9years",O941&gt;=10,"10+ years")</f>
        <v>0-4years</v>
      </c>
      <c r="Q941" t="s">
        <v>2046</v>
      </c>
      <c r="R941">
        <v>30</v>
      </c>
      <c r="S941">
        <v>1</v>
      </c>
      <c r="T941" t="str" cm="1">
        <f t="array" ref="T941">_xlfn.IFS(S941&lt;3,"Low(1-2)",S941=3,"Medium(3)",S941&gt;=4,"High(4-5)")</f>
        <v>Low(1-2)</v>
      </c>
      <c r="U941">
        <v>4</v>
      </c>
      <c r="V941" t="s">
        <v>2053</v>
      </c>
      <c r="W941">
        <v>5</v>
      </c>
      <c r="X941">
        <v>74</v>
      </c>
      <c r="Y941">
        <v>7</v>
      </c>
      <c r="Z941">
        <v>51</v>
      </c>
      <c r="AA941">
        <v>4</v>
      </c>
      <c r="AB941" t="str" cm="1">
        <f t="array" ref="AB941">_xlfn.IFS(AA941=0,"Below Expectation",AA941&lt;5,"Needs Improvement",AA941&lt;=7,"Meets Expectation",AA941&gt;=8,"Exceeds Expectation")</f>
        <v>Needs Improvement</v>
      </c>
      <c r="AC941" s="4">
        <v>8411</v>
      </c>
      <c r="AD941">
        <v>2</v>
      </c>
    </row>
    <row r="942" spans="1:30" x14ac:dyDescent="0.3">
      <c r="A942" t="s">
        <v>964</v>
      </c>
      <c r="B942" t="s">
        <v>1962</v>
      </c>
      <c r="C942">
        <v>58</v>
      </c>
      <c r="D942" t="str">
        <f t="shared" si="42"/>
        <v>50-59</v>
      </c>
      <c r="E942" t="s">
        <v>2023</v>
      </c>
      <c r="F942" t="s">
        <v>2028</v>
      </c>
      <c r="G942" t="s">
        <v>2032</v>
      </c>
      <c r="H942" s="2">
        <v>44651</v>
      </c>
      <c r="I942" t="s">
        <v>636</v>
      </c>
      <c r="J942" t="s">
        <v>2038</v>
      </c>
      <c r="K942" s="4">
        <v>70528</v>
      </c>
      <c r="L942">
        <v>1</v>
      </c>
      <c r="M942" s="2">
        <v>45577</v>
      </c>
      <c r="N942" s="6">
        <f t="shared" ca="1" si="43"/>
        <v>30</v>
      </c>
      <c r="O942" s="6">
        <f t="shared" ca="1" si="44"/>
        <v>2</v>
      </c>
      <c r="P942" s="6" t="str" cm="1">
        <f t="array" aca="1" ref="P942" ca="1">_xlfn.IFS(O942&lt;5,"0-4years", O942&lt;10,"5-9years",O942&gt;=10,"10+ years")</f>
        <v>0-4years</v>
      </c>
      <c r="Q942" t="s">
        <v>2046</v>
      </c>
      <c r="R942">
        <v>90</v>
      </c>
      <c r="S942">
        <v>3</v>
      </c>
      <c r="T942" t="str" cm="1">
        <f t="array" ref="T942">_xlfn.IFS(S942&lt;3,"Low(1-2)",S942=3,"Medium(3)",S942&gt;=4,"High(4-5)")</f>
        <v>Medium(3)</v>
      </c>
      <c r="U942">
        <v>1</v>
      </c>
      <c r="V942" t="s">
        <v>2053</v>
      </c>
      <c r="W942">
        <v>2</v>
      </c>
      <c r="X942">
        <v>59</v>
      </c>
      <c r="Y942">
        <v>93</v>
      </c>
      <c r="Z942">
        <v>75</v>
      </c>
      <c r="AA942">
        <v>9</v>
      </c>
      <c r="AB942" t="str" cm="1">
        <f t="array" ref="AB942">_xlfn.IFS(AA942=0,"Below Expectation",AA942&lt;5,"Needs Improvement",AA942&lt;=7,"Meets Expectation",AA942&gt;=8,"Exceeds Expectation")</f>
        <v>Exceeds Expectation</v>
      </c>
      <c r="AC942" s="4">
        <v>9586</v>
      </c>
      <c r="AD942">
        <v>3</v>
      </c>
    </row>
    <row r="943" spans="1:30" x14ac:dyDescent="0.3">
      <c r="A943" t="s">
        <v>965</v>
      </c>
      <c r="B943" t="s">
        <v>1963</v>
      </c>
      <c r="C943">
        <v>29</v>
      </c>
      <c r="D943" t="str">
        <f t="shared" si="42"/>
        <v>22-29</v>
      </c>
      <c r="E943" t="s">
        <v>2022</v>
      </c>
      <c r="F943" t="s">
        <v>2026</v>
      </c>
      <c r="G943" t="s">
        <v>2035</v>
      </c>
      <c r="H943" s="2">
        <v>45520</v>
      </c>
      <c r="I943" t="s">
        <v>949</v>
      </c>
      <c r="J943" t="s">
        <v>2038</v>
      </c>
      <c r="K943" s="4">
        <v>102095</v>
      </c>
      <c r="L943">
        <v>0</v>
      </c>
      <c r="N943" s="6">
        <f t="shared" ca="1" si="43"/>
        <v>13</v>
      </c>
      <c r="O943" s="6">
        <f t="shared" ca="1" si="44"/>
        <v>1</v>
      </c>
      <c r="P943" s="6" t="str" cm="1">
        <f t="array" aca="1" ref="P943" ca="1">_xlfn.IFS(O943&lt;5,"0-4years", O943&lt;10,"5-9years",O943&gt;=10,"10+ years")</f>
        <v>0-4years</v>
      </c>
      <c r="S943">
        <v>1</v>
      </c>
      <c r="T943" t="str" cm="1">
        <f t="array" ref="T943">_xlfn.IFS(S943&lt;3,"Low(1-2)",S943=3,"Medium(3)",S943&gt;=4,"High(4-5)")</f>
        <v>Low(1-2)</v>
      </c>
      <c r="U943">
        <v>4</v>
      </c>
      <c r="V943" t="s">
        <v>2050</v>
      </c>
      <c r="W943">
        <v>3</v>
      </c>
      <c r="X943">
        <v>84</v>
      </c>
      <c r="Y943">
        <v>26</v>
      </c>
      <c r="Z943">
        <v>83</v>
      </c>
      <c r="AA943">
        <v>3</v>
      </c>
      <c r="AB943" t="str" cm="1">
        <f t="array" ref="AB943">_xlfn.IFS(AA943=0,"Below Expectation",AA943&lt;5,"Needs Improvement",AA943&lt;=7,"Meets Expectation",AA943&gt;=8,"Exceeds Expectation")</f>
        <v>Needs Improvement</v>
      </c>
      <c r="AC943" s="4">
        <v>19218</v>
      </c>
      <c r="AD943">
        <v>3</v>
      </c>
    </row>
    <row r="944" spans="1:30" x14ac:dyDescent="0.3">
      <c r="A944" t="s">
        <v>966</v>
      </c>
      <c r="B944" t="s">
        <v>1964</v>
      </c>
      <c r="C944">
        <v>49</v>
      </c>
      <c r="D944" t="str">
        <f t="shared" si="42"/>
        <v>40-49</v>
      </c>
      <c r="E944" t="s">
        <v>2022</v>
      </c>
      <c r="F944" t="s">
        <v>2030</v>
      </c>
      <c r="G944" t="s">
        <v>2034</v>
      </c>
      <c r="H944" s="2">
        <v>44957</v>
      </c>
      <c r="I944" t="s">
        <v>686</v>
      </c>
      <c r="J944" t="s">
        <v>2038</v>
      </c>
      <c r="K944" s="4">
        <v>93931</v>
      </c>
      <c r="L944">
        <v>0</v>
      </c>
      <c r="N944" s="6">
        <f t="shared" ca="1" si="43"/>
        <v>31</v>
      </c>
      <c r="O944" s="6">
        <f t="shared" ca="1" si="44"/>
        <v>2</v>
      </c>
      <c r="P944" s="6" t="str" cm="1">
        <f t="array" aca="1" ref="P944" ca="1">_xlfn.IFS(O944&lt;5,"0-4years", O944&lt;10,"5-9years",O944&gt;=10,"10+ years")</f>
        <v>0-4years</v>
      </c>
      <c r="S944">
        <v>4</v>
      </c>
      <c r="T944" t="str" cm="1">
        <f t="array" ref="T944">_xlfn.IFS(S944&lt;3,"Low(1-2)",S944=3,"Medium(3)",S944&gt;=4,"High(4-5)")</f>
        <v>High(4-5)</v>
      </c>
      <c r="U944">
        <v>1</v>
      </c>
      <c r="V944" t="s">
        <v>2050</v>
      </c>
      <c r="W944">
        <v>5</v>
      </c>
      <c r="X944">
        <v>56</v>
      </c>
      <c r="Y944">
        <v>70</v>
      </c>
      <c r="Z944">
        <v>63</v>
      </c>
      <c r="AA944">
        <v>2</v>
      </c>
      <c r="AB944" t="str" cm="1">
        <f t="array" ref="AB944">_xlfn.IFS(AA944=0,"Below Expectation",AA944&lt;5,"Needs Improvement",AA944&lt;=7,"Meets Expectation",AA944&gt;=8,"Exceeds Expectation")</f>
        <v>Needs Improvement</v>
      </c>
      <c r="AC944" s="4">
        <v>2122</v>
      </c>
      <c r="AD944">
        <v>1</v>
      </c>
    </row>
    <row r="945" spans="1:30" x14ac:dyDescent="0.3">
      <c r="A945" t="s">
        <v>967</v>
      </c>
      <c r="B945" t="s">
        <v>1965</v>
      </c>
      <c r="C945">
        <v>52</v>
      </c>
      <c r="D945" t="str">
        <f t="shared" si="42"/>
        <v>50-59</v>
      </c>
      <c r="E945" t="s">
        <v>2022</v>
      </c>
      <c r="F945" t="s">
        <v>2026</v>
      </c>
      <c r="G945" t="s">
        <v>2035</v>
      </c>
      <c r="H945" s="2">
        <v>42258</v>
      </c>
      <c r="I945" t="s">
        <v>423</v>
      </c>
      <c r="J945" t="s">
        <v>2041</v>
      </c>
      <c r="K945" s="4">
        <v>115925</v>
      </c>
      <c r="L945">
        <v>1</v>
      </c>
      <c r="M945" s="2">
        <v>42521</v>
      </c>
      <c r="N945" s="6">
        <f t="shared" ca="1" si="43"/>
        <v>8</v>
      </c>
      <c r="O945" s="6">
        <f t="shared" ca="1" si="44"/>
        <v>0</v>
      </c>
      <c r="P945" s="6" t="str" cm="1">
        <f t="array" aca="1" ref="P945" ca="1">_xlfn.IFS(O945&lt;5,"0-4years", O945&lt;10,"5-9years",O945&gt;=10,"10+ years")</f>
        <v>0-4years</v>
      </c>
      <c r="Q945" t="s">
        <v>2043</v>
      </c>
      <c r="R945">
        <v>30</v>
      </c>
      <c r="S945">
        <v>1</v>
      </c>
      <c r="T945" t="str" cm="1">
        <f t="array" ref="T945">_xlfn.IFS(S945&lt;3,"Low(1-2)",S945=3,"Medium(3)",S945&gt;=4,"High(4-5)")</f>
        <v>Low(1-2)</v>
      </c>
      <c r="U945">
        <v>3</v>
      </c>
      <c r="V945" t="s">
        <v>2049</v>
      </c>
      <c r="W945">
        <v>3</v>
      </c>
      <c r="X945">
        <v>91</v>
      </c>
      <c r="Y945">
        <v>26</v>
      </c>
      <c r="Z945">
        <v>64</v>
      </c>
      <c r="AA945">
        <v>0</v>
      </c>
      <c r="AB945" t="str" cm="1">
        <f t="array" ref="AB945">_xlfn.IFS(AA945=0,"Below Expectation",AA945&lt;5,"Needs Improvement",AA945&lt;=7,"Meets Expectation",AA945&gt;=8,"Exceeds Expectation")</f>
        <v>Below Expectation</v>
      </c>
      <c r="AC945" s="4">
        <v>14409</v>
      </c>
      <c r="AD945">
        <v>3</v>
      </c>
    </row>
    <row r="946" spans="1:30" x14ac:dyDescent="0.3">
      <c r="A946" t="s">
        <v>968</v>
      </c>
      <c r="B946" t="s">
        <v>1966</v>
      </c>
      <c r="C946">
        <v>30</v>
      </c>
      <c r="D946" t="str">
        <f t="shared" si="42"/>
        <v>30-39</v>
      </c>
      <c r="E946" t="s">
        <v>2023</v>
      </c>
      <c r="F946" t="s">
        <v>2028</v>
      </c>
      <c r="G946" t="s">
        <v>2035</v>
      </c>
      <c r="H946" s="2">
        <v>41195</v>
      </c>
      <c r="I946" t="s">
        <v>805</v>
      </c>
      <c r="J946" t="s">
        <v>2038</v>
      </c>
      <c r="K946" s="4">
        <v>91381</v>
      </c>
      <c r="L946">
        <v>0</v>
      </c>
      <c r="N946" s="6">
        <f t="shared" ca="1" si="43"/>
        <v>155</v>
      </c>
      <c r="O946" s="6">
        <f t="shared" ca="1" si="44"/>
        <v>12</v>
      </c>
      <c r="P946" s="6" t="str" cm="1">
        <f t="array" aca="1" ref="P946" ca="1">_xlfn.IFS(O946&lt;5,"0-4years", O946&lt;10,"5-9years",O946&gt;=10,"10+ years")</f>
        <v>10+ years</v>
      </c>
      <c r="S946">
        <v>5</v>
      </c>
      <c r="T946" t="str" cm="1">
        <f t="array" ref="T946">_xlfn.IFS(S946&lt;3,"Low(1-2)",S946=3,"Medium(3)",S946&gt;=4,"High(4-5)")</f>
        <v>High(4-5)</v>
      </c>
      <c r="U946">
        <v>1</v>
      </c>
      <c r="V946" t="s">
        <v>2050</v>
      </c>
      <c r="W946">
        <v>1</v>
      </c>
      <c r="X946">
        <v>62</v>
      </c>
      <c r="Y946">
        <v>88</v>
      </c>
      <c r="Z946">
        <v>69</v>
      </c>
      <c r="AA946">
        <v>4</v>
      </c>
      <c r="AB946" t="str" cm="1">
        <f t="array" ref="AB946">_xlfn.IFS(AA946=0,"Below Expectation",AA946&lt;5,"Needs Improvement",AA946&lt;=7,"Meets Expectation",AA946&gt;=8,"Exceeds Expectation")</f>
        <v>Needs Improvement</v>
      </c>
      <c r="AC946" s="4">
        <v>3089</v>
      </c>
      <c r="AD946">
        <v>2</v>
      </c>
    </row>
    <row r="947" spans="1:30" x14ac:dyDescent="0.3">
      <c r="A947" t="s">
        <v>969</v>
      </c>
      <c r="B947" t="s">
        <v>1967</v>
      </c>
      <c r="C947">
        <v>50</v>
      </c>
      <c r="D947" t="str">
        <f t="shared" si="42"/>
        <v>50-59</v>
      </c>
      <c r="E947" t="s">
        <v>2023</v>
      </c>
      <c r="F947" t="s">
        <v>2027</v>
      </c>
      <c r="G947" t="s">
        <v>2035</v>
      </c>
      <c r="H947" s="2">
        <v>41402</v>
      </c>
      <c r="I947" t="s">
        <v>993</v>
      </c>
      <c r="J947" t="s">
        <v>2037</v>
      </c>
      <c r="K947" s="4">
        <v>88749</v>
      </c>
      <c r="L947">
        <v>0</v>
      </c>
      <c r="N947" s="6">
        <f t="shared" ca="1" si="43"/>
        <v>148</v>
      </c>
      <c r="O947" s="6">
        <f t="shared" ca="1" si="44"/>
        <v>12</v>
      </c>
      <c r="P947" s="6" t="str" cm="1">
        <f t="array" aca="1" ref="P947" ca="1">_xlfn.IFS(O947&lt;5,"0-4years", O947&lt;10,"5-9years",O947&gt;=10,"10+ years")</f>
        <v>10+ years</v>
      </c>
      <c r="S947">
        <v>2</v>
      </c>
      <c r="T947" t="str" cm="1">
        <f t="array" ref="T947">_xlfn.IFS(S947&lt;3,"Low(1-2)",S947=3,"Medium(3)",S947&gt;=4,"High(4-5)")</f>
        <v>Low(1-2)</v>
      </c>
      <c r="U947">
        <v>5</v>
      </c>
      <c r="V947" t="s">
        <v>2050</v>
      </c>
      <c r="W947">
        <v>1</v>
      </c>
      <c r="X947">
        <v>53</v>
      </c>
      <c r="Y947">
        <v>45</v>
      </c>
      <c r="Z947">
        <v>83</v>
      </c>
      <c r="AA947">
        <v>9</v>
      </c>
      <c r="AB947" t="str" cm="1">
        <f t="array" ref="AB947">_xlfn.IFS(AA947=0,"Below Expectation",AA947&lt;5,"Needs Improvement",AA947&lt;=7,"Meets Expectation",AA947&gt;=8,"Exceeds Expectation")</f>
        <v>Exceeds Expectation</v>
      </c>
      <c r="AC947" s="4">
        <v>14242</v>
      </c>
      <c r="AD947">
        <v>2</v>
      </c>
    </row>
    <row r="948" spans="1:30" x14ac:dyDescent="0.3">
      <c r="A948" t="s">
        <v>970</v>
      </c>
      <c r="B948" t="s">
        <v>1968</v>
      </c>
      <c r="C948">
        <v>35</v>
      </c>
      <c r="D948" t="str">
        <f t="shared" si="42"/>
        <v>30-39</v>
      </c>
      <c r="E948" t="s">
        <v>2022</v>
      </c>
      <c r="F948" t="s">
        <v>2029</v>
      </c>
      <c r="G948" t="s">
        <v>2031</v>
      </c>
      <c r="H948" s="2">
        <v>42327</v>
      </c>
      <c r="I948" t="s">
        <v>94</v>
      </c>
      <c r="J948" t="s">
        <v>2041</v>
      </c>
      <c r="K948" s="4">
        <v>63672</v>
      </c>
      <c r="L948">
        <v>0</v>
      </c>
      <c r="N948" s="6">
        <f t="shared" ca="1" si="43"/>
        <v>117</v>
      </c>
      <c r="O948" s="6">
        <f t="shared" ca="1" si="44"/>
        <v>9</v>
      </c>
      <c r="P948" s="6" t="str" cm="1">
        <f t="array" aca="1" ref="P948" ca="1">_xlfn.IFS(O948&lt;5,"0-4years", O948&lt;10,"5-9years",O948&gt;=10,"10+ years")</f>
        <v>5-9years</v>
      </c>
      <c r="S948">
        <v>5</v>
      </c>
      <c r="T948" t="str" cm="1">
        <f t="array" ref="T948">_xlfn.IFS(S948&lt;3,"Low(1-2)",S948=3,"Medium(3)",S948&gt;=4,"High(4-5)")</f>
        <v>High(4-5)</v>
      </c>
      <c r="U948">
        <v>4</v>
      </c>
      <c r="V948" t="s">
        <v>2056</v>
      </c>
      <c r="W948">
        <v>1</v>
      </c>
      <c r="X948">
        <v>99</v>
      </c>
      <c r="Y948">
        <v>40</v>
      </c>
      <c r="Z948">
        <v>85</v>
      </c>
      <c r="AA948">
        <v>7</v>
      </c>
      <c r="AB948" t="str" cm="1">
        <f t="array" ref="AB948">_xlfn.IFS(AA948=0,"Below Expectation",AA948&lt;5,"Needs Improvement",AA948&lt;=7,"Meets Expectation",AA948&gt;=8,"Exceeds Expectation")</f>
        <v>Meets Expectation</v>
      </c>
      <c r="AC948" s="4">
        <v>7210</v>
      </c>
      <c r="AD948">
        <v>4</v>
      </c>
    </row>
    <row r="949" spans="1:30" x14ac:dyDescent="0.3">
      <c r="A949" t="s">
        <v>971</v>
      </c>
      <c r="B949" t="s">
        <v>1969</v>
      </c>
      <c r="C949">
        <v>43</v>
      </c>
      <c r="D949" t="str">
        <f t="shared" si="42"/>
        <v>40-49</v>
      </c>
      <c r="E949" t="s">
        <v>2023</v>
      </c>
      <c r="F949" t="s">
        <v>2029</v>
      </c>
      <c r="G949" t="s">
        <v>2033</v>
      </c>
      <c r="H949" s="2">
        <v>44529</v>
      </c>
      <c r="I949" t="s">
        <v>203</v>
      </c>
      <c r="J949" t="s">
        <v>2040</v>
      </c>
      <c r="K949" s="4">
        <v>38731</v>
      </c>
      <c r="L949">
        <v>0</v>
      </c>
      <c r="N949" s="6">
        <f t="shared" ca="1" si="43"/>
        <v>45</v>
      </c>
      <c r="O949" s="6">
        <f t="shared" ca="1" si="44"/>
        <v>3</v>
      </c>
      <c r="P949" s="6" t="str" cm="1">
        <f t="array" aca="1" ref="P949" ca="1">_xlfn.IFS(O949&lt;5,"0-4years", O949&lt;10,"5-9years",O949&gt;=10,"10+ years")</f>
        <v>0-4years</v>
      </c>
      <c r="S949">
        <v>3</v>
      </c>
      <c r="T949" t="str" cm="1">
        <f t="array" ref="T949">_xlfn.IFS(S949&lt;3,"Low(1-2)",S949=3,"Medium(3)",S949&gt;=4,"High(4-5)")</f>
        <v>Medium(3)</v>
      </c>
      <c r="U949">
        <v>1</v>
      </c>
      <c r="V949" t="s">
        <v>2050</v>
      </c>
      <c r="W949">
        <v>2</v>
      </c>
      <c r="X949">
        <v>92</v>
      </c>
      <c r="Y949">
        <v>78</v>
      </c>
      <c r="Z949">
        <v>68</v>
      </c>
      <c r="AA949">
        <v>8</v>
      </c>
      <c r="AB949" t="str" cm="1">
        <f t="array" ref="AB949">_xlfn.IFS(AA949=0,"Below Expectation",AA949&lt;5,"Needs Improvement",AA949&lt;=7,"Meets Expectation",AA949&gt;=8,"Exceeds Expectation")</f>
        <v>Exceeds Expectation</v>
      </c>
      <c r="AC949" s="4">
        <v>16433</v>
      </c>
      <c r="AD949">
        <v>3</v>
      </c>
    </row>
    <row r="950" spans="1:30" x14ac:dyDescent="0.3">
      <c r="A950" t="s">
        <v>972</v>
      </c>
      <c r="B950" t="s">
        <v>1970</v>
      </c>
      <c r="C950">
        <v>32</v>
      </c>
      <c r="D950" t="str">
        <f t="shared" si="42"/>
        <v>30-39</v>
      </c>
      <c r="E950" t="s">
        <v>2022</v>
      </c>
      <c r="F950" t="s">
        <v>2026</v>
      </c>
      <c r="G950" t="s">
        <v>2034</v>
      </c>
      <c r="H950" s="2">
        <v>44522</v>
      </c>
      <c r="I950" t="s">
        <v>147</v>
      </c>
      <c r="J950" t="s">
        <v>2041</v>
      </c>
      <c r="K950" s="4">
        <v>79512</v>
      </c>
      <c r="L950">
        <v>0</v>
      </c>
      <c r="N950" s="6">
        <f t="shared" ca="1" si="43"/>
        <v>45</v>
      </c>
      <c r="O950" s="6">
        <f t="shared" ca="1" si="44"/>
        <v>3</v>
      </c>
      <c r="P950" s="6" t="str" cm="1">
        <f t="array" aca="1" ref="P950" ca="1">_xlfn.IFS(O950&lt;5,"0-4years", O950&lt;10,"5-9years",O950&gt;=10,"10+ years")</f>
        <v>0-4years</v>
      </c>
      <c r="S950">
        <v>1</v>
      </c>
      <c r="T950" t="str" cm="1">
        <f t="array" ref="T950">_xlfn.IFS(S950&lt;3,"Low(1-2)",S950=3,"Medium(3)",S950&gt;=4,"High(4-5)")</f>
        <v>Low(1-2)</v>
      </c>
      <c r="U950">
        <v>2</v>
      </c>
      <c r="V950" t="s">
        <v>2050</v>
      </c>
      <c r="W950">
        <v>1</v>
      </c>
      <c r="X950">
        <v>85</v>
      </c>
      <c r="Y950">
        <v>24</v>
      </c>
      <c r="Z950">
        <v>58</v>
      </c>
      <c r="AA950">
        <v>6</v>
      </c>
      <c r="AB950" t="str" cm="1">
        <f t="array" ref="AB950">_xlfn.IFS(AA950=0,"Below Expectation",AA950&lt;5,"Needs Improvement",AA950&lt;=7,"Meets Expectation",AA950&gt;=8,"Exceeds Expectation")</f>
        <v>Meets Expectation</v>
      </c>
      <c r="AC950" s="4">
        <v>514</v>
      </c>
      <c r="AD950">
        <v>4</v>
      </c>
    </row>
    <row r="951" spans="1:30" x14ac:dyDescent="0.3">
      <c r="A951" t="s">
        <v>973</v>
      </c>
      <c r="B951" t="s">
        <v>1971</v>
      </c>
      <c r="C951">
        <v>44</v>
      </c>
      <c r="D951" t="str">
        <f t="shared" si="42"/>
        <v>40-49</v>
      </c>
      <c r="E951" t="s">
        <v>2024</v>
      </c>
      <c r="F951" t="s">
        <v>2025</v>
      </c>
      <c r="G951" t="s">
        <v>2035</v>
      </c>
      <c r="H951" s="2">
        <v>44969</v>
      </c>
      <c r="I951" t="s">
        <v>404</v>
      </c>
      <c r="J951" t="s">
        <v>2037</v>
      </c>
      <c r="K951" s="4">
        <v>76024</v>
      </c>
      <c r="L951">
        <v>0</v>
      </c>
      <c r="N951" s="6">
        <f t="shared" ca="1" si="43"/>
        <v>31</v>
      </c>
      <c r="O951" s="6">
        <f t="shared" ca="1" si="44"/>
        <v>2</v>
      </c>
      <c r="P951" s="6" t="str" cm="1">
        <f t="array" aca="1" ref="P951" ca="1">_xlfn.IFS(O951&lt;5,"0-4years", O951&lt;10,"5-9years",O951&gt;=10,"10+ years")</f>
        <v>0-4years</v>
      </c>
      <c r="S951">
        <v>1</v>
      </c>
      <c r="T951" t="str" cm="1">
        <f t="array" ref="T951">_xlfn.IFS(S951&lt;3,"Low(1-2)",S951=3,"Medium(3)",S951&gt;=4,"High(4-5)")</f>
        <v>Low(1-2)</v>
      </c>
      <c r="U951">
        <v>3</v>
      </c>
      <c r="V951" t="s">
        <v>2050</v>
      </c>
      <c r="W951">
        <v>2</v>
      </c>
      <c r="X951">
        <v>63</v>
      </c>
      <c r="Y951">
        <v>85</v>
      </c>
      <c r="Z951">
        <v>56</v>
      </c>
      <c r="AA951">
        <v>0</v>
      </c>
      <c r="AB951" t="str" cm="1">
        <f t="array" ref="AB951">_xlfn.IFS(AA951=0,"Below Expectation",AA951&lt;5,"Needs Improvement",AA951&lt;=7,"Meets Expectation",AA951&gt;=8,"Exceeds Expectation")</f>
        <v>Below Expectation</v>
      </c>
      <c r="AC951" s="4">
        <v>10983</v>
      </c>
      <c r="AD951">
        <v>0</v>
      </c>
    </row>
    <row r="952" spans="1:30" x14ac:dyDescent="0.3">
      <c r="A952" t="s">
        <v>974</v>
      </c>
      <c r="B952" t="s">
        <v>1972</v>
      </c>
      <c r="C952">
        <v>22</v>
      </c>
      <c r="D952" t="str">
        <f t="shared" si="42"/>
        <v>22-29</v>
      </c>
      <c r="E952" t="s">
        <v>2024</v>
      </c>
      <c r="F952" t="s">
        <v>2029</v>
      </c>
      <c r="G952" t="s">
        <v>2035</v>
      </c>
      <c r="H952" s="2">
        <v>44759</v>
      </c>
      <c r="I952" t="s">
        <v>316</v>
      </c>
      <c r="J952" t="s">
        <v>2040</v>
      </c>
      <c r="K952" s="4">
        <v>28832</v>
      </c>
      <c r="L952">
        <v>0</v>
      </c>
      <c r="N952" s="6">
        <f t="shared" ca="1" si="43"/>
        <v>37</v>
      </c>
      <c r="O952" s="6">
        <f t="shared" ca="1" si="44"/>
        <v>3</v>
      </c>
      <c r="P952" s="6" t="str" cm="1">
        <f t="array" aca="1" ref="P952" ca="1">_xlfn.IFS(O952&lt;5,"0-4years", O952&lt;10,"5-9years",O952&gt;=10,"10+ years")</f>
        <v>0-4years</v>
      </c>
      <c r="S952">
        <v>4</v>
      </c>
      <c r="T952" t="str" cm="1">
        <f t="array" ref="T952">_xlfn.IFS(S952&lt;3,"Low(1-2)",S952=3,"Medium(3)",S952&gt;=4,"High(4-5)")</f>
        <v>High(4-5)</v>
      </c>
      <c r="U952">
        <v>2</v>
      </c>
      <c r="V952" t="s">
        <v>2050</v>
      </c>
      <c r="W952">
        <v>1</v>
      </c>
      <c r="X952">
        <v>67</v>
      </c>
      <c r="Y952">
        <v>17</v>
      </c>
      <c r="Z952">
        <v>79</v>
      </c>
      <c r="AA952">
        <v>0</v>
      </c>
      <c r="AB952" t="str" cm="1">
        <f t="array" ref="AB952">_xlfn.IFS(AA952=0,"Below Expectation",AA952&lt;5,"Needs Improvement",AA952&lt;=7,"Meets Expectation",AA952&gt;=8,"Exceeds Expectation")</f>
        <v>Below Expectation</v>
      </c>
      <c r="AC952" s="4">
        <v>10970</v>
      </c>
      <c r="AD952">
        <v>2</v>
      </c>
    </row>
    <row r="953" spans="1:30" x14ac:dyDescent="0.3">
      <c r="A953" t="s">
        <v>975</v>
      </c>
      <c r="B953" t="s">
        <v>1973</v>
      </c>
      <c r="C953">
        <v>58</v>
      </c>
      <c r="D953" t="str">
        <f t="shared" si="42"/>
        <v>50-59</v>
      </c>
      <c r="E953" t="s">
        <v>2024</v>
      </c>
      <c r="F953" t="s">
        <v>2027</v>
      </c>
      <c r="G953" t="s">
        <v>2035</v>
      </c>
      <c r="H953" s="2">
        <v>41671</v>
      </c>
      <c r="I953" t="s">
        <v>820</v>
      </c>
      <c r="J953" t="s">
        <v>2041</v>
      </c>
      <c r="K953" s="4">
        <v>57332</v>
      </c>
      <c r="L953">
        <v>1</v>
      </c>
      <c r="M953" s="2">
        <v>44944</v>
      </c>
      <c r="N953" s="6">
        <f t="shared" ca="1" si="43"/>
        <v>107</v>
      </c>
      <c r="O953" s="6">
        <f t="shared" ca="1" si="44"/>
        <v>8</v>
      </c>
      <c r="P953" s="6" t="str" cm="1">
        <f t="array" aca="1" ref="P953" ca="1">_xlfn.IFS(O953&lt;5,"0-4years", O953&lt;10,"5-9years",O953&gt;=10,"10+ years")</f>
        <v>5-9years</v>
      </c>
      <c r="Q953" t="s">
        <v>2043</v>
      </c>
      <c r="R953">
        <v>60</v>
      </c>
      <c r="S953">
        <v>1</v>
      </c>
      <c r="T953" t="str" cm="1">
        <f t="array" ref="T953">_xlfn.IFS(S953&lt;3,"Low(1-2)",S953=3,"Medium(3)",S953&gt;=4,"High(4-5)")</f>
        <v>Low(1-2)</v>
      </c>
      <c r="U953">
        <v>2</v>
      </c>
      <c r="V953" t="s">
        <v>2049</v>
      </c>
      <c r="W953">
        <v>3</v>
      </c>
      <c r="X953">
        <v>57</v>
      </c>
      <c r="Y953">
        <v>11</v>
      </c>
      <c r="Z953">
        <v>62</v>
      </c>
      <c r="AA953">
        <v>0</v>
      </c>
      <c r="AB953" t="str" cm="1">
        <f t="array" ref="AB953">_xlfn.IFS(AA953=0,"Below Expectation",AA953&lt;5,"Needs Improvement",AA953&lt;=7,"Meets Expectation",AA953&gt;=8,"Exceeds Expectation")</f>
        <v>Below Expectation</v>
      </c>
      <c r="AC953" s="4">
        <v>10810</v>
      </c>
      <c r="AD953">
        <v>1</v>
      </c>
    </row>
    <row r="954" spans="1:30" x14ac:dyDescent="0.3">
      <c r="A954" t="s">
        <v>976</v>
      </c>
      <c r="B954" t="s">
        <v>1974</v>
      </c>
      <c r="C954">
        <v>42</v>
      </c>
      <c r="D954" t="str">
        <f t="shared" si="42"/>
        <v>40-49</v>
      </c>
      <c r="E954" t="s">
        <v>2022</v>
      </c>
      <c r="F954" t="s">
        <v>2026</v>
      </c>
      <c r="G954" t="s">
        <v>2035</v>
      </c>
      <c r="H954" s="2">
        <v>43305</v>
      </c>
      <c r="I954" t="s">
        <v>218</v>
      </c>
      <c r="J954" t="s">
        <v>2038</v>
      </c>
      <c r="K954" s="4">
        <v>37467</v>
      </c>
      <c r="L954">
        <v>0</v>
      </c>
      <c r="N954" s="6">
        <f t="shared" ca="1" si="43"/>
        <v>85</v>
      </c>
      <c r="O954" s="6">
        <f t="shared" ca="1" si="44"/>
        <v>7</v>
      </c>
      <c r="P954" s="6" t="str" cm="1">
        <f t="array" aca="1" ref="P954" ca="1">_xlfn.IFS(O954&lt;5,"0-4years", O954&lt;10,"5-9years",O954&gt;=10,"10+ years")</f>
        <v>5-9years</v>
      </c>
      <c r="S954">
        <v>5</v>
      </c>
      <c r="T954" t="str" cm="1">
        <f t="array" ref="T954">_xlfn.IFS(S954&lt;3,"Low(1-2)",S954=3,"Medium(3)",S954&gt;=4,"High(4-5)")</f>
        <v>High(4-5)</v>
      </c>
      <c r="U954">
        <v>2</v>
      </c>
      <c r="V954" t="s">
        <v>2050</v>
      </c>
      <c r="W954">
        <v>5</v>
      </c>
      <c r="X954">
        <v>81</v>
      </c>
      <c r="Y954">
        <v>86</v>
      </c>
      <c r="Z954">
        <v>76</v>
      </c>
      <c r="AA954">
        <v>1</v>
      </c>
      <c r="AB954" t="str" cm="1">
        <f t="array" ref="AB954">_xlfn.IFS(AA954=0,"Below Expectation",AA954&lt;5,"Needs Improvement",AA954&lt;=7,"Meets Expectation",AA954&gt;=8,"Exceeds Expectation")</f>
        <v>Needs Improvement</v>
      </c>
      <c r="AC954" s="4">
        <v>10029</v>
      </c>
      <c r="AD954">
        <v>2</v>
      </c>
    </row>
    <row r="955" spans="1:30" x14ac:dyDescent="0.3">
      <c r="A955" t="s">
        <v>977</v>
      </c>
      <c r="B955" t="s">
        <v>1975</v>
      </c>
      <c r="C955">
        <v>47</v>
      </c>
      <c r="D955" t="str">
        <f t="shared" si="42"/>
        <v>40-49</v>
      </c>
      <c r="E955" t="s">
        <v>2023</v>
      </c>
      <c r="F955" t="s">
        <v>2028</v>
      </c>
      <c r="G955" t="s">
        <v>2031</v>
      </c>
      <c r="H955" s="2">
        <v>44852</v>
      </c>
      <c r="I955" t="s">
        <v>934</v>
      </c>
      <c r="J955" t="s">
        <v>2039</v>
      </c>
      <c r="K955" s="4">
        <v>66025</v>
      </c>
      <c r="L955">
        <v>1</v>
      </c>
      <c r="M955" s="2">
        <v>45314</v>
      </c>
      <c r="N955" s="6">
        <f t="shared" ca="1" si="43"/>
        <v>15</v>
      </c>
      <c r="O955" s="6">
        <f t="shared" ca="1" si="44"/>
        <v>1</v>
      </c>
      <c r="P955" s="6" t="str" cm="1">
        <f t="array" aca="1" ref="P955" ca="1">_xlfn.IFS(O955&lt;5,"0-4years", O955&lt;10,"5-9years",O955&gt;=10,"10+ years")</f>
        <v>0-4years</v>
      </c>
      <c r="Q955" t="s">
        <v>2047</v>
      </c>
      <c r="R955">
        <v>60</v>
      </c>
      <c r="S955">
        <v>3</v>
      </c>
      <c r="T955" t="str" cm="1">
        <f t="array" ref="T955">_xlfn.IFS(S955&lt;3,"Low(1-2)",S955=3,"Medium(3)",S955&gt;=4,"High(4-5)")</f>
        <v>Medium(3)</v>
      </c>
      <c r="U955">
        <v>3</v>
      </c>
      <c r="V955" t="s">
        <v>2055</v>
      </c>
      <c r="W955">
        <v>5</v>
      </c>
      <c r="X955">
        <v>76</v>
      </c>
      <c r="Y955">
        <v>50</v>
      </c>
      <c r="Z955">
        <v>93</v>
      </c>
      <c r="AA955">
        <v>0</v>
      </c>
      <c r="AB955" t="str" cm="1">
        <f t="array" ref="AB955">_xlfn.IFS(AA955=0,"Below Expectation",AA955&lt;5,"Needs Improvement",AA955&lt;=7,"Meets Expectation",AA955&gt;=8,"Exceeds Expectation")</f>
        <v>Below Expectation</v>
      </c>
      <c r="AC955" s="4">
        <v>4671</v>
      </c>
      <c r="AD955">
        <v>0</v>
      </c>
    </row>
    <row r="956" spans="1:30" x14ac:dyDescent="0.3">
      <c r="A956" t="s">
        <v>978</v>
      </c>
      <c r="B956" t="s">
        <v>1976</v>
      </c>
      <c r="C956">
        <v>57</v>
      </c>
      <c r="D956" t="str">
        <f t="shared" si="42"/>
        <v>50-59</v>
      </c>
      <c r="E956" t="s">
        <v>2023</v>
      </c>
      <c r="F956" t="s">
        <v>2027</v>
      </c>
      <c r="G956" t="s">
        <v>2034</v>
      </c>
      <c r="H956" s="2">
        <v>40814</v>
      </c>
      <c r="I956" t="s">
        <v>251</v>
      </c>
      <c r="J956" t="s">
        <v>2039</v>
      </c>
      <c r="K956" s="4">
        <v>38107</v>
      </c>
      <c r="L956">
        <v>0</v>
      </c>
      <c r="N956" s="6">
        <f t="shared" ca="1" si="43"/>
        <v>167</v>
      </c>
      <c r="O956" s="6">
        <f t="shared" ca="1" si="44"/>
        <v>13</v>
      </c>
      <c r="P956" s="6" t="str" cm="1">
        <f t="array" aca="1" ref="P956" ca="1">_xlfn.IFS(O956&lt;5,"0-4years", O956&lt;10,"5-9years",O956&gt;=10,"10+ years")</f>
        <v>10+ years</v>
      </c>
      <c r="S956">
        <v>2</v>
      </c>
      <c r="T956" t="str" cm="1">
        <f t="array" ref="T956">_xlfn.IFS(S956&lt;3,"Low(1-2)",S956=3,"Medium(3)",S956&gt;=4,"High(4-5)")</f>
        <v>Low(1-2)</v>
      </c>
      <c r="U956">
        <v>3</v>
      </c>
      <c r="V956" t="s">
        <v>2050</v>
      </c>
      <c r="W956">
        <v>1</v>
      </c>
      <c r="X956">
        <v>91</v>
      </c>
      <c r="Y956">
        <v>38</v>
      </c>
      <c r="Z956">
        <v>84</v>
      </c>
      <c r="AA956">
        <v>3</v>
      </c>
      <c r="AB956" t="str" cm="1">
        <f t="array" ref="AB956">_xlfn.IFS(AA956=0,"Below Expectation",AA956&lt;5,"Needs Improvement",AA956&lt;=7,"Meets Expectation",AA956&gt;=8,"Exceeds Expectation")</f>
        <v>Needs Improvement</v>
      </c>
      <c r="AC956" s="4">
        <v>17549</v>
      </c>
      <c r="AD956">
        <v>1</v>
      </c>
    </row>
    <row r="957" spans="1:30" x14ac:dyDescent="0.3">
      <c r="A957" t="s">
        <v>979</v>
      </c>
      <c r="B957" t="s">
        <v>1977</v>
      </c>
      <c r="C957">
        <v>44</v>
      </c>
      <c r="D957" t="str">
        <f t="shared" si="42"/>
        <v>40-49</v>
      </c>
      <c r="E957" t="s">
        <v>2022</v>
      </c>
      <c r="F957" t="s">
        <v>2026</v>
      </c>
      <c r="G957" t="s">
        <v>2035</v>
      </c>
      <c r="H957" s="2">
        <v>43989</v>
      </c>
      <c r="I957" t="s">
        <v>454</v>
      </c>
      <c r="J957" t="s">
        <v>2038</v>
      </c>
      <c r="K957" s="4">
        <v>102994</v>
      </c>
      <c r="L957">
        <v>0</v>
      </c>
      <c r="N957" s="6">
        <f t="shared" ca="1" si="43"/>
        <v>63</v>
      </c>
      <c r="O957" s="6">
        <f t="shared" ca="1" si="44"/>
        <v>5</v>
      </c>
      <c r="P957" s="6" t="str" cm="1">
        <f t="array" aca="1" ref="P957" ca="1">_xlfn.IFS(O957&lt;5,"0-4years", O957&lt;10,"5-9years",O957&gt;=10,"10+ years")</f>
        <v>5-9years</v>
      </c>
      <c r="S957">
        <v>1</v>
      </c>
      <c r="T957" t="str" cm="1">
        <f t="array" ref="T957">_xlfn.IFS(S957&lt;3,"Low(1-2)",S957=3,"Medium(3)",S957&gt;=4,"High(4-5)")</f>
        <v>Low(1-2)</v>
      </c>
      <c r="U957">
        <v>3</v>
      </c>
      <c r="V957" t="s">
        <v>2050</v>
      </c>
      <c r="W957">
        <v>5</v>
      </c>
      <c r="X957">
        <v>86</v>
      </c>
      <c r="Y957">
        <v>88</v>
      </c>
      <c r="Z957">
        <v>62</v>
      </c>
      <c r="AA957">
        <v>9</v>
      </c>
      <c r="AB957" t="str" cm="1">
        <f t="array" ref="AB957">_xlfn.IFS(AA957=0,"Below Expectation",AA957&lt;5,"Needs Improvement",AA957&lt;=7,"Meets Expectation",AA957&gt;=8,"Exceeds Expectation")</f>
        <v>Exceeds Expectation</v>
      </c>
      <c r="AC957" s="4">
        <v>10441</v>
      </c>
      <c r="AD957">
        <v>3</v>
      </c>
    </row>
    <row r="958" spans="1:30" x14ac:dyDescent="0.3">
      <c r="A958" t="s">
        <v>980</v>
      </c>
      <c r="B958" t="s">
        <v>1978</v>
      </c>
      <c r="C958">
        <v>22</v>
      </c>
      <c r="D958" t="str">
        <f t="shared" si="42"/>
        <v>22-29</v>
      </c>
      <c r="E958" t="s">
        <v>2022</v>
      </c>
      <c r="F958" t="s">
        <v>2027</v>
      </c>
      <c r="G958" t="s">
        <v>2035</v>
      </c>
      <c r="H958" s="2">
        <v>44628</v>
      </c>
      <c r="I958" t="s">
        <v>965</v>
      </c>
      <c r="J958" t="s">
        <v>2039</v>
      </c>
      <c r="K958" s="4">
        <v>119202</v>
      </c>
      <c r="L958">
        <v>0</v>
      </c>
      <c r="N958" s="6">
        <f t="shared" ca="1" si="43"/>
        <v>42</v>
      </c>
      <c r="O958" s="6">
        <f t="shared" ca="1" si="44"/>
        <v>3</v>
      </c>
      <c r="P958" s="6" t="str" cm="1">
        <f t="array" aca="1" ref="P958" ca="1">_xlfn.IFS(O958&lt;5,"0-4years", O958&lt;10,"5-9years",O958&gt;=10,"10+ years")</f>
        <v>0-4years</v>
      </c>
      <c r="S958">
        <v>2</v>
      </c>
      <c r="T958" t="str" cm="1">
        <f t="array" ref="T958">_xlfn.IFS(S958&lt;3,"Low(1-2)",S958=3,"Medium(3)",S958&gt;=4,"High(4-5)")</f>
        <v>Low(1-2)</v>
      </c>
      <c r="U958">
        <v>3</v>
      </c>
      <c r="V958" t="s">
        <v>2050</v>
      </c>
      <c r="W958">
        <v>1</v>
      </c>
      <c r="X958">
        <v>72</v>
      </c>
      <c r="Y958">
        <v>9</v>
      </c>
      <c r="Z958">
        <v>64</v>
      </c>
      <c r="AA958">
        <v>8</v>
      </c>
      <c r="AB958" t="str" cm="1">
        <f t="array" ref="AB958">_xlfn.IFS(AA958=0,"Below Expectation",AA958&lt;5,"Needs Improvement",AA958&lt;=7,"Meets Expectation",AA958&gt;=8,"Exceeds Expectation")</f>
        <v>Exceeds Expectation</v>
      </c>
      <c r="AC958" s="4">
        <v>414</v>
      </c>
      <c r="AD958">
        <v>3</v>
      </c>
    </row>
    <row r="959" spans="1:30" x14ac:dyDescent="0.3">
      <c r="A959" t="s">
        <v>981</v>
      </c>
      <c r="B959" t="s">
        <v>1979</v>
      </c>
      <c r="C959">
        <v>36</v>
      </c>
      <c r="D959" t="str">
        <f t="shared" si="42"/>
        <v>30-39</v>
      </c>
      <c r="E959" t="s">
        <v>2023</v>
      </c>
      <c r="F959" t="s">
        <v>2029</v>
      </c>
      <c r="G959" t="s">
        <v>2034</v>
      </c>
      <c r="H959" s="2">
        <v>40902</v>
      </c>
      <c r="I959" t="s">
        <v>459</v>
      </c>
      <c r="J959" t="s">
        <v>2039</v>
      </c>
      <c r="K959" s="4">
        <v>68481</v>
      </c>
      <c r="L959">
        <v>1</v>
      </c>
      <c r="M959" s="2">
        <v>41533</v>
      </c>
      <c r="N959" s="6">
        <f t="shared" ca="1" si="43"/>
        <v>20</v>
      </c>
      <c r="O959" s="6">
        <f t="shared" ca="1" si="44"/>
        <v>1</v>
      </c>
      <c r="P959" s="6" t="str" cm="1">
        <f t="array" aca="1" ref="P959" ca="1">_xlfn.IFS(O959&lt;5,"0-4years", O959&lt;10,"5-9years",O959&gt;=10,"10+ years")</f>
        <v>0-4years</v>
      </c>
      <c r="Q959" t="s">
        <v>2043</v>
      </c>
      <c r="R959">
        <v>30</v>
      </c>
      <c r="S959">
        <v>1</v>
      </c>
      <c r="T959" t="str" cm="1">
        <f t="array" ref="T959">_xlfn.IFS(S959&lt;3,"Low(1-2)",S959=3,"Medium(3)",S959&gt;=4,"High(4-5)")</f>
        <v>Low(1-2)</v>
      </c>
      <c r="U959">
        <v>2</v>
      </c>
      <c r="V959" t="s">
        <v>2049</v>
      </c>
      <c r="W959">
        <v>1</v>
      </c>
      <c r="X959">
        <v>56</v>
      </c>
      <c r="Y959">
        <v>93</v>
      </c>
      <c r="Z959">
        <v>95</v>
      </c>
      <c r="AA959">
        <v>3</v>
      </c>
      <c r="AB959" t="str" cm="1">
        <f t="array" ref="AB959">_xlfn.IFS(AA959=0,"Below Expectation",AA959&lt;5,"Needs Improvement",AA959&lt;=7,"Meets Expectation",AA959&gt;=8,"Exceeds Expectation")</f>
        <v>Needs Improvement</v>
      </c>
      <c r="AC959" s="4">
        <v>15093</v>
      </c>
      <c r="AD959">
        <v>2</v>
      </c>
    </row>
    <row r="960" spans="1:30" x14ac:dyDescent="0.3">
      <c r="A960" t="s">
        <v>982</v>
      </c>
      <c r="B960" t="s">
        <v>1980</v>
      </c>
      <c r="C960">
        <v>42</v>
      </c>
      <c r="D960" t="str">
        <f t="shared" si="42"/>
        <v>40-49</v>
      </c>
      <c r="E960" t="s">
        <v>2023</v>
      </c>
      <c r="F960" t="s">
        <v>2028</v>
      </c>
      <c r="G960" t="s">
        <v>2032</v>
      </c>
      <c r="H960" s="2">
        <v>42898</v>
      </c>
      <c r="I960" t="s">
        <v>810</v>
      </c>
      <c r="J960" t="s">
        <v>2038</v>
      </c>
      <c r="K960" s="4">
        <v>27581</v>
      </c>
      <c r="L960">
        <v>1</v>
      </c>
      <c r="M960" s="2">
        <v>43031</v>
      </c>
      <c r="N960" s="6">
        <f t="shared" ca="1" si="43"/>
        <v>4</v>
      </c>
      <c r="O960" s="6">
        <f t="shared" ca="1" si="44"/>
        <v>0</v>
      </c>
      <c r="P960" s="6" t="str" cm="1">
        <f t="array" aca="1" ref="P960" ca="1">_xlfn.IFS(O960&lt;5,"0-4years", O960&lt;10,"5-9years",O960&gt;=10,"10+ years")</f>
        <v>0-4years</v>
      </c>
      <c r="Q960" t="s">
        <v>2044</v>
      </c>
      <c r="R960">
        <v>60</v>
      </c>
      <c r="S960">
        <v>3</v>
      </c>
      <c r="T960" t="str" cm="1">
        <f t="array" ref="T960">_xlfn.IFS(S960&lt;3,"Low(1-2)",S960=3,"Medium(3)",S960&gt;=4,"High(4-5)")</f>
        <v>Medium(3)</v>
      </c>
      <c r="U960">
        <v>5</v>
      </c>
      <c r="V960" t="s">
        <v>2051</v>
      </c>
      <c r="W960">
        <v>4</v>
      </c>
      <c r="X960">
        <v>61</v>
      </c>
      <c r="Y960">
        <v>73</v>
      </c>
      <c r="Z960">
        <v>58</v>
      </c>
      <c r="AA960">
        <v>3</v>
      </c>
      <c r="AB960" t="str" cm="1">
        <f t="array" ref="AB960">_xlfn.IFS(AA960=0,"Below Expectation",AA960&lt;5,"Needs Improvement",AA960&lt;=7,"Meets Expectation",AA960&gt;=8,"Exceeds Expectation")</f>
        <v>Needs Improvement</v>
      </c>
      <c r="AC960" s="4">
        <v>17488</v>
      </c>
      <c r="AD960">
        <v>1</v>
      </c>
    </row>
    <row r="961" spans="1:30" x14ac:dyDescent="0.3">
      <c r="A961" t="s">
        <v>983</v>
      </c>
      <c r="B961" t="s">
        <v>1981</v>
      </c>
      <c r="C961">
        <v>30</v>
      </c>
      <c r="D961" t="str">
        <f t="shared" si="42"/>
        <v>30-39</v>
      </c>
      <c r="E961" t="s">
        <v>2023</v>
      </c>
      <c r="F961" t="s">
        <v>2026</v>
      </c>
      <c r="G961" t="s">
        <v>2035</v>
      </c>
      <c r="H961" s="2">
        <v>42007</v>
      </c>
      <c r="I961" t="s">
        <v>484</v>
      </c>
      <c r="J961" t="s">
        <v>2038</v>
      </c>
      <c r="K961" s="4">
        <v>100118</v>
      </c>
      <c r="L961">
        <v>0</v>
      </c>
      <c r="N961" s="6">
        <f t="shared" ca="1" si="43"/>
        <v>128</v>
      </c>
      <c r="O961" s="6">
        <f t="shared" ca="1" si="44"/>
        <v>10</v>
      </c>
      <c r="P961" s="6" t="str" cm="1">
        <f t="array" aca="1" ref="P961" ca="1">_xlfn.IFS(O961&lt;5,"0-4years", O961&lt;10,"5-9years",O961&gt;=10,"10+ years")</f>
        <v>10+ years</v>
      </c>
      <c r="S961">
        <v>5</v>
      </c>
      <c r="T961" t="str" cm="1">
        <f t="array" ref="T961">_xlfn.IFS(S961&lt;3,"Low(1-2)",S961=3,"Medium(3)",S961&gt;=4,"High(4-5)")</f>
        <v>High(4-5)</v>
      </c>
      <c r="U961">
        <v>5</v>
      </c>
      <c r="V961" t="s">
        <v>2056</v>
      </c>
      <c r="W961">
        <v>4</v>
      </c>
      <c r="X961">
        <v>74</v>
      </c>
      <c r="Y961">
        <v>97</v>
      </c>
      <c r="Z961">
        <v>94</v>
      </c>
      <c r="AA961">
        <v>6</v>
      </c>
      <c r="AB961" t="str" cm="1">
        <f t="array" ref="AB961">_xlfn.IFS(AA961=0,"Below Expectation",AA961&lt;5,"Needs Improvement",AA961&lt;=7,"Meets Expectation",AA961&gt;=8,"Exceeds Expectation")</f>
        <v>Meets Expectation</v>
      </c>
      <c r="AC961" s="4">
        <v>19740</v>
      </c>
      <c r="AD961">
        <v>1</v>
      </c>
    </row>
    <row r="962" spans="1:30" x14ac:dyDescent="0.3">
      <c r="A962" t="s">
        <v>984</v>
      </c>
      <c r="B962" t="s">
        <v>1982</v>
      </c>
      <c r="C962">
        <v>30</v>
      </c>
      <c r="D962" t="str">
        <f t="shared" si="42"/>
        <v>30-39</v>
      </c>
      <c r="E962" t="s">
        <v>2022</v>
      </c>
      <c r="F962" t="s">
        <v>2030</v>
      </c>
      <c r="G962" t="s">
        <v>2035</v>
      </c>
      <c r="H962" s="2">
        <v>45414</v>
      </c>
      <c r="I962" t="s">
        <v>641</v>
      </c>
      <c r="J962" t="s">
        <v>2041</v>
      </c>
      <c r="K962" s="4">
        <v>76638</v>
      </c>
      <c r="L962">
        <v>1</v>
      </c>
      <c r="M962" s="2">
        <v>45469</v>
      </c>
      <c r="N962" s="6">
        <f t="shared" ca="1" si="43"/>
        <v>1</v>
      </c>
      <c r="O962" s="6">
        <f t="shared" ca="1" si="44"/>
        <v>0</v>
      </c>
      <c r="P962" s="6" t="str" cm="1">
        <f t="array" aca="1" ref="P962" ca="1">_xlfn.IFS(O962&lt;5,"0-4years", O962&lt;10,"5-9years",O962&gt;=10,"10+ years")</f>
        <v>0-4years</v>
      </c>
      <c r="Q962" t="s">
        <v>2042</v>
      </c>
      <c r="R962">
        <v>90</v>
      </c>
      <c r="S962">
        <v>3</v>
      </c>
      <c r="T962" t="str" cm="1">
        <f t="array" ref="T962">_xlfn.IFS(S962&lt;3,"Low(1-2)",S962=3,"Medium(3)",S962&gt;=4,"High(4-5)")</f>
        <v>Medium(3)</v>
      </c>
      <c r="U962">
        <v>3</v>
      </c>
      <c r="V962" t="s">
        <v>2048</v>
      </c>
      <c r="W962">
        <v>4</v>
      </c>
      <c r="X962">
        <v>52</v>
      </c>
      <c r="Y962">
        <v>76</v>
      </c>
      <c r="Z962">
        <v>72</v>
      </c>
      <c r="AA962">
        <v>8</v>
      </c>
      <c r="AB962" t="str" cm="1">
        <f t="array" ref="AB962">_xlfn.IFS(AA962=0,"Below Expectation",AA962&lt;5,"Needs Improvement",AA962&lt;=7,"Meets Expectation",AA962&gt;=8,"Exceeds Expectation")</f>
        <v>Exceeds Expectation</v>
      </c>
      <c r="AC962" s="4">
        <v>2416</v>
      </c>
      <c r="AD962">
        <v>4</v>
      </c>
    </row>
    <row r="963" spans="1:30" x14ac:dyDescent="0.3">
      <c r="A963" t="s">
        <v>985</v>
      </c>
      <c r="B963" t="s">
        <v>1983</v>
      </c>
      <c r="C963">
        <v>31</v>
      </c>
      <c r="D963" t="str">
        <f t="shared" ref="D963:D1001" si="45">IF(AND(C963&gt;=22,C963&lt;=29), "22-29", IF(AND(C963&gt;=30,C963&lt;=39),"30-39",IF(AND(C963&gt;=40,C963&lt;=49),"40-49", IF(AND(C963&gt;=50,C963&lt;=59),"50-59"))))</f>
        <v>30-39</v>
      </c>
      <c r="E963" t="s">
        <v>2022</v>
      </c>
      <c r="F963" t="s">
        <v>2028</v>
      </c>
      <c r="G963" t="s">
        <v>2032</v>
      </c>
      <c r="H963" s="2">
        <v>45383</v>
      </c>
      <c r="I963" t="s">
        <v>44</v>
      </c>
      <c r="J963" t="s">
        <v>2041</v>
      </c>
      <c r="K963" s="4">
        <v>33418</v>
      </c>
      <c r="L963">
        <v>0</v>
      </c>
      <c r="N963" s="6">
        <f t="shared" ref="N963:N1001" ca="1" si="46">IFERROR((DATEDIF(H963,M963,"M")), DATEDIF(H963,TODAY(),"M"))</f>
        <v>17</v>
      </c>
      <c r="O963" s="6">
        <f t="shared" ref="O963:O1001" ca="1" si="47">IFERROR((DATEDIF(H963,M963,"Y")), DATEDIF(H963,TODAY(),"Y"))</f>
        <v>1</v>
      </c>
      <c r="P963" s="6" t="str" cm="1">
        <f t="array" aca="1" ref="P963" ca="1">_xlfn.IFS(O963&lt;5,"0-4years", O963&lt;10,"5-9years",O963&gt;=10,"10+ years")</f>
        <v>0-4years</v>
      </c>
      <c r="S963">
        <v>2</v>
      </c>
      <c r="T963" t="str" cm="1">
        <f t="array" ref="T963">_xlfn.IFS(S963&lt;3,"Low(1-2)",S963=3,"Medium(3)",S963&gt;=4,"High(4-5)")</f>
        <v>Low(1-2)</v>
      </c>
      <c r="U963">
        <v>4</v>
      </c>
      <c r="V963" t="s">
        <v>2050</v>
      </c>
      <c r="W963">
        <v>2</v>
      </c>
      <c r="X963">
        <v>75</v>
      </c>
      <c r="Y963">
        <v>53</v>
      </c>
      <c r="Z963">
        <v>85</v>
      </c>
      <c r="AA963">
        <v>6</v>
      </c>
      <c r="AB963" t="str" cm="1">
        <f t="array" ref="AB963">_xlfn.IFS(AA963=0,"Below Expectation",AA963&lt;5,"Needs Improvement",AA963&lt;=7,"Meets Expectation",AA963&gt;=8,"Exceeds Expectation")</f>
        <v>Meets Expectation</v>
      </c>
      <c r="AC963" s="4">
        <v>5611</v>
      </c>
      <c r="AD963">
        <v>0</v>
      </c>
    </row>
    <row r="964" spans="1:30" x14ac:dyDescent="0.3">
      <c r="A964" t="s">
        <v>986</v>
      </c>
      <c r="B964" t="s">
        <v>1984</v>
      </c>
      <c r="C964">
        <v>47</v>
      </c>
      <c r="D964" t="str">
        <f t="shared" si="45"/>
        <v>40-49</v>
      </c>
      <c r="E964" t="s">
        <v>2022</v>
      </c>
      <c r="F964" t="s">
        <v>2030</v>
      </c>
      <c r="G964" t="s">
        <v>2034</v>
      </c>
      <c r="H964" s="2">
        <v>45051</v>
      </c>
      <c r="I964" t="s">
        <v>87</v>
      </c>
      <c r="J964" t="s">
        <v>2038</v>
      </c>
      <c r="K964" s="4">
        <v>118627</v>
      </c>
      <c r="L964">
        <v>1</v>
      </c>
      <c r="M964" s="2">
        <v>45142</v>
      </c>
      <c r="N964" s="6">
        <f t="shared" ca="1" si="46"/>
        <v>2</v>
      </c>
      <c r="O964" s="6">
        <f t="shared" ca="1" si="47"/>
        <v>0</v>
      </c>
      <c r="P964" s="6" t="str" cm="1">
        <f t="array" aca="1" ref="P964" ca="1">_xlfn.IFS(O964&lt;5,"0-4years", O964&lt;10,"5-9years",O964&gt;=10,"10+ years")</f>
        <v>0-4years</v>
      </c>
      <c r="Q964" t="s">
        <v>2047</v>
      </c>
      <c r="R964">
        <v>90</v>
      </c>
      <c r="S964">
        <v>1</v>
      </c>
      <c r="T964" t="str" cm="1">
        <f t="array" ref="T964">_xlfn.IFS(S964&lt;3,"Low(1-2)",S964=3,"Medium(3)",S964&gt;=4,"High(4-5)")</f>
        <v>Low(1-2)</v>
      </c>
      <c r="U964">
        <v>1</v>
      </c>
      <c r="V964" t="s">
        <v>2055</v>
      </c>
      <c r="W964">
        <v>4</v>
      </c>
      <c r="X964">
        <v>53</v>
      </c>
      <c r="Y964">
        <v>28</v>
      </c>
      <c r="Z964">
        <v>89</v>
      </c>
      <c r="AA964">
        <v>0</v>
      </c>
      <c r="AB964" t="str" cm="1">
        <f t="array" ref="AB964">_xlfn.IFS(AA964=0,"Below Expectation",AA964&lt;5,"Needs Improvement",AA964&lt;=7,"Meets Expectation",AA964&gt;=8,"Exceeds Expectation")</f>
        <v>Below Expectation</v>
      </c>
      <c r="AC964" s="4">
        <v>15231</v>
      </c>
      <c r="AD964">
        <v>3</v>
      </c>
    </row>
    <row r="965" spans="1:30" x14ac:dyDescent="0.3">
      <c r="A965" t="s">
        <v>987</v>
      </c>
      <c r="B965" t="s">
        <v>1985</v>
      </c>
      <c r="C965">
        <v>56</v>
      </c>
      <c r="D965" t="str">
        <f t="shared" si="45"/>
        <v>50-59</v>
      </c>
      <c r="E965" t="s">
        <v>2023</v>
      </c>
      <c r="F965" t="s">
        <v>2027</v>
      </c>
      <c r="G965" t="s">
        <v>2034</v>
      </c>
      <c r="H965" s="2">
        <v>41125</v>
      </c>
      <c r="I965" t="s">
        <v>188</v>
      </c>
      <c r="J965" t="s">
        <v>2037</v>
      </c>
      <c r="K965" s="4">
        <v>54113</v>
      </c>
      <c r="L965">
        <v>0</v>
      </c>
      <c r="N965" s="6">
        <f t="shared" ca="1" si="46"/>
        <v>157</v>
      </c>
      <c r="O965" s="6">
        <f t="shared" ca="1" si="47"/>
        <v>13</v>
      </c>
      <c r="P965" s="6" t="str" cm="1">
        <f t="array" aca="1" ref="P965" ca="1">_xlfn.IFS(O965&lt;5,"0-4years", O965&lt;10,"5-9years",O965&gt;=10,"10+ years")</f>
        <v>10+ years</v>
      </c>
      <c r="S965">
        <v>2</v>
      </c>
      <c r="T965" t="str" cm="1">
        <f t="array" ref="T965">_xlfn.IFS(S965&lt;3,"Low(1-2)",S965=3,"Medium(3)",S965&gt;=4,"High(4-5)")</f>
        <v>Low(1-2)</v>
      </c>
      <c r="U965">
        <v>4</v>
      </c>
      <c r="V965" t="s">
        <v>2050</v>
      </c>
      <c r="W965">
        <v>1</v>
      </c>
      <c r="X965">
        <v>91</v>
      </c>
      <c r="Y965">
        <v>40</v>
      </c>
      <c r="Z965">
        <v>52</v>
      </c>
      <c r="AA965">
        <v>0</v>
      </c>
      <c r="AB965" t="str" cm="1">
        <f t="array" ref="AB965">_xlfn.IFS(AA965=0,"Below Expectation",AA965&lt;5,"Needs Improvement",AA965&lt;=7,"Meets Expectation",AA965&gt;=8,"Exceeds Expectation")</f>
        <v>Below Expectation</v>
      </c>
      <c r="AC965" s="4">
        <v>8395</v>
      </c>
      <c r="AD965">
        <v>2</v>
      </c>
    </row>
    <row r="966" spans="1:30" x14ac:dyDescent="0.3">
      <c r="A966" t="s">
        <v>988</v>
      </c>
      <c r="B966" t="s">
        <v>1986</v>
      </c>
      <c r="C966">
        <v>46</v>
      </c>
      <c r="D966" t="str">
        <f t="shared" si="45"/>
        <v>40-49</v>
      </c>
      <c r="E966" t="s">
        <v>2024</v>
      </c>
      <c r="F966" t="s">
        <v>2025</v>
      </c>
      <c r="G966" t="s">
        <v>2032</v>
      </c>
      <c r="H966" s="2">
        <v>43361</v>
      </c>
      <c r="I966" t="s">
        <v>50</v>
      </c>
      <c r="J966" t="s">
        <v>2039</v>
      </c>
      <c r="K966" s="4">
        <v>109363</v>
      </c>
      <c r="L966">
        <v>1</v>
      </c>
      <c r="M966" s="2">
        <v>45348</v>
      </c>
      <c r="N966" s="6">
        <f t="shared" ca="1" si="46"/>
        <v>65</v>
      </c>
      <c r="O966" s="6">
        <f t="shared" ca="1" si="47"/>
        <v>5</v>
      </c>
      <c r="P966" s="6" t="str" cm="1">
        <f t="array" aca="1" ref="P966" ca="1">_xlfn.IFS(O966&lt;5,"0-4years", O966&lt;10,"5-9years",O966&gt;=10,"10+ years")</f>
        <v>5-9years</v>
      </c>
      <c r="Q966" t="s">
        <v>2047</v>
      </c>
      <c r="R966">
        <v>60</v>
      </c>
      <c r="S966">
        <v>5</v>
      </c>
      <c r="T966" t="str" cm="1">
        <f t="array" ref="T966">_xlfn.IFS(S966&lt;3,"Low(1-2)",S966=3,"Medium(3)",S966&gt;=4,"High(4-5)")</f>
        <v>High(4-5)</v>
      </c>
      <c r="U966">
        <v>4</v>
      </c>
      <c r="V966" t="s">
        <v>2055</v>
      </c>
      <c r="W966">
        <v>3</v>
      </c>
      <c r="X966">
        <v>85</v>
      </c>
      <c r="Y966">
        <v>8</v>
      </c>
      <c r="Z966">
        <v>83</v>
      </c>
      <c r="AA966">
        <v>3</v>
      </c>
      <c r="AB966" t="str" cm="1">
        <f t="array" ref="AB966">_xlfn.IFS(AA966=0,"Below Expectation",AA966&lt;5,"Needs Improvement",AA966&lt;=7,"Meets Expectation",AA966&gt;=8,"Exceeds Expectation")</f>
        <v>Needs Improvement</v>
      </c>
      <c r="AC966" s="4">
        <v>8260</v>
      </c>
      <c r="AD966">
        <v>1</v>
      </c>
    </row>
    <row r="967" spans="1:30" x14ac:dyDescent="0.3">
      <c r="A967" t="s">
        <v>989</v>
      </c>
      <c r="B967" t="s">
        <v>1987</v>
      </c>
      <c r="C967">
        <v>47</v>
      </c>
      <c r="D967" t="str">
        <f t="shared" si="45"/>
        <v>40-49</v>
      </c>
      <c r="E967" t="s">
        <v>2022</v>
      </c>
      <c r="F967" t="s">
        <v>2028</v>
      </c>
      <c r="G967" t="s">
        <v>2035</v>
      </c>
      <c r="H967" s="2">
        <v>43308</v>
      </c>
      <c r="I967" t="s">
        <v>334</v>
      </c>
      <c r="J967" t="s">
        <v>2041</v>
      </c>
      <c r="K967" s="4">
        <v>88044</v>
      </c>
      <c r="L967">
        <v>0</v>
      </c>
      <c r="N967" s="6">
        <f t="shared" ca="1" si="46"/>
        <v>85</v>
      </c>
      <c r="O967" s="6">
        <f t="shared" ca="1" si="47"/>
        <v>7</v>
      </c>
      <c r="P967" s="6" t="str" cm="1">
        <f t="array" aca="1" ref="P967" ca="1">_xlfn.IFS(O967&lt;5,"0-4years", O967&lt;10,"5-9years",O967&gt;=10,"10+ years")</f>
        <v>5-9years</v>
      </c>
      <c r="S967">
        <v>3</v>
      </c>
      <c r="T967" t="str" cm="1">
        <f t="array" ref="T967">_xlfn.IFS(S967&lt;3,"Low(1-2)",S967=3,"Medium(3)",S967&gt;=4,"High(4-5)")</f>
        <v>Medium(3)</v>
      </c>
      <c r="U967">
        <v>4</v>
      </c>
      <c r="V967" t="s">
        <v>2054</v>
      </c>
      <c r="W967">
        <v>4</v>
      </c>
      <c r="X967">
        <v>64</v>
      </c>
      <c r="Y967">
        <v>62</v>
      </c>
      <c r="Z967">
        <v>68</v>
      </c>
      <c r="AA967">
        <v>3</v>
      </c>
      <c r="AB967" t="str" cm="1">
        <f t="array" ref="AB967">_xlfn.IFS(AA967=0,"Below Expectation",AA967&lt;5,"Needs Improvement",AA967&lt;=7,"Meets Expectation",AA967&gt;=8,"Exceeds Expectation")</f>
        <v>Needs Improvement</v>
      </c>
      <c r="AC967" s="4">
        <v>19947</v>
      </c>
      <c r="AD967">
        <v>3</v>
      </c>
    </row>
    <row r="968" spans="1:30" x14ac:dyDescent="0.3">
      <c r="A968" t="s">
        <v>990</v>
      </c>
      <c r="B968" t="s">
        <v>1988</v>
      </c>
      <c r="C968">
        <v>32</v>
      </c>
      <c r="D968" t="str">
        <f t="shared" si="45"/>
        <v>30-39</v>
      </c>
      <c r="E968" t="s">
        <v>2023</v>
      </c>
      <c r="F968" t="s">
        <v>2027</v>
      </c>
      <c r="G968" t="s">
        <v>2035</v>
      </c>
      <c r="H968" s="2">
        <v>42529</v>
      </c>
      <c r="I968" t="s">
        <v>308</v>
      </c>
      <c r="J968" t="s">
        <v>2039</v>
      </c>
      <c r="K968" s="4">
        <v>104955</v>
      </c>
      <c r="L968">
        <v>0</v>
      </c>
      <c r="N968" s="6">
        <f t="shared" ca="1" si="46"/>
        <v>111</v>
      </c>
      <c r="O968" s="6">
        <f t="shared" ca="1" si="47"/>
        <v>9</v>
      </c>
      <c r="P968" s="6" t="str" cm="1">
        <f t="array" aca="1" ref="P968" ca="1">_xlfn.IFS(O968&lt;5,"0-4years", O968&lt;10,"5-9years",O968&gt;=10,"10+ years")</f>
        <v>5-9years</v>
      </c>
      <c r="S968">
        <v>2</v>
      </c>
      <c r="T968" t="str" cm="1">
        <f t="array" ref="T968">_xlfn.IFS(S968&lt;3,"Low(1-2)",S968=3,"Medium(3)",S968&gt;=4,"High(4-5)")</f>
        <v>Low(1-2)</v>
      </c>
      <c r="U968">
        <v>5</v>
      </c>
      <c r="V968" t="s">
        <v>2050</v>
      </c>
      <c r="W968">
        <v>4</v>
      </c>
      <c r="X968">
        <v>81</v>
      </c>
      <c r="Y968">
        <v>76</v>
      </c>
      <c r="Z968">
        <v>77</v>
      </c>
      <c r="AA968">
        <v>0</v>
      </c>
      <c r="AB968" t="str" cm="1">
        <f t="array" ref="AB968">_xlfn.IFS(AA968=0,"Below Expectation",AA968&lt;5,"Needs Improvement",AA968&lt;=7,"Meets Expectation",AA968&gt;=8,"Exceeds Expectation")</f>
        <v>Below Expectation</v>
      </c>
      <c r="AC968" s="4">
        <v>12648</v>
      </c>
      <c r="AD968">
        <v>2</v>
      </c>
    </row>
    <row r="969" spans="1:30" x14ac:dyDescent="0.3">
      <c r="A969" t="s">
        <v>991</v>
      </c>
      <c r="B969" t="s">
        <v>1989</v>
      </c>
      <c r="C969">
        <v>59</v>
      </c>
      <c r="D969" t="str">
        <f t="shared" si="45"/>
        <v>50-59</v>
      </c>
      <c r="E969" t="s">
        <v>2023</v>
      </c>
      <c r="F969" t="s">
        <v>2030</v>
      </c>
      <c r="G969" t="s">
        <v>2032</v>
      </c>
      <c r="H969" s="2">
        <v>43055</v>
      </c>
      <c r="I969" t="s">
        <v>683</v>
      </c>
      <c r="J969" t="s">
        <v>2040</v>
      </c>
      <c r="K969" s="4">
        <v>86030</v>
      </c>
      <c r="L969">
        <v>0</v>
      </c>
      <c r="N969" s="6">
        <f t="shared" ca="1" si="46"/>
        <v>94</v>
      </c>
      <c r="O969" s="6">
        <f t="shared" ca="1" si="47"/>
        <v>7</v>
      </c>
      <c r="P969" s="6" t="str" cm="1">
        <f t="array" aca="1" ref="P969" ca="1">_xlfn.IFS(O969&lt;5,"0-4years", O969&lt;10,"5-9years",O969&gt;=10,"10+ years")</f>
        <v>5-9years</v>
      </c>
      <c r="S969">
        <v>2</v>
      </c>
      <c r="T969" t="str" cm="1">
        <f t="array" ref="T969">_xlfn.IFS(S969&lt;3,"Low(1-2)",S969=3,"Medium(3)",S969&gt;=4,"High(4-5)")</f>
        <v>Low(1-2)</v>
      </c>
      <c r="U969">
        <v>1</v>
      </c>
      <c r="V969" t="s">
        <v>2050</v>
      </c>
      <c r="W969">
        <v>3</v>
      </c>
      <c r="X969">
        <v>78</v>
      </c>
      <c r="Y969">
        <v>36</v>
      </c>
      <c r="Z969">
        <v>72</v>
      </c>
      <c r="AA969">
        <v>5</v>
      </c>
      <c r="AB969" t="str" cm="1">
        <f t="array" ref="AB969">_xlfn.IFS(AA969=0,"Below Expectation",AA969&lt;5,"Needs Improvement",AA969&lt;=7,"Meets Expectation",AA969&gt;=8,"Exceeds Expectation")</f>
        <v>Meets Expectation</v>
      </c>
      <c r="AC969" s="4">
        <v>13342</v>
      </c>
      <c r="AD969">
        <v>3</v>
      </c>
    </row>
    <row r="970" spans="1:30" x14ac:dyDescent="0.3">
      <c r="A970" t="s">
        <v>992</v>
      </c>
      <c r="B970" t="s">
        <v>1990</v>
      </c>
      <c r="C970">
        <v>23</v>
      </c>
      <c r="D970" t="str">
        <f t="shared" si="45"/>
        <v>22-29</v>
      </c>
      <c r="E970" t="s">
        <v>2023</v>
      </c>
      <c r="F970" t="s">
        <v>2029</v>
      </c>
      <c r="G970" t="s">
        <v>2032</v>
      </c>
      <c r="H970" s="2">
        <v>44764</v>
      </c>
      <c r="I970" t="s">
        <v>304</v>
      </c>
      <c r="J970" t="s">
        <v>2038</v>
      </c>
      <c r="K970" s="4">
        <v>36814</v>
      </c>
      <c r="L970">
        <v>0</v>
      </c>
      <c r="N970" s="6">
        <f t="shared" ca="1" si="46"/>
        <v>37</v>
      </c>
      <c r="O970" s="6">
        <f t="shared" ca="1" si="47"/>
        <v>3</v>
      </c>
      <c r="P970" s="6" t="str" cm="1">
        <f t="array" aca="1" ref="P970" ca="1">_xlfn.IFS(O970&lt;5,"0-4years", O970&lt;10,"5-9years",O970&gt;=10,"10+ years")</f>
        <v>0-4years</v>
      </c>
      <c r="S970">
        <v>5</v>
      </c>
      <c r="T970" t="str" cm="1">
        <f t="array" ref="T970">_xlfn.IFS(S970&lt;3,"Low(1-2)",S970=3,"Medium(3)",S970&gt;=4,"High(4-5)")</f>
        <v>High(4-5)</v>
      </c>
      <c r="U970">
        <v>4</v>
      </c>
      <c r="V970" t="s">
        <v>2056</v>
      </c>
      <c r="W970">
        <v>1</v>
      </c>
      <c r="X970">
        <v>59</v>
      </c>
      <c r="Y970">
        <v>13</v>
      </c>
      <c r="Z970">
        <v>89</v>
      </c>
      <c r="AA970">
        <v>9</v>
      </c>
      <c r="AB970" t="str" cm="1">
        <f t="array" ref="AB970">_xlfn.IFS(AA970=0,"Below Expectation",AA970&lt;5,"Needs Improvement",AA970&lt;=7,"Meets Expectation",AA970&gt;=8,"Exceeds Expectation")</f>
        <v>Exceeds Expectation</v>
      </c>
      <c r="AC970" s="4">
        <v>14210</v>
      </c>
      <c r="AD970">
        <v>2</v>
      </c>
    </row>
    <row r="971" spans="1:30" x14ac:dyDescent="0.3">
      <c r="A971" t="s">
        <v>993</v>
      </c>
      <c r="B971" t="s">
        <v>1991</v>
      </c>
      <c r="C971">
        <v>28</v>
      </c>
      <c r="D971" t="str">
        <f t="shared" si="45"/>
        <v>22-29</v>
      </c>
      <c r="E971" t="s">
        <v>2023</v>
      </c>
      <c r="F971" t="s">
        <v>2029</v>
      </c>
      <c r="G971" t="s">
        <v>2036</v>
      </c>
      <c r="H971" s="2">
        <v>43635</v>
      </c>
      <c r="I971" t="s">
        <v>861</v>
      </c>
      <c r="J971" t="s">
        <v>2037</v>
      </c>
      <c r="K971" s="4">
        <v>35024</v>
      </c>
      <c r="L971">
        <v>0</v>
      </c>
      <c r="N971" s="6">
        <f t="shared" ca="1" si="46"/>
        <v>74</v>
      </c>
      <c r="O971" s="6">
        <f t="shared" ca="1" si="47"/>
        <v>6</v>
      </c>
      <c r="P971" s="6" t="str" cm="1">
        <f t="array" aca="1" ref="P971" ca="1">_xlfn.IFS(O971&lt;5,"0-4years", O971&lt;10,"5-9years",O971&gt;=10,"10+ years")</f>
        <v>5-9years</v>
      </c>
      <c r="S971">
        <v>1</v>
      </c>
      <c r="T971" t="str" cm="1">
        <f t="array" ref="T971">_xlfn.IFS(S971&lt;3,"Low(1-2)",S971=3,"Medium(3)",S971&gt;=4,"High(4-5)")</f>
        <v>Low(1-2)</v>
      </c>
      <c r="U971">
        <v>3</v>
      </c>
      <c r="V971" t="s">
        <v>2050</v>
      </c>
      <c r="W971">
        <v>2</v>
      </c>
      <c r="X971">
        <v>70</v>
      </c>
      <c r="Y971">
        <v>72</v>
      </c>
      <c r="Z971">
        <v>98</v>
      </c>
      <c r="AA971">
        <v>1</v>
      </c>
      <c r="AB971" t="str" cm="1">
        <f t="array" ref="AB971">_xlfn.IFS(AA971=0,"Below Expectation",AA971&lt;5,"Needs Improvement",AA971&lt;=7,"Meets Expectation",AA971&gt;=8,"Exceeds Expectation")</f>
        <v>Needs Improvement</v>
      </c>
      <c r="AC971" s="4">
        <v>6833</v>
      </c>
      <c r="AD971">
        <v>3</v>
      </c>
    </row>
    <row r="972" spans="1:30" x14ac:dyDescent="0.3">
      <c r="A972" t="s">
        <v>994</v>
      </c>
      <c r="B972" t="s">
        <v>1992</v>
      </c>
      <c r="C972">
        <v>39</v>
      </c>
      <c r="D972" t="str">
        <f t="shared" si="45"/>
        <v>30-39</v>
      </c>
      <c r="E972" t="s">
        <v>2024</v>
      </c>
      <c r="F972" t="s">
        <v>2025</v>
      </c>
      <c r="G972" t="s">
        <v>2035</v>
      </c>
      <c r="H972" s="2">
        <v>40594</v>
      </c>
      <c r="I972" t="s">
        <v>854</v>
      </c>
      <c r="J972" t="s">
        <v>2040</v>
      </c>
      <c r="K972" s="4">
        <v>88288</v>
      </c>
      <c r="L972">
        <v>0</v>
      </c>
      <c r="N972" s="6">
        <f t="shared" ca="1" si="46"/>
        <v>174</v>
      </c>
      <c r="O972" s="6">
        <f t="shared" ca="1" si="47"/>
        <v>14</v>
      </c>
      <c r="P972" s="6" t="str" cm="1">
        <f t="array" aca="1" ref="P972" ca="1">_xlfn.IFS(O972&lt;5,"0-4years", O972&lt;10,"5-9years",O972&gt;=10,"10+ years")</f>
        <v>10+ years</v>
      </c>
      <c r="S972">
        <v>2</v>
      </c>
      <c r="T972" t="str" cm="1">
        <f t="array" ref="T972">_xlfn.IFS(S972&lt;3,"Low(1-2)",S972=3,"Medium(3)",S972&gt;=4,"High(4-5)")</f>
        <v>Low(1-2)</v>
      </c>
      <c r="U972">
        <v>5</v>
      </c>
      <c r="V972" t="s">
        <v>2050</v>
      </c>
      <c r="W972">
        <v>4</v>
      </c>
      <c r="X972">
        <v>65</v>
      </c>
      <c r="Y972">
        <v>71</v>
      </c>
      <c r="Z972">
        <v>94</v>
      </c>
      <c r="AA972">
        <v>4</v>
      </c>
      <c r="AB972" t="str" cm="1">
        <f t="array" ref="AB972">_xlfn.IFS(AA972=0,"Below Expectation",AA972&lt;5,"Needs Improvement",AA972&lt;=7,"Meets Expectation",AA972&gt;=8,"Exceeds Expectation")</f>
        <v>Needs Improvement</v>
      </c>
      <c r="AC972" s="4">
        <v>4752</v>
      </c>
      <c r="AD972">
        <v>4</v>
      </c>
    </row>
    <row r="973" spans="1:30" x14ac:dyDescent="0.3">
      <c r="A973" t="s">
        <v>995</v>
      </c>
      <c r="B973" t="s">
        <v>1993</v>
      </c>
      <c r="C973">
        <v>48</v>
      </c>
      <c r="D973" t="str">
        <f t="shared" si="45"/>
        <v>40-49</v>
      </c>
      <c r="E973" t="s">
        <v>2022</v>
      </c>
      <c r="F973" t="s">
        <v>2028</v>
      </c>
      <c r="G973" t="s">
        <v>2035</v>
      </c>
      <c r="H973" s="2">
        <v>45075</v>
      </c>
      <c r="I973" t="s">
        <v>187</v>
      </c>
      <c r="J973" t="s">
        <v>2040</v>
      </c>
      <c r="K973" s="4">
        <v>82836</v>
      </c>
      <c r="L973">
        <v>0</v>
      </c>
      <c r="N973" s="6">
        <f t="shared" ca="1" si="46"/>
        <v>27</v>
      </c>
      <c r="O973" s="6">
        <f t="shared" ca="1" si="47"/>
        <v>2</v>
      </c>
      <c r="P973" s="6" t="str" cm="1">
        <f t="array" aca="1" ref="P973" ca="1">_xlfn.IFS(O973&lt;5,"0-4years", O973&lt;10,"5-9years",O973&gt;=10,"10+ years")</f>
        <v>0-4years</v>
      </c>
      <c r="S973">
        <v>5</v>
      </c>
      <c r="T973" t="str" cm="1">
        <f t="array" ref="T973">_xlfn.IFS(S973&lt;3,"Low(1-2)",S973=3,"Medium(3)",S973&gt;=4,"High(4-5)")</f>
        <v>High(4-5)</v>
      </c>
      <c r="U973">
        <v>3</v>
      </c>
      <c r="V973" t="s">
        <v>2054</v>
      </c>
      <c r="W973">
        <v>3</v>
      </c>
      <c r="X973">
        <v>96</v>
      </c>
      <c r="Y973">
        <v>38</v>
      </c>
      <c r="Z973">
        <v>56</v>
      </c>
      <c r="AA973">
        <v>7</v>
      </c>
      <c r="AB973" t="str" cm="1">
        <f t="array" ref="AB973">_xlfn.IFS(AA973=0,"Below Expectation",AA973&lt;5,"Needs Improvement",AA973&lt;=7,"Meets Expectation",AA973&gt;=8,"Exceeds Expectation")</f>
        <v>Meets Expectation</v>
      </c>
      <c r="AC973" s="4">
        <v>11978</v>
      </c>
      <c r="AD973">
        <v>0</v>
      </c>
    </row>
    <row r="974" spans="1:30" x14ac:dyDescent="0.3">
      <c r="A974" t="s">
        <v>996</v>
      </c>
      <c r="B974" t="s">
        <v>1994</v>
      </c>
      <c r="C974">
        <v>55</v>
      </c>
      <c r="D974" t="str">
        <f t="shared" si="45"/>
        <v>50-59</v>
      </c>
      <c r="E974" t="s">
        <v>2022</v>
      </c>
      <c r="F974" t="s">
        <v>2028</v>
      </c>
      <c r="G974" t="s">
        <v>2031</v>
      </c>
      <c r="H974" s="2">
        <v>43511</v>
      </c>
      <c r="I974" t="s">
        <v>921</v>
      </c>
      <c r="J974" t="s">
        <v>2040</v>
      </c>
      <c r="K974" s="4">
        <v>32435</v>
      </c>
      <c r="L974">
        <v>0</v>
      </c>
      <c r="N974" s="6">
        <f t="shared" ca="1" si="46"/>
        <v>79</v>
      </c>
      <c r="O974" s="6">
        <f t="shared" ca="1" si="47"/>
        <v>6</v>
      </c>
      <c r="P974" s="6" t="str" cm="1">
        <f t="array" aca="1" ref="P974" ca="1">_xlfn.IFS(O974&lt;5,"0-4years", O974&lt;10,"5-9years",O974&gt;=10,"10+ years")</f>
        <v>5-9years</v>
      </c>
      <c r="S974">
        <v>1</v>
      </c>
      <c r="T974" t="str" cm="1">
        <f t="array" ref="T974">_xlfn.IFS(S974&lt;3,"Low(1-2)",S974=3,"Medium(3)",S974&gt;=4,"High(4-5)")</f>
        <v>Low(1-2)</v>
      </c>
      <c r="U974">
        <v>3</v>
      </c>
      <c r="V974" t="s">
        <v>2050</v>
      </c>
      <c r="W974">
        <v>1</v>
      </c>
      <c r="X974">
        <v>68</v>
      </c>
      <c r="Y974">
        <v>39</v>
      </c>
      <c r="Z974">
        <v>90</v>
      </c>
      <c r="AA974">
        <v>2</v>
      </c>
      <c r="AB974" t="str" cm="1">
        <f t="array" ref="AB974">_xlfn.IFS(AA974=0,"Below Expectation",AA974&lt;5,"Needs Improvement",AA974&lt;=7,"Meets Expectation",AA974&gt;=8,"Exceeds Expectation")</f>
        <v>Needs Improvement</v>
      </c>
      <c r="AC974" s="4">
        <v>8727</v>
      </c>
      <c r="AD974">
        <v>3</v>
      </c>
    </row>
    <row r="975" spans="1:30" x14ac:dyDescent="0.3">
      <c r="A975" t="s">
        <v>997</v>
      </c>
      <c r="B975" t="s">
        <v>1995</v>
      </c>
      <c r="C975">
        <v>48</v>
      </c>
      <c r="D975" t="str">
        <f t="shared" si="45"/>
        <v>40-49</v>
      </c>
      <c r="E975" t="s">
        <v>2023</v>
      </c>
      <c r="F975" t="s">
        <v>2028</v>
      </c>
      <c r="G975" t="s">
        <v>2034</v>
      </c>
      <c r="H975" s="2">
        <v>43927</v>
      </c>
      <c r="I975" t="s">
        <v>941</v>
      </c>
      <c r="J975" t="s">
        <v>2038</v>
      </c>
      <c r="K975" s="4">
        <v>92084</v>
      </c>
      <c r="L975">
        <v>0</v>
      </c>
      <c r="N975" s="6">
        <f t="shared" ca="1" si="46"/>
        <v>65</v>
      </c>
      <c r="O975" s="6">
        <f t="shared" ca="1" si="47"/>
        <v>5</v>
      </c>
      <c r="P975" s="6" t="str" cm="1">
        <f t="array" aca="1" ref="P975" ca="1">_xlfn.IFS(O975&lt;5,"0-4years", O975&lt;10,"5-9years",O975&gt;=10,"10+ years")</f>
        <v>5-9years</v>
      </c>
      <c r="S975">
        <v>1</v>
      </c>
      <c r="T975" t="str" cm="1">
        <f t="array" ref="T975">_xlfn.IFS(S975&lt;3,"Low(1-2)",S975=3,"Medium(3)",S975&gt;=4,"High(4-5)")</f>
        <v>Low(1-2)</v>
      </c>
      <c r="U975">
        <v>4</v>
      </c>
      <c r="V975" t="s">
        <v>2050</v>
      </c>
      <c r="W975">
        <v>5</v>
      </c>
      <c r="X975">
        <v>78</v>
      </c>
      <c r="Y975">
        <v>53</v>
      </c>
      <c r="Z975">
        <v>61</v>
      </c>
      <c r="AA975">
        <v>8</v>
      </c>
      <c r="AB975" t="str" cm="1">
        <f t="array" ref="AB975">_xlfn.IFS(AA975=0,"Below Expectation",AA975&lt;5,"Needs Improvement",AA975&lt;=7,"Meets Expectation",AA975&gt;=8,"Exceeds Expectation")</f>
        <v>Exceeds Expectation</v>
      </c>
      <c r="AC975" s="4">
        <v>5023</v>
      </c>
      <c r="AD975">
        <v>0</v>
      </c>
    </row>
    <row r="976" spans="1:30" x14ac:dyDescent="0.3">
      <c r="A976" t="s">
        <v>998</v>
      </c>
      <c r="B976" t="s">
        <v>1996</v>
      </c>
      <c r="C976">
        <v>38</v>
      </c>
      <c r="D976" t="str">
        <f t="shared" si="45"/>
        <v>30-39</v>
      </c>
      <c r="E976" t="s">
        <v>2023</v>
      </c>
      <c r="F976" t="s">
        <v>2027</v>
      </c>
      <c r="G976" t="s">
        <v>2035</v>
      </c>
      <c r="H976" s="2">
        <v>43191</v>
      </c>
      <c r="I976" t="s">
        <v>247</v>
      </c>
      <c r="J976" t="s">
        <v>2041</v>
      </c>
      <c r="K976" s="4">
        <v>95601</v>
      </c>
      <c r="L976">
        <v>0</v>
      </c>
      <c r="N976" s="6">
        <f t="shared" ca="1" si="46"/>
        <v>89</v>
      </c>
      <c r="O976" s="6">
        <f t="shared" ca="1" si="47"/>
        <v>7</v>
      </c>
      <c r="P976" s="6" t="str" cm="1">
        <f t="array" aca="1" ref="P976" ca="1">_xlfn.IFS(O976&lt;5,"0-4years", O976&lt;10,"5-9years",O976&gt;=10,"10+ years")</f>
        <v>5-9years</v>
      </c>
      <c r="S976">
        <v>3</v>
      </c>
      <c r="T976" t="str" cm="1">
        <f t="array" ref="T976">_xlfn.IFS(S976&lt;3,"Low(1-2)",S976=3,"Medium(3)",S976&gt;=4,"High(4-5)")</f>
        <v>Medium(3)</v>
      </c>
      <c r="U976">
        <v>3</v>
      </c>
      <c r="V976" t="s">
        <v>2054</v>
      </c>
      <c r="W976">
        <v>2</v>
      </c>
      <c r="X976">
        <v>100</v>
      </c>
      <c r="Y976">
        <v>2</v>
      </c>
      <c r="Z976">
        <v>63</v>
      </c>
      <c r="AA976">
        <v>6</v>
      </c>
      <c r="AB976" t="str" cm="1">
        <f t="array" ref="AB976">_xlfn.IFS(AA976=0,"Below Expectation",AA976&lt;5,"Needs Improvement",AA976&lt;=7,"Meets Expectation",AA976&gt;=8,"Exceeds Expectation")</f>
        <v>Meets Expectation</v>
      </c>
      <c r="AC976" s="4">
        <v>982</v>
      </c>
      <c r="AD976">
        <v>3</v>
      </c>
    </row>
    <row r="977" spans="1:30" x14ac:dyDescent="0.3">
      <c r="A977" t="s">
        <v>999</v>
      </c>
      <c r="B977" t="s">
        <v>1997</v>
      </c>
      <c r="C977">
        <v>45</v>
      </c>
      <c r="D977" t="str">
        <f t="shared" si="45"/>
        <v>40-49</v>
      </c>
      <c r="E977" t="s">
        <v>2022</v>
      </c>
      <c r="F977" t="s">
        <v>2025</v>
      </c>
      <c r="G977" t="s">
        <v>2031</v>
      </c>
      <c r="H977" s="2">
        <v>41412</v>
      </c>
      <c r="I977" t="s">
        <v>807</v>
      </c>
      <c r="J977" t="s">
        <v>2038</v>
      </c>
      <c r="K977" s="4">
        <v>113416</v>
      </c>
      <c r="L977">
        <v>1</v>
      </c>
      <c r="M977" s="2">
        <v>43064</v>
      </c>
      <c r="N977" s="6">
        <f t="shared" ca="1" si="46"/>
        <v>54</v>
      </c>
      <c r="O977" s="6">
        <f t="shared" ca="1" si="47"/>
        <v>4</v>
      </c>
      <c r="P977" s="6" t="str" cm="1">
        <f t="array" aca="1" ref="P977" ca="1">_xlfn.IFS(O977&lt;5,"0-4years", O977&lt;10,"5-9years",O977&gt;=10,"10+ years")</f>
        <v>0-4years</v>
      </c>
      <c r="Q977" t="s">
        <v>2042</v>
      </c>
      <c r="R977">
        <v>90</v>
      </c>
      <c r="S977">
        <v>5</v>
      </c>
      <c r="T977" t="str" cm="1">
        <f t="array" ref="T977">_xlfn.IFS(S977&lt;3,"Low(1-2)",S977=3,"Medium(3)",S977&gt;=4,"High(4-5)")</f>
        <v>High(4-5)</v>
      </c>
      <c r="U977">
        <v>1</v>
      </c>
      <c r="V977" t="s">
        <v>2048</v>
      </c>
      <c r="W977">
        <v>3</v>
      </c>
      <c r="X977">
        <v>67</v>
      </c>
      <c r="Y977">
        <v>54</v>
      </c>
      <c r="Z977">
        <v>95</v>
      </c>
      <c r="AA977">
        <v>8</v>
      </c>
      <c r="AB977" t="str" cm="1">
        <f t="array" ref="AB977">_xlfn.IFS(AA977=0,"Below Expectation",AA977&lt;5,"Needs Improvement",AA977&lt;=7,"Meets Expectation",AA977&gt;=8,"Exceeds Expectation")</f>
        <v>Exceeds Expectation</v>
      </c>
      <c r="AC977" s="4">
        <v>14305</v>
      </c>
      <c r="AD977">
        <v>1</v>
      </c>
    </row>
    <row r="978" spans="1:30" x14ac:dyDescent="0.3">
      <c r="A978" t="s">
        <v>1000</v>
      </c>
      <c r="B978" t="s">
        <v>1998</v>
      </c>
      <c r="C978">
        <v>46</v>
      </c>
      <c r="D978" t="str">
        <f t="shared" si="45"/>
        <v>40-49</v>
      </c>
      <c r="E978" t="s">
        <v>2023</v>
      </c>
      <c r="F978" t="s">
        <v>2028</v>
      </c>
      <c r="G978" t="s">
        <v>2033</v>
      </c>
      <c r="H978" s="2">
        <v>44254</v>
      </c>
      <c r="I978" t="s">
        <v>169</v>
      </c>
      <c r="J978" t="s">
        <v>2041</v>
      </c>
      <c r="K978" s="4">
        <v>28407</v>
      </c>
      <c r="L978">
        <v>0</v>
      </c>
      <c r="N978" s="6">
        <f t="shared" ca="1" si="46"/>
        <v>54</v>
      </c>
      <c r="O978" s="6">
        <f t="shared" ca="1" si="47"/>
        <v>4</v>
      </c>
      <c r="P978" s="6" t="str" cm="1">
        <f t="array" aca="1" ref="P978" ca="1">_xlfn.IFS(O978&lt;5,"0-4years", O978&lt;10,"5-9years",O978&gt;=10,"10+ years")</f>
        <v>0-4years</v>
      </c>
      <c r="S978">
        <v>1</v>
      </c>
      <c r="T978" t="str" cm="1">
        <f t="array" ref="T978">_xlfn.IFS(S978&lt;3,"Low(1-2)",S978=3,"Medium(3)",S978&gt;=4,"High(4-5)")</f>
        <v>Low(1-2)</v>
      </c>
      <c r="U978">
        <v>3</v>
      </c>
      <c r="V978" t="s">
        <v>2050</v>
      </c>
      <c r="W978">
        <v>3</v>
      </c>
      <c r="X978">
        <v>93</v>
      </c>
      <c r="Y978">
        <v>32</v>
      </c>
      <c r="Z978">
        <v>64</v>
      </c>
      <c r="AA978">
        <v>0</v>
      </c>
      <c r="AB978" t="str" cm="1">
        <f t="array" ref="AB978">_xlfn.IFS(AA978=0,"Below Expectation",AA978&lt;5,"Needs Improvement",AA978&lt;=7,"Meets Expectation",AA978&gt;=8,"Exceeds Expectation")</f>
        <v>Below Expectation</v>
      </c>
      <c r="AC978" s="4">
        <v>16146</v>
      </c>
      <c r="AD978">
        <v>4</v>
      </c>
    </row>
    <row r="979" spans="1:30" x14ac:dyDescent="0.3">
      <c r="A979" t="s">
        <v>1001</v>
      </c>
      <c r="B979" t="s">
        <v>1999</v>
      </c>
      <c r="C979">
        <v>28</v>
      </c>
      <c r="D979" t="str">
        <f t="shared" si="45"/>
        <v>22-29</v>
      </c>
      <c r="E979" t="s">
        <v>2022</v>
      </c>
      <c r="F979" t="s">
        <v>2027</v>
      </c>
      <c r="G979" t="s">
        <v>2035</v>
      </c>
      <c r="H979" s="2">
        <v>40862</v>
      </c>
      <c r="I979" t="s">
        <v>988</v>
      </c>
      <c r="J979" t="s">
        <v>2040</v>
      </c>
      <c r="K979" s="4">
        <v>57940</v>
      </c>
      <c r="L979">
        <v>0</v>
      </c>
      <c r="N979" s="6">
        <f t="shared" ca="1" si="46"/>
        <v>166</v>
      </c>
      <c r="O979" s="6">
        <f t="shared" ca="1" si="47"/>
        <v>13</v>
      </c>
      <c r="P979" s="6" t="str" cm="1">
        <f t="array" aca="1" ref="P979" ca="1">_xlfn.IFS(O979&lt;5,"0-4years", O979&lt;10,"5-9years",O979&gt;=10,"10+ years")</f>
        <v>10+ years</v>
      </c>
      <c r="S979">
        <v>3</v>
      </c>
      <c r="T979" t="str" cm="1">
        <f t="array" ref="T979">_xlfn.IFS(S979&lt;3,"Low(1-2)",S979=3,"Medium(3)",S979&gt;=4,"High(4-5)")</f>
        <v>Medium(3)</v>
      </c>
      <c r="U979">
        <v>4</v>
      </c>
      <c r="V979" t="s">
        <v>2054</v>
      </c>
      <c r="W979">
        <v>3</v>
      </c>
      <c r="X979">
        <v>65</v>
      </c>
      <c r="Y979">
        <v>95</v>
      </c>
      <c r="Z979">
        <v>52</v>
      </c>
      <c r="AA979">
        <v>4</v>
      </c>
      <c r="AB979" t="str" cm="1">
        <f t="array" ref="AB979">_xlfn.IFS(AA979=0,"Below Expectation",AA979&lt;5,"Needs Improvement",AA979&lt;=7,"Meets Expectation",AA979&gt;=8,"Exceeds Expectation")</f>
        <v>Needs Improvement</v>
      </c>
      <c r="AC979" s="4">
        <v>17729</v>
      </c>
      <c r="AD979">
        <v>4</v>
      </c>
    </row>
    <row r="980" spans="1:30" x14ac:dyDescent="0.3">
      <c r="A980" t="s">
        <v>1002</v>
      </c>
      <c r="B980" t="s">
        <v>2000</v>
      </c>
      <c r="C980">
        <v>27</v>
      </c>
      <c r="D980" t="str">
        <f t="shared" si="45"/>
        <v>22-29</v>
      </c>
      <c r="E980" t="s">
        <v>2024</v>
      </c>
      <c r="F980" t="s">
        <v>2029</v>
      </c>
      <c r="G980" t="s">
        <v>2035</v>
      </c>
      <c r="H980" s="2">
        <v>41058</v>
      </c>
      <c r="I980" t="s">
        <v>973</v>
      </c>
      <c r="J980" t="s">
        <v>2040</v>
      </c>
      <c r="K980" s="4">
        <v>30666</v>
      </c>
      <c r="L980">
        <v>0</v>
      </c>
      <c r="N980" s="6">
        <f t="shared" ca="1" si="46"/>
        <v>159</v>
      </c>
      <c r="O980" s="6">
        <f t="shared" ca="1" si="47"/>
        <v>13</v>
      </c>
      <c r="P980" s="6" t="str" cm="1">
        <f t="array" aca="1" ref="P980" ca="1">_xlfn.IFS(O980&lt;5,"0-4years", O980&lt;10,"5-9years",O980&gt;=10,"10+ years")</f>
        <v>10+ years</v>
      </c>
      <c r="S980">
        <v>4</v>
      </c>
      <c r="T980" t="str" cm="1">
        <f t="array" ref="T980">_xlfn.IFS(S980&lt;3,"Low(1-2)",S980=3,"Medium(3)",S980&gt;=4,"High(4-5)")</f>
        <v>High(4-5)</v>
      </c>
      <c r="U980">
        <v>3</v>
      </c>
      <c r="V980" t="s">
        <v>2054</v>
      </c>
      <c r="W980">
        <v>4</v>
      </c>
      <c r="X980">
        <v>50</v>
      </c>
      <c r="Y980">
        <v>70</v>
      </c>
      <c r="Z980">
        <v>64</v>
      </c>
      <c r="AA980">
        <v>2</v>
      </c>
      <c r="AB980" t="str" cm="1">
        <f t="array" ref="AB980">_xlfn.IFS(AA980=0,"Below Expectation",AA980&lt;5,"Needs Improvement",AA980&lt;=7,"Meets Expectation",AA980&gt;=8,"Exceeds Expectation")</f>
        <v>Needs Improvement</v>
      </c>
      <c r="AC980" s="4">
        <v>11201</v>
      </c>
      <c r="AD980">
        <v>0</v>
      </c>
    </row>
    <row r="981" spans="1:30" x14ac:dyDescent="0.3">
      <c r="A981" t="s">
        <v>1003</v>
      </c>
      <c r="B981" t="s">
        <v>2001</v>
      </c>
      <c r="C981">
        <v>45</v>
      </c>
      <c r="D981" t="str">
        <f t="shared" si="45"/>
        <v>40-49</v>
      </c>
      <c r="E981" t="s">
        <v>2022</v>
      </c>
      <c r="F981" t="s">
        <v>2030</v>
      </c>
      <c r="G981" t="s">
        <v>2031</v>
      </c>
      <c r="H981" s="2">
        <v>41359</v>
      </c>
      <c r="I981" t="s">
        <v>891</v>
      </c>
      <c r="J981" t="s">
        <v>2037</v>
      </c>
      <c r="K981" s="4">
        <v>62122</v>
      </c>
      <c r="L981">
        <v>0</v>
      </c>
      <c r="N981" s="6">
        <f t="shared" ca="1" si="46"/>
        <v>149</v>
      </c>
      <c r="O981" s="6">
        <f t="shared" ca="1" si="47"/>
        <v>12</v>
      </c>
      <c r="P981" s="6" t="str" cm="1">
        <f t="array" aca="1" ref="P981" ca="1">_xlfn.IFS(O981&lt;5,"0-4years", O981&lt;10,"5-9years",O981&gt;=10,"10+ years")</f>
        <v>10+ years</v>
      </c>
      <c r="S981">
        <v>5</v>
      </c>
      <c r="T981" t="str" cm="1">
        <f t="array" ref="T981">_xlfn.IFS(S981&lt;3,"Low(1-2)",S981=3,"Medium(3)",S981&gt;=4,"High(4-5)")</f>
        <v>High(4-5)</v>
      </c>
      <c r="U981">
        <v>5</v>
      </c>
      <c r="V981" t="s">
        <v>2056</v>
      </c>
      <c r="W981">
        <v>5</v>
      </c>
      <c r="X981">
        <v>97</v>
      </c>
      <c r="Y981">
        <v>18</v>
      </c>
      <c r="Z981">
        <v>100</v>
      </c>
      <c r="AA981">
        <v>3</v>
      </c>
      <c r="AB981" t="str" cm="1">
        <f t="array" ref="AB981">_xlfn.IFS(AA981=0,"Below Expectation",AA981&lt;5,"Needs Improvement",AA981&lt;=7,"Meets Expectation",AA981&gt;=8,"Exceeds Expectation")</f>
        <v>Needs Improvement</v>
      </c>
      <c r="AC981" s="4">
        <v>16910</v>
      </c>
      <c r="AD981">
        <v>1</v>
      </c>
    </row>
    <row r="982" spans="1:30" x14ac:dyDescent="0.3">
      <c r="A982" t="s">
        <v>1004</v>
      </c>
      <c r="B982" t="s">
        <v>2002</v>
      </c>
      <c r="C982">
        <v>54</v>
      </c>
      <c r="D982" t="str">
        <f t="shared" si="45"/>
        <v>50-59</v>
      </c>
      <c r="E982" t="s">
        <v>2022</v>
      </c>
      <c r="F982" t="s">
        <v>2027</v>
      </c>
      <c r="G982" t="s">
        <v>2034</v>
      </c>
      <c r="H982" s="2">
        <v>41173</v>
      </c>
      <c r="I982" t="s">
        <v>53</v>
      </c>
      <c r="J982" t="s">
        <v>2041</v>
      </c>
      <c r="K982" s="4">
        <v>50092</v>
      </c>
      <c r="L982">
        <v>0</v>
      </c>
      <c r="N982" s="6">
        <f t="shared" ca="1" si="46"/>
        <v>155</v>
      </c>
      <c r="O982" s="6">
        <f t="shared" ca="1" si="47"/>
        <v>12</v>
      </c>
      <c r="P982" s="6" t="str" cm="1">
        <f t="array" aca="1" ref="P982" ca="1">_xlfn.IFS(O982&lt;5,"0-4years", O982&lt;10,"5-9years",O982&gt;=10,"10+ years")</f>
        <v>10+ years</v>
      </c>
      <c r="S982">
        <v>4</v>
      </c>
      <c r="T982" t="str" cm="1">
        <f t="array" ref="T982">_xlfn.IFS(S982&lt;3,"Low(1-2)",S982=3,"Medium(3)",S982&gt;=4,"High(4-5)")</f>
        <v>High(4-5)</v>
      </c>
      <c r="U982">
        <v>5</v>
      </c>
      <c r="V982" t="s">
        <v>2056</v>
      </c>
      <c r="W982">
        <v>2</v>
      </c>
      <c r="X982">
        <v>51</v>
      </c>
      <c r="Y982">
        <v>33</v>
      </c>
      <c r="Z982">
        <v>73</v>
      </c>
      <c r="AA982">
        <v>3</v>
      </c>
      <c r="AB982" t="str" cm="1">
        <f t="array" ref="AB982">_xlfn.IFS(AA982=0,"Below Expectation",AA982&lt;5,"Needs Improvement",AA982&lt;=7,"Meets Expectation",AA982&gt;=8,"Exceeds Expectation")</f>
        <v>Needs Improvement</v>
      </c>
      <c r="AC982" s="4">
        <v>17314</v>
      </c>
      <c r="AD982">
        <v>2</v>
      </c>
    </row>
    <row r="983" spans="1:30" x14ac:dyDescent="0.3">
      <c r="A983" t="s">
        <v>1005</v>
      </c>
      <c r="B983" t="s">
        <v>2003</v>
      </c>
      <c r="C983">
        <v>50</v>
      </c>
      <c r="D983" t="str">
        <f t="shared" si="45"/>
        <v>50-59</v>
      </c>
      <c r="E983" t="s">
        <v>2023</v>
      </c>
      <c r="F983" t="s">
        <v>2029</v>
      </c>
      <c r="G983" t="s">
        <v>2034</v>
      </c>
      <c r="H983" s="2">
        <v>44336</v>
      </c>
      <c r="I983" t="s">
        <v>68</v>
      </c>
      <c r="J983" t="s">
        <v>2040</v>
      </c>
      <c r="K983" s="4">
        <v>100645</v>
      </c>
      <c r="L983">
        <v>0</v>
      </c>
      <c r="N983" s="6">
        <f t="shared" ca="1" si="46"/>
        <v>51</v>
      </c>
      <c r="O983" s="6">
        <f t="shared" ca="1" si="47"/>
        <v>4</v>
      </c>
      <c r="P983" s="6" t="str" cm="1">
        <f t="array" aca="1" ref="P983" ca="1">_xlfn.IFS(O983&lt;5,"0-4years", O983&lt;10,"5-9years",O983&gt;=10,"10+ years")</f>
        <v>0-4years</v>
      </c>
      <c r="S983">
        <v>1</v>
      </c>
      <c r="T983" t="str" cm="1">
        <f t="array" ref="T983">_xlfn.IFS(S983&lt;3,"Low(1-2)",S983=3,"Medium(3)",S983&gt;=4,"High(4-5)")</f>
        <v>Low(1-2)</v>
      </c>
      <c r="U983">
        <v>5</v>
      </c>
      <c r="V983" t="s">
        <v>2050</v>
      </c>
      <c r="W983">
        <v>1</v>
      </c>
      <c r="X983">
        <v>64</v>
      </c>
      <c r="Y983">
        <v>77</v>
      </c>
      <c r="Z983">
        <v>95</v>
      </c>
      <c r="AA983">
        <v>6</v>
      </c>
      <c r="AB983" t="str" cm="1">
        <f t="array" ref="AB983">_xlfn.IFS(AA983=0,"Below Expectation",AA983&lt;5,"Needs Improvement",AA983&lt;=7,"Meets Expectation",AA983&gt;=8,"Exceeds Expectation")</f>
        <v>Meets Expectation</v>
      </c>
      <c r="AC983" s="4">
        <v>18666</v>
      </c>
      <c r="AD983">
        <v>4</v>
      </c>
    </row>
    <row r="984" spans="1:30" x14ac:dyDescent="0.3">
      <c r="A984" t="s">
        <v>1006</v>
      </c>
      <c r="B984" t="s">
        <v>2004</v>
      </c>
      <c r="C984">
        <v>43</v>
      </c>
      <c r="D984" t="str">
        <f t="shared" si="45"/>
        <v>40-49</v>
      </c>
      <c r="E984" t="s">
        <v>2023</v>
      </c>
      <c r="F984" t="s">
        <v>2029</v>
      </c>
      <c r="G984" t="s">
        <v>2031</v>
      </c>
      <c r="H984" s="2">
        <v>44429</v>
      </c>
      <c r="I984" t="s">
        <v>810</v>
      </c>
      <c r="J984" t="s">
        <v>2039</v>
      </c>
      <c r="K984" s="4">
        <v>51505</v>
      </c>
      <c r="L984">
        <v>0</v>
      </c>
      <c r="N984" s="6">
        <f t="shared" ca="1" si="46"/>
        <v>48</v>
      </c>
      <c r="O984" s="6">
        <f t="shared" ca="1" si="47"/>
        <v>4</v>
      </c>
      <c r="P984" s="6" t="str" cm="1">
        <f t="array" aca="1" ref="P984" ca="1">_xlfn.IFS(O984&lt;5,"0-4years", O984&lt;10,"5-9years",O984&gt;=10,"10+ years")</f>
        <v>0-4years</v>
      </c>
      <c r="S984">
        <v>5</v>
      </c>
      <c r="T984" t="str" cm="1">
        <f t="array" ref="T984">_xlfn.IFS(S984&lt;3,"Low(1-2)",S984=3,"Medium(3)",S984&gt;=4,"High(4-5)")</f>
        <v>High(4-5)</v>
      </c>
      <c r="U984">
        <v>2</v>
      </c>
      <c r="V984" t="s">
        <v>2050</v>
      </c>
      <c r="W984">
        <v>1</v>
      </c>
      <c r="X984">
        <v>88</v>
      </c>
      <c r="Y984">
        <v>49</v>
      </c>
      <c r="Z984">
        <v>57</v>
      </c>
      <c r="AA984">
        <v>9</v>
      </c>
      <c r="AB984" t="str" cm="1">
        <f t="array" ref="AB984">_xlfn.IFS(AA984=0,"Below Expectation",AA984&lt;5,"Needs Improvement",AA984&lt;=7,"Meets Expectation",AA984&gt;=8,"Exceeds Expectation")</f>
        <v>Exceeds Expectation</v>
      </c>
      <c r="AC984" s="4">
        <v>18330</v>
      </c>
      <c r="AD984">
        <v>1</v>
      </c>
    </row>
    <row r="985" spans="1:30" x14ac:dyDescent="0.3">
      <c r="A985" t="s">
        <v>1007</v>
      </c>
      <c r="B985" t="s">
        <v>2005</v>
      </c>
      <c r="C985">
        <v>47</v>
      </c>
      <c r="D985" t="str">
        <f t="shared" si="45"/>
        <v>40-49</v>
      </c>
      <c r="E985" t="s">
        <v>2023</v>
      </c>
      <c r="F985" t="s">
        <v>2030</v>
      </c>
      <c r="G985" t="s">
        <v>2034</v>
      </c>
      <c r="H985" s="2">
        <v>42512</v>
      </c>
      <c r="I985" t="s">
        <v>494</v>
      </c>
      <c r="J985" t="s">
        <v>2037</v>
      </c>
      <c r="K985" s="4">
        <v>61713</v>
      </c>
      <c r="L985">
        <v>1</v>
      </c>
      <c r="M985" s="2">
        <v>45204</v>
      </c>
      <c r="N985" s="6">
        <f t="shared" ca="1" si="46"/>
        <v>88</v>
      </c>
      <c r="O985" s="6">
        <f t="shared" ca="1" si="47"/>
        <v>7</v>
      </c>
      <c r="P985" s="6" t="str" cm="1">
        <f t="array" aca="1" ref="P985" ca="1">_xlfn.IFS(O985&lt;5,"0-4years", O985&lt;10,"5-9years",O985&gt;=10,"10+ years")</f>
        <v>5-9years</v>
      </c>
      <c r="Q985" t="s">
        <v>2047</v>
      </c>
      <c r="R985">
        <v>90</v>
      </c>
      <c r="S985">
        <v>3</v>
      </c>
      <c r="T985" t="str" cm="1">
        <f t="array" ref="T985">_xlfn.IFS(S985&lt;3,"Low(1-2)",S985=3,"Medium(3)",S985&gt;=4,"High(4-5)")</f>
        <v>Medium(3)</v>
      </c>
      <c r="U985">
        <v>5</v>
      </c>
      <c r="V985" t="s">
        <v>2055</v>
      </c>
      <c r="W985">
        <v>5</v>
      </c>
      <c r="X985">
        <v>77</v>
      </c>
      <c r="Y985">
        <v>46</v>
      </c>
      <c r="Z985">
        <v>54</v>
      </c>
      <c r="AA985">
        <v>7</v>
      </c>
      <c r="AB985" t="str" cm="1">
        <f t="array" ref="AB985">_xlfn.IFS(AA985=0,"Below Expectation",AA985&lt;5,"Needs Improvement",AA985&lt;=7,"Meets Expectation",AA985&gt;=8,"Exceeds Expectation")</f>
        <v>Meets Expectation</v>
      </c>
      <c r="AC985" s="4">
        <v>15365</v>
      </c>
      <c r="AD985">
        <v>1</v>
      </c>
    </row>
    <row r="986" spans="1:30" x14ac:dyDescent="0.3">
      <c r="A986" t="s">
        <v>1008</v>
      </c>
      <c r="B986" t="s">
        <v>2006</v>
      </c>
      <c r="C986">
        <v>49</v>
      </c>
      <c r="D986" t="str">
        <f t="shared" si="45"/>
        <v>40-49</v>
      </c>
      <c r="E986" t="s">
        <v>2022</v>
      </c>
      <c r="F986" t="s">
        <v>2029</v>
      </c>
      <c r="G986" t="s">
        <v>2035</v>
      </c>
      <c r="H986" s="2">
        <v>40654</v>
      </c>
      <c r="I986" t="s">
        <v>57</v>
      </c>
      <c r="J986" t="s">
        <v>2038</v>
      </c>
      <c r="K986" s="4">
        <v>79387</v>
      </c>
      <c r="L986">
        <v>0</v>
      </c>
      <c r="N986" s="6">
        <f t="shared" ca="1" si="46"/>
        <v>172</v>
      </c>
      <c r="O986" s="6">
        <f t="shared" ca="1" si="47"/>
        <v>14</v>
      </c>
      <c r="P986" s="6" t="str" cm="1">
        <f t="array" aca="1" ref="P986" ca="1">_xlfn.IFS(O986&lt;5,"0-4years", O986&lt;10,"5-9years",O986&gt;=10,"10+ years")</f>
        <v>10+ years</v>
      </c>
      <c r="S986">
        <v>1</v>
      </c>
      <c r="T986" t="str" cm="1">
        <f t="array" ref="T986">_xlfn.IFS(S986&lt;3,"Low(1-2)",S986=3,"Medium(3)",S986&gt;=4,"High(4-5)")</f>
        <v>Low(1-2)</v>
      </c>
      <c r="U986">
        <v>5</v>
      </c>
      <c r="V986" t="s">
        <v>2050</v>
      </c>
      <c r="W986">
        <v>3</v>
      </c>
      <c r="X986">
        <v>50</v>
      </c>
      <c r="Y986">
        <v>45</v>
      </c>
      <c r="Z986">
        <v>100</v>
      </c>
      <c r="AA986">
        <v>9</v>
      </c>
      <c r="AB986" t="str" cm="1">
        <f t="array" ref="AB986">_xlfn.IFS(AA986=0,"Below Expectation",AA986&lt;5,"Needs Improvement",AA986&lt;=7,"Meets Expectation",AA986&gt;=8,"Exceeds Expectation")</f>
        <v>Exceeds Expectation</v>
      </c>
      <c r="AC986" s="4">
        <v>10733</v>
      </c>
      <c r="AD986">
        <v>0</v>
      </c>
    </row>
    <row r="987" spans="1:30" x14ac:dyDescent="0.3">
      <c r="A987" t="s">
        <v>1009</v>
      </c>
      <c r="B987" t="s">
        <v>2007</v>
      </c>
      <c r="C987">
        <v>42</v>
      </c>
      <c r="D987" t="str">
        <f t="shared" si="45"/>
        <v>40-49</v>
      </c>
      <c r="E987" t="s">
        <v>2023</v>
      </c>
      <c r="F987" t="s">
        <v>2025</v>
      </c>
      <c r="G987" t="s">
        <v>2033</v>
      </c>
      <c r="H987" s="2">
        <v>40836</v>
      </c>
      <c r="I987" t="s">
        <v>676</v>
      </c>
      <c r="J987" t="s">
        <v>2037</v>
      </c>
      <c r="K987" s="4">
        <v>68169</v>
      </c>
      <c r="L987">
        <v>0</v>
      </c>
      <c r="N987" s="6">
        <f t="shared" ca="1" si="46"/>
        <v>166</v>
      </c>
      <c r="O987" s="6">
        <f t="shared" ca="1" si="47"/>
        <v>13</v>
      </c>
      <c r="P987" s="6" t="str" cm="1">
        <f t="array" aca="1" ref="P987" ca="1">_xlfn.IFS(O987&lt;5,"0-4years", O987&lt;10,"5-9years",O987&gt;=10,"10+ years")</f>
        <v>10+ years</v>
      </c>
      <c r="S987">
        <v>5</v>
      </c>
      <c r="T987" t="str" cm="1">
        <f t="array" ref="T987">_xlfn.IFS(S987&lt;3,"Low(1-2)",S987=3,"Medium(3)",S987&gt;=4,"High(4-5)")</f>
        <v>High(4-5)</v>
      </c>
      <c r="U987">
        <v>2</v>
      </c>
      <c r="V987" t="s">
        <v>2050</v>
      </c>
      <c r="W987">
        <v>3</v>
      </c>
      <c r="X987">
        <v>54</v>
      </c>
      <c r="Y987">
        <v>55</v>
      </c>
      <c r="Z987">
        <v>53</v>
      </c>
      <c r="AA987">
        <v>4</v>
      </c>
      <c r="AB987" t="str" cm="1">
        <f t="array" ref="AB987">_xlfn.IFS(AA987=0,"Below Expectation",AA987&lt;5,"Needs Improvement",AA987&lt;=7,"Meets Expectation",AA987&gt;=8,"Exceeds Expectation")</f>
        <v>Needs Improvement</v>
      </c>
      <c r="AC987" s="4">
        <v>10108</v>
      </c>
      <c r="AD987">
        <v>1</v>
      </c>
    </row>
    <row r="988" spans="1:30" x14ac:dyDescent="0.3">
      <c r="A988" t="s">
        <v>1010</v>
      </c>
      <c r="B988" t="s">
        <v>2008</v>
      </c>
      <c r="C988">
        <v>28</v>
      </c>
      <c r="D988" t="str">
        <f t="shared" si="45"/>
        <v>22-29</v>
      </c>
      <c r="E988" t="s">
        <v>2023</v>
      </c>
      <c r="F988" t="s">
        <v>2030</v>
      </c>
      <c r="G988" t="s">
        <v>2033</v>
      </c>
      <c r="H988" s="2">
        <v>44253</v>
      </c>
      <c r="I988" t="s">
        <v>450</v>
      </c>
      <c r="J988" t="s">
        <v>2039</v>
      </c>
      <c r="K988" s="4">
        <v>98282</v>
      </c>
      <c r="L988">
        <v>0</v>
      </c>
      <c r="N988" s="6">
        <f t="shared" ca="1" si="46"/>
        <v>54</v>
      </c>
      <c r="O988" s="6">
        <f t="shared" ca="1" si="47"/>
        <v>4</v>
      </c>
      <c r="P988" s="6" t="str" cm="1">
        <f t="array" aca="1" ref="P988" ca="1">_xlfn.IFS(O988&lt;5,"0-4years", O988&lt;10,"5-9years",O988&gt;=10,"10+ years")</f>
        <v>0-4years</v>
      </c>
      <c r="S988">
        <v>5</v>
      </c>
      <c r="T988" t="str" cm="1">
        <f t="array" ref="T988">_xlfn.IFS(S988&lt;3,"Low(1-2)",S988=3,"Medium(3)",S988&gt;=4,"High(4-5)")</f>
        <v>High(4-5)</v>
      </c>
      <c r="U988">
        <v>5</v>
      </c>
      <c r="V988" t="s">
        <v>2056</v>
      </c>
      <c r="W988">
        <v>3</v>
      </c>
      <c r="X988">
        <v>91</v>
      </c>
      <c r="Y988">
        <v>56</v>
      </c>
      <c r="Z988">
        <v>63</v>
      </c>
      <c r="AA988">
        <v>9</v>
      </c>
      <c r="AB988" t="str" cm="1">
        <f t="array" ref="AB988">_xlfn.IFS(AA988=0,"Below Expectation",AA988&lt;5,"Needs Improvement",AA988&lt;=7,"Meets Expectation",AA988&gt;=8,"Exceeds Expectation")</f>
        <v>Exceeds Expectation</v>
      </c>
      <c r="AC988" s="4">
        <v>3360</v>
      </c>
      <c r="AD988">
        <v>1</v>
      </c>
    </row>
    <row r="989" spans="1:30" x14ac:dyDescent="0.3">
      <c r="A989" t="s">
        <v>1011</v>
      </c>
      <c r="B989" t="s">
        <v>2009</v>
      </c>
      <c r="C989">
        <v>38</v>
      </c>
      <c r="D989" t="str">
        <f t="shared" si="45"/>
        <v>30-39</v>
      </c>
      <c r="E989" t="s">
        <v>2022</v>
      </c>
      <c r="F989" t="s">
        <v>2029</v>
      </c>
      <c r="G989" t="s">
        <v>2035</v>
      </c>
      <c r="H989" s="2">
        <v>43381</v>
      </c>
      <c r="I989" t="s">
        <v>853</v>
      </c>
      <c r="J989" t="s">
        <v>2041</v>
      </c>
      <c r="K989" s="4">
        <v>102511</v>
      </c>
      <c r="L989">
        <v>0</v>
      </c>
      <c r="N989" s="6">
        <f t="shared" ca="1" si="46"/>
        <v>83</v>
      </c>
      <c r="O989" s="6">
        <f t="shared" ca="1" si="47"/>
        <v>6</v>
      </c>
      <c r="P989" s="6" t="str" cm="1">
        <f t="array" aca="1" ref="P989" ca="1">_xlfn.IFS(O989&lt;5,"0-4years", O989&lt;10,"5-9years",O989&gt;=10,"10+ years")</f>
        <v>5-9years</v>
      </c>
      <c r="S989">
        <v>4</v>
      </c>
      <c r="T989" t="str" cm="1">
        <f t="array" ref="T989">_xlfn.IFS(S989&lt;3,"Low(1-2)",S989=3,"Medium(3)",S989&gt;=4,"High(4-5)")</f>
        <v>High(4-5)</v>
      </c>
      <c r="U989">
        <v>4</v>
      </c>
      <c r="V989" t="s">
        <v>2056</v>
      </c>
      <c r="W989">
        <v>3</v>
      </c>
      <c r="X989">
        <v>71</v>
      </c>
      <c r="Y989">
        <v>82</v>
      </c>
      <c r="Z989">
        <v>65</v>
      </c>
      <c r="AA989">
        <v>6</v>
      </c>
      <c r="AB989" t="str" cm="1">
        <f t="array" ref="AB989">_xlfn.IFS(AA989=0,"Below Expectation",AA989&lt;5,"Needs Improvement",AA989&lt;=7,"Meets Expectation",AA989&gt;=8,"Exceeds Expectation")</f>
        <v>Meets Expectation</v>
      </c>
      <c r="AC989" s="4">
        <v>9785</v>
      </c>
      <c r="AD989">
        <v>2</v>
      </c>
    </row>
    <row r="990" spans="1:30" x14ac:dyDescent="0.3">
      <c r="A990" t="s">
        <v>1012</v>
      </c>
      <c r="B990" t="s">
        <v>2010</v>
      </c>
      <c r="C990">
        <v>41</v>
      </c>
      <c r="D990" t="str">
        <f t="shared" si="45"/>
        <v>40-49</v>
      </c>
      <c r="E990" t="s">
        <v>2023</v>
      </c>
      <c r="F990" t="s">
        <v>2026</v>
      </c>
      <c r="G990" t="s">
        <v>2034</v>
      </c>
      <c r="H990" s="2">
        <v>42090</v>
      </c>
      <c r="I990" t="s">
        <v>909</v>
      </c>
      <c r="J990" t="s">
        <v>2038</v>
      </c>
      <c r="K990" s="4">
        <v>76742</v>
      </c>
      <c r="L990">
        <v>1</v>
      </c>
      <c r="M990" s="2">
        <v>44524</v>
      </c>
      <c r="N990" s="6">
        <f t="shared" ca="1" si="46"/>
        <v>79</v>
      </c>
      <c r="O990" s="6">
        <f t="shared" ca="1" si="47"/>
        <v>6</v>
      </c>
      <c r="P990" s="6" t="str" cm="1">
        <f t="array" aca="1" ref="P990" ca="1">_xlfn.IFS(O990&lt;5,"0-4years", O990&lt;10,"5-9years",O990&gt;=10,"10+ years")</f>
        <v>5-9years</v>
      </c>
      <c r="Q990" t="s">
        <v>2043</v>
      </c>
      <c r="R990">
        <v>30</v>
      </c>
      <c r="S990">
        <v>1</v>
      </c>
      <c r="T990" t="str" cm="1">
        <f t="array" ref="T990">_xlfn.IFS(S990&lt;3,"Low(1-2)",S990=3,"Medium(3)",S990&gt;=4,"High(4-5)")</f>
        <v>Low(1-2)</v>
      </c>
      <c r="U990">
        <v>5</v>
      </c>
      <c r="V990" t="s">
        <v>2049</v>
      </c>
      <c r="W990">
        <v>3</v>
      </c>
      <c r="X990">
        <v>85</v>
      </c>
      <c r="Y990">
        <v>50</v>
      </c>
      <c r="Z990">
        <v>69</v>
      </c>
      <c r="AA990">
        <v>2</v>
      </c>
      <c r="AB990" t="str" cm="1">
        <f t="array" ref="AB990">_xlfn.IFS(AA990=0,"Below Expectation",AA990&lt;5,"Needs Improvement",AA990&lt;=7,"Meets Expectation",AA990&gt;=8,"Exceeds Expectation")</f>
        <v>Needs Improvement</v>
      </c>
      <c r="AC990" s="4">
        <v>8112</v>
      </c>
      <c r="AD990">
        <v>0</v>
      </c>
    </row>
    <row r="991" spans="1:30" x14ac:dyDescent="0.3">
      <c r="A991" t="s">
        <v>1013</v>
      </c>
      <c r="B991" t="s">
        <v>2011</v>
      </c>
      <c r="C991">
        <v>41</v>
      </c>
      <c r="D991" t="str">
        <f t="shared" si="45"/>
        <v>40-49</v>
      </c>
      <c r="E991" t="s">
        <v>2023</v>
      </c>
      <c r="F991" t="s">
        <v>2027</v>
      </c>
      <c r="G991" t="s">
        <v>2033</v>
      </c>
      <c r="H991" s="2">
        <v>44723</v>
      </c>
      <c r="I991" t="s">
        <v>244</v>
      </c>
      <c r="J991" t="s">
        <v>2038</v>
      </c>
      <c r="K991" s="4">
        <v>65522</v>
      </c>
      <c r="L991">
        <v>0</v>
      </c>
      <c r="N991" s="6">
        <f t="shared" ca="1" si="46"/>
        <v>39</v>
      </c>
      <c r="O991" s="6">
        <f t="shared" ca="1" si="47"/>
        <v>3</v>
      </c>
      <c r="P991" s="6" t="str" cm="1">
        <f t="array" aca="1" ref="P991" ca="1">_xlfn.IFS(O991&lt;5,"0-4years", O991&lt;10,"5-9years",O991&gt;=10,"10+ years")</f>
        <v>0-4years</v>
      </c>
      <c r="S991">
        <v>3</v>
      </c>
      <c r="T991" t="str" cm="1">
        <f t="array" ref="T991">_xlfn.IFS(S991&lt;3,"Low(1-2)",S991=3,"Medium(3)",S991&gt;=4,"High(4-5)")</f>
        <v>Medium(3)</v>
      </c>
      <c r="U991">
        <v>5</v>
      </c>
      <c r="V991" t="s">
        <v>2054</v>
      </c>
      <c r="W991">
        <v>5</v>
      </c>
      <c r="X991">
        <v>95</v>
      </c>
      <c r="Y991">
        <v>53</v>
      </c>
      <c r="Z991">
        <v>73</v>
      </c>
      <c r="AA991">
        <v>2</v>
      </c>
      <c r="AB991" t="str" cm="1">
        <f t="array" ref="AB991">_xlfn.IFS(AA991=0,"Below Expectation",AA991&lt;5,"Needs Improvement",AA991&lt;=7,"Meets Expectation",AA991&gt;=8,"Exceeds Expectation")</f>
        <v>Needs Improvement</v>
      </c>
      <c r="AC991" s="4">
        <v>16016</v>
      </c>
      <c r="AD991">
        <v>0</v>
      </c>
    </row>
    <row r="992" spans="1:30" x14ac:dyDescent="0.3">
      <c r="A992" t="s">
        <v>1014</v>
      </c>
      <c r="B992" t="s">
        <v>2012</v>
      </c>
      <c r="C992">
        <v>43</v>
      </c>
      <c r="D992" t="str">
        <f t="shared" si="45"/>
        <v>40-49</v>
      </c>
      <c r="E992" t="s">
        <v>2023</v>
      </c>
      <c r="F992" t="s">
        <v>2029</v>
      </c>
      <c r="G992" t="s">
        <v>2033</v>
      </c>
      <c r="H992" s="2">
        <v>45471</v>
      </c>
      <c r="I992" t="s">
        <v>891</v>
      </c>
      <c r="J992" t="s">
        <v>2041</v>
      </c>
      <c r="K992" s="4">
        <v>106132</v>
      </c>
      <c r="L992">
        <v>0</v>
      </c>
      <c r="N992" s="6">
        <f t="shared" ca="1" si="46"/>
        <v>14</v>
      </c>
      <c r="O992" s="6">
        <f t="shared" ca="1" si="47"/>
        <v>1</v>
      </c>
      <c r="P992" s="6" t="str" cm="1">
        <f t="array" aca="1" ref="P992" ca="1">_xlfn.IFS(O992&lt;5,"0-4years", O992&lt;10,"5-9years",O992&gt;=10,"10+ years")</f>
        <v>0-4years</v>
      </c>
      <c r="S992">
        <v>3</v>
      </c>
      <c r="T992" t="str" cm="1">
        <f t="array" ref="T992">_xlfn.IFS(S992&lt;3,"Low(1-2)",S992=3,"Medium(3)",S992&gt;=4,"High(4-5)")</f>
        <v>Medium(3)</v>
      </c>
      <c r="U992">
        <v>2</v>
      </c>
      <c r="V992" t="s">
        <v>2050</v>
      </c>
      <c r="W992">
        <v>4</v>
      </c>
      <c r="X992">
        <v>62</v>
      </c>
      <c r="Y992">
        <v>89</v>
      </c>
      <c r="Z992">
        <v>55</v>
      </c>
      <c r="AA992">
        <v>2</v>
      </c>
      <c r="AB992" t="str" cm="1">
        <f t="array" ref="AB992">_xlfn.IFS(AA992=0,"Below Expectation",AA992&lt;5,"Needs Improvement",AA992&lt;=7,"Meets Expectation",AA992&gt;=8,"Exceeds Expectation")</f>
        <v>Needs Improvement</v>
      </c>
      <c r="AC992" s="4">
        <v>19309</v>
      </c>
      <c r="AD992">
        <v>1</v>
      </c>
    </row>
    <row r="993" spans="1:30" x14ac:dyDescent="0.3">
      <c r="A993" t="s">
        <v>1015</v>
      </c>
      <c r="B993" t="s">
        <v>2013</v>
      </c>
      <c r="C993">
        <v>49</v>
      </c>
      <c r="D993" t="str">
        <f t="shared" si="45"/>
        <v>40-49</v>
      </c>
      <c r="E993" t="s">
        <v>2024</v>
      </c>
      <c r="F993" t="s">
        <v>2025</v>
      </c>
      <c r="G993" t="s">
        <v>2034</v>
      </c>
      <c r="H993" s="2">
        <v>43220</v>
      </c>
      <c r="I993" t="s">
        <v>557</v>
      </c>
      <c r="J993" t="s">
        <v>2037</v>
      </c>
      <c r="K993" s="4">
        <v>28880</v>
      </c>
      <c r="L993">
        <v>0</v>
      </c>
      <c r="N993" s="6">
        <f t="shared" ca="1" si="46"/>
        <v>88</v>
      </c>
      <c r="O993" s="6">
        <f t="shared" ca="1" si="47"/>
        <v>7</v>
      </c>
      <c r="P993" s="6" t="str" cm="1">
        <f t="array" aca="1" ref="P993" ca="1">_xlfn.IFS(O993&lt;5,"0-4years", O993&lt;10,"5-9years",O993&gt;=10,"10+ years")</f>
        <v>5-9years</v>
      </c>
      <c r="S993">
        <v>1</v>
      </c>
      <c r="T993" t="str" cm="1">
        <f t="array" ref="T993">_xlfn.IFS(S993&lt;3,"Low(1-2)",S993=3,"Medium(3)",S993&gt;=4,"High(4-5)")</f>
        <v>Low(1-2)</v>
      </c>
      <c r="U993">
        <v>4</v>
      </c>
      <c r="V993" t="s">
        <v>2050</v>
      </c>
      <c r="W993">
        <v>2</v>
      </c>
      <c r="X993">
        <v>50</v>
      </c>
      <c r="Y993">
        <v>80</v>
      </c>
      <c r="Z993">
        <v>80</v>
      </c>
      <c r="AA993">
        <v>3</v>
      </c>
      <c r="AB993" t="str" cm="1">
        <f t="array" ref="AB993">_xlfn.IFS(AA993=0,"Below Expectation",AA993&lt;5,"Needs Improvement",AA993&lt;=7,"Meets Expectation",AA993&gt;=8,"Exceeds Expectation")</f>
        <v>Needs Improvement</v>
      </c>
      <c r="AC993" s="4">
        <v>3625</v>
      </c>
      <c r="AD993">
        <v>2</v>
      </c>
    </row>
    <row r="994" spans="1:30" x14ac:dyDescent="0.3">
      <c r="A994" t="s">
        <v>1016</v>
      </c>
      <c r="B994" t="s">
        <v>2014</v>
      </c>
      <c r="C994">
        <v>28</v>
      </c>
      <c r="D994" t="str">
        <f t="shared" si="45"/>
        <v>22-29</v>
      </c>
      <c r="E994" t="s">
        <v>2022</v>
      </c>
      <c r="F994" t="s">
        <v>2028</v>
      </c>
      <c r="G994" t="s">
        <v>2032</v>
      </c>
      <c r="H994" s="2">
        <v>44553</v>
      </c>
      <c r="I994" t="s">
        <v>715</v>
      </c>
      <c r="J994" t="s">
        <v>2040</v>
      </c>
      <c r="K994" s="4">
        <v>68454</v>
      </c>
      <c r="L994">
        <v>0</v>
      </c>
      <c r="N994" s="6">
        <f t="shared" ca="1" si="46"/>
        <v>44</v>
      </c>
      <c r="O994" s="6">
        <f t="shared" ca="1" si="47"/>
        <v>3</v>
      </c>
      <c r="P994" s="6" t="str" cm="1">
        <f t="array" aca="1" ref="P994" ca="1">_xlfn.IFS(O994&lt;5,"0-4years", O994&lt;10,"5-9years",O994&gt;=10,"10+ years")</f>
        <v>0-4years</v>
      </c>
      <c r="S994">
        <v>1</v>
      </c>
      <c r="T994" t="str" cm="1">
        <f t="array" ref="T994">_xlfn.IFS(S994&lt;3,"Low(1-2)",S994=3,"Medium(3)",S994&gt;=4,"High(4-5)")</f>
        <v>Low(1-2)</v>
      </c>
      <c r="U994">
        <v>3</v>
      </c>
      <c r="V994" t="s">
        <v>2050</v>
      </c>
      <c r="W994">
        <v>3</v>
      </c>
      <c r="X994">
        <v>65</v>
      </c>
      <c r="Y994">
        <v>27</v>
      </c>
      <c r="Z994">
        <v>55</v>
      </c>
      <c r="AA994">
        <v>5</v>
      </c>
      <c r="AB994" t="str" cm="1">
        <f t="array" ref="AB994">_xlfn.IFS(AA994=0,"Below Expectation",AA994&lt;5,"Needs Improvement",AA994&lt;=7,"Meets Expectation",AA994&gt;=8,"Exceeds Expectation")</f>
        <v>Meets Expectation</v>
      </c>
      <c r="AC994" s="4">
        <v>5469</v>
      </c>
      <c r="AD994">
        <v>3</v>
      </c>
    </row>
    <row r="995" spans="1:30" x14ac:dyDescent="0.3">
      <c r="A995" t="s">
        <v>1017</v>
      </c>
      <c r="B995" t="s">
        <v>2015</v>
      </c>
      <c r="C995">
        <v>22</v>
      </c>
      <c r="D995" t="str">
        <f t="shared" si="45"/>
        <v>22-29</v>
      </c>
      <c r="E995" t="s">
        <v>2022</v>
      </c>
      <c r="F995" t="s">
        <v>2029</v>
      </c>
      <c r="G995" t="s">
        <v>2031</v>
      </c>
      <c r="H995" s="2">
        <v>43865</v>
      </c>
      <c r="I995" t="s">
        <v>971</v>
      </c>
      <c r="J995" t="s">
        <v>2037</v>
      </c>
      <c r="K995" s="4">
        <v>80711</v>
      </c>
      <c r="L995">
        <v>0</v>
      </c>
      <c r="N995" s="6">
        <f t="shared" ca="1" si="46"/>
        <v>67</v>
      </c>
      <c r="O995" s="6">
        <f t="shared" ca="1" si="47"/>
        <v>5</v>
      </c>
      <c r="P995" s="6" t="str" cm="1">
        <f t="array" aca="1" ref="P995" ca="1">_xlfn.IFS(O995&lt;5,"0-4years", O995&lt;10,"5-9years",O995&gt;=10,"10+ years")</f>
        <v>5-9years</v>
      </c>
      <c r="S995">
        <v>2</v>
      </c>
      <c r="T995" t="str" cm="1">
        <f t="array" ref="T995">_xlfn.IFS(S995&lt;3,"Low(1-2)",S995=3,"Medium(3)",S995&gt;=4,"High(4-5)")</f>
        <v>Low(1-2)</v>
      </c>
      <c r="U995">
        <v>1</v>
      </c>
      <c r="V995" t="s">
        <v>2050</v>
      </c>
      <c r="W995">
        <v>4</v>
      </c>
      <c r="X995">
        <v>90</v>
      </c>
      <c r="Y995">
        <v>18</v>
      </c>
      <c r="Z995">
        <v>84</v>
      </c>
      <c r="AA995">
        <v>4</v>
      </c>
      <c r="AB995" t="str" cm="1">
        <f t="array" ref="AB995">_xlfn.IFS(AA995=0,"Below Expectation",AA995&lt;5,"Needs Improvement",AA995&lt;=7,"Meets Expectation",AA995&gt;=8,"Exceeds Expectation")</f>
        <v>Needs Improvement</v>
      </c>
      <c r="AC995" s="4">
        <v>1223</v>
      </c>
      <c r="AD995">
        <v>4</v>
      </c>
    </row>
    <row r="996" spans="1:30" x14ac:dyDescent="0.3">
      <c r="A996" t="s">
        <v>1018</v>
      </c>
      <c r="B996" t="s">
        <v>2016</v>
      </c>
      <c r="C996">
        <v>53</v>
      </c>
      <c r="D996" t="str">
        <f t="shared" si="45"/>
        <v>50-59</v>
      </c>
      <c r="E996" t="s">
        <v>2023</v>
      </c>
      <c r="F996" t="s">
        <v>2028</v>
      </c>
      <c r="G996" t="s">
        <v>2032</v>
      </c>
      <c r="H996" s="2">
        <v>43891</v>
      </c>
      <c r="I996" t="s">
        <v>390</v>
      </c>
      <c r="J996" t="s">
        <v>2039</v>
      </c>
      <c r="K996" s="4">
        <v>68539</v>
      </c>
      <c r="L996">
        <v>1</v>
      </c>
      <c r="M996" s="2">
        <v>45559</v>
      </c>
      <c r="N996" s="6">
        <f t="shared" ca="1" si="46"/>
        <v>54</v>
      </c>
      <c r="O996" s="6">
        <f t="shared" ca="1" si="47"/>
        <v>4</v>
      </c>
      <c r="P996" s="6" t="str" cm="1">
        <f t="array" aca="1" ref="P996" ca="1">_xlfn.IFS(O996&lt;5,"0-4years", O996&lt;10,"5-9years",O996&gt;=10,"10+ years")</f>
        <v>0-4years</v>
      </c>
      <c r="Q996" t="s">
        <v>2046</v>
      </c>
      <c r="R996">
        <v>90</v>
      </c>
      <c r="S996">
        <v>4</v>
      </c>
      <c r="T996" t="str" cm="1">
        <f t="array" ref="T996">_xlfn.IFS(S996&lt;3,"Low(1-2)",S996=3,"Medium(3)",S996&gt;=4,"High(4-5)")</f>
        <v>High(4-5)</v>
      </c>
      <c r="U996">
        <v>4</v>
      </c>
      <c r="V996" t="s">
        <v>2053</v>
      </c>
      <c r="W996">
        <v>1</v>
      </c>
      <c r="X996">
        <v>71</v>
      </c>
      <c r="Y996">
        <v>26</v>
      </c>
      <c r="Z996">
        <v>64</v>
      </c>
      <c r="AA996">
        <v>7</v>
      </c>
      <c r="AB996" t="str" cm="1">
        <f t="array" ref="AB996">_xlfn.IFS(AA996=0,"Below Expectation",AA996&lt;5,"Needs Improvement",AA996&lt;=7,"Meets Expectation",AA996&gt;=8,"Exceeds Expectation")</f>
        <v>Meets Expectation</v>
      </c>
      <c r="AC996" s="4">
        <v>7110</v>
      </c>
      <c r="AD996">
        <v>0</v>
      </c>
    </row>
    <row r="997" spans="1:30" x14ac:dyDescent="0.3">
      <c r="A997" t="s">
        <v>1019</v>
      </c>
      <c r="B997" t="s">
        <v>2017</v>
      </c>
      <c r="C997">
        <v>34</v>
      </c>
      <c r="D997" t="str">
        <f t="shared" si="45"/>
        <v>30-39</v>
      </c>
      <c r="E997" t="s">
        <v>2024</v>
      </c>
      <c r="F997" t="s">
        <v>2026</v>
      </c>
      <c r="G997" t="s">
        <v>2036</v>
      </c>
      <c r="H997" s="2">
        <v>42885</v>
      </c>
      <c r="I997" t="s">
        <v>955</v>
      </c>
      <c r="J997" t="s">
        <v>2040</v>
      </c>
      <c r="K997" s="4">
        <v>93321</v>
      </c>
      <c r="L997">
        <v>1</v>
      </c>
      <c r="M997" s="2">
        <v>43644</v>
      </c>
      <c r="N997" s="6">
        <f t="shared" ca="1" si="46"/>
        <v>24</v>
      </c>
      <c r="O997" s="6">
        <f t="shared" ca="1" si="47"/>
        <v>2</v>
      </c>
      <c r="P997" s="6" t="str" cm="1">
        <f t="array" aca="1" ref="P997" ca="1">_xlfn.IFS(O997&lt;5,"0-4years", O997&lt;10,"5-9years",O997&gt;=10,"10+ years")</f>
        <v>0-4years</v>
      </c>
      <c r="Q997" t="s">
        <v>2045</v>
      </c>
      <c r="R997">
        <v>30</v>
      </c>
      <c r="S997">
        <v>1</v>
      </c>
      <c r="T997" t="str" cm="1">
        <f t="array" ref="T997">_xlfn.IFS(S997&lt;3,"Low(1-2)",S997=3,"Medium(3)",S997&gt;=4,"High(4-5)")</f>
        <v>Low(1-2)</v>
      </c>
      <c r="U997">
        <v>3</v>
      </c>
      <c r="V997" t="s">
        <v>2052</v>
      </c>
      <c r="W997">
        <v>5</v>
      </c>
      <c r="X997">
        <v>81</v>
      </c>
      <c r="Y997">
        <v>47</v>
      </c>
      <c r="Z997">
        <v>78</v>
      </c>
      <c r="AA997">
        <v>4</v>
      </c>
      <c r="AB997" t="str" cm="1">
        <f t="array" ref="AB997">_xlfn.IFS(AA997=0,"Below Expectation",AA997&lt;5,"Needs Improvement",AA997&lt;=7,"Meets Expectation",AA997&gt;=8,"Exceeds Expectation")</f>
        <v>Needs Improvement</v>
      </c>
      <c r="AC997" s="4">
        <v>9157</v>
      </c>
      <c r="AD997">
        <v>2</v>
      </c>
    </row>
    <row r="998" spans="1:30" x14ac:dyDescent="0.3">
      <c r="A998" t="s">
        <v>1020</v>
      </c>
      <c r="B998" t="s">
        <v>2018</v>
      </c>
      <c r="C998">
        <v>51</v>
      </c>
      <c r="D998" t="str">
        <f t="shared" si="45"/>
        <v>50-59</v>
      </c>
      <c r="E998" t="s">
        <v>2022</v>
      </c>
      <c r="F998" t="s">
        <v>2029</v>
      </c>
      <c r="G998" t="s">
        <v>2034</v>
      </c>
      <c r="H998" s="2">
        <v>42247</v>
      </c>
      <c r="I998" t="s">
        <v>864</v>
      </c>
      <c r="J998" t="s">
        <v>2037</v>
      </c>
      <c r="K998" s="4">
        <v>112985</v>
      </c>
      <c r="L998">
        <v>1</v>
      </c>
      <c r="M998" s="2">
        <v>42602</v>
      </c>
      <c r="N998" s="6">
        <f t="shared" ca="1" si="46"/>
        <v>11</v>
      </c>
      <c r="O998" s="6">
        <f t="shared" ca="1" si="47"/>
        <v>0</v>
      </c>
      <c r="P998" s="6" t="str" cm="1">
        <f t="array" aca="1" ref="P998" ca="1">_xlfn.IFS(O998&lt;5,"0-4years", O998&lt;10,"5-9years",O998&gt;=10,"10+ years")</f>
        <v>0-4years</v>
      </c>
      <c r="Q998" t="s">
        <v>2043</v>
      </c>
      <c r="R998">
        <v>60</v>
      </c>
      <c r="S998">
        <v>1</v>
      </c>
      <c r="T998" t="str" cm="1">
        <f t="array" ref="T998">_xlfn.IFS(S998&lt;3,"Low(1-2)",S998=3,"Medium(3)",S998&gt;=4,"High(4-5)")</f>
        <v>Low(1-2)</v>
      </c>
      <c r="U998">
        <v>4</v>
      </c>
      <c r="V998" t="s">
        <v>2049</v>
      </c>
      <c r="W998">
        <v>4</v>
      </c>
      <c r="X998">
        <v>65</v>
      </c>
      <c r="Y998">
        <v>18</v>
      </c>
      <c r="Z998">
        <v>52</v>
      </c>
      <c r="AA998">
        <v>4</v>
      </c>
      <c r="AB998" t="str" cm="1">
        <f t="array" ref="AB998">_xlfn.IFS(AA998=0,"Below Expectation",AA998&lt;5,"Needs Improvement",AA998&lt;=7,"Meets Expectation",AA998&gt;=8,"Exceeds Expectation")</f>
        <v>Needs Improvement</v>
      </c>
      <c r="AC998" s="4">
        <v>13251</v>
      </c>
      <c r="AD998">
        <v>2</v>
      </c>
    </row>
    <row r="999" spans="1:30" x14ac:dyDescent="0.3">
      <c r="A999" t="s">
        <v>1021</v>
      </c>
      <c r="B999" t="s">
        <v>2019</v>
      </c>
      <c r="C999">
        <v>44</v>
      </c>
      <c r="D999" t="str">
        <f t="shared" si="45"/>
        <v>40-49</v>
      </c>
      <c r="E999" t="s">
        <v>2023</v>
      </c>
      <c r="F999" t="s">
        <v>2030</v>
      </c>
      <c r="G999" t="s">
        <v>2033</v>
      </c>
      <c r="H999" s="2">
        <v>45104</v>
      </c>
      <c r="I999" t="s">
        <v>766</v>
      </c>
      <c r="J999" t="s">
        <v>2041</v>
      </c>
      <c r="K999" s="4">
        <v>39799</v>
      </c>
      <c r="L999">
        <v>1</v>
      </c>
      <c r="M999" s="2">
        <v>45503</v>
      </c>
      <c r="N999" s="6">
        <f t="shared" ca="1" si="46"/>
        <v>13</v>
      </c>
      <c r="O999" s="6">
        <f t="shared" ca="1" si="47"/>
        <v>1</v>
      </c>
      <c r="P999" s="6" t="str" cm="1">
        <f t="array" aca="1" ref="P999" ca="1">_xlfn.IFS(O999&lt;5,"0-4years", O999&lt;10,"5-9years",O999&gt;=10,"10+ years")</f>
        <v>0-4years</v>
      </c>
      <c r="Q999" t="s">
        <v>2046</v>
      </c>
      <c r="R999">
        <v>30</v>
      </c>
      <c r="S999">
        <v>2</v>
      </c>
      <c r="T999" t="str" cm="1">
        <f t="array" ref="T999">_xlfn.IFS(S999&lt;3,"Low(1-2)",S999=3,"Medium(3)",S999&gt;=4,"High(4-5)")</f>
        <v>Low(1-2)</v>
      </c>
      <c r="U999">
        <v>3</v>
      </c>
      <c r="V999" t="s">
        <v>2053</v>
      </c>
      <c r="W999">
        <v>3</v>
      </c>
      <c r="X999">
        <v>100</v>
      </c>
      <c r="Y999">
        <v>96</v>
      </c>
      <c r="Z999">
        <v>60</v>
      </c>
      <c r="AA999">
        <v>9</v>
      </c>
      <c r="AB999" t="str" cm="1">
        <f t="array" ref="AB999">_xlfn.IFS(AA999=0,"Below Expectation",AA999&lt;5,"Needs Improvement",AA999&lt;=7,"Meets Expectation",AA999&gt;=8,"Exceeds Expectation")</f>
        <v>Exceeds Expectation</v>
      </c>
      <c r="AC999" s="4">
        <v>4992</v>
      </c>
      <c r="AD999">
        <v>1</v>
      </c>
    </row>
    <row r="1000" spans="1:30" x14ac:dyDescent="0.3">
      <c r="A1000" t="s">
        <v>1022</v>
      </c>
      <c r="B1000" t="s">
        <v>2020</v>
      </c>
      <c r="C1000">
        <v>40</v>
      </c>
      <c r="D1000" t="str">
        <f t="shared" si="45"/>
        <v>40-49</v>
      </c>
      <c r="E1000" t="s">
        <v>2022</v>
      </c>
      <c r="F1000" t="s">
        <v>2028</v>
      </c>
      <c r="G1000" t="s">
        <v>2035</v>
      </c>
      <c r="H1000" s="2">
        <v>41859</v>
      </c>
      <c r="I1000" t="s">
        <v>938</v>
      </c>
      <c r="J1000" t="s">
        <v>2039</v>
      </c>
      <c r="K1000" s="4">
        <v>85102</v>
      </c>
      <c r="L1000">
        <v>0</v>
      </c>
      <c r="N1000" s="6">
        <f t="shared" ca="1" si="46"/>
        <v>133</v>
      </c>
      <c r="O1000" s="6">
        <f t="shared" ca="1" si="47"/>
        <v>11</v>
      </c>
      <c r="P1000" s="6" t="str" cm="1">
        <f t="array" aca="1" ref="P1000" ca="1">_xlfn.IFS(O1000&lt;5,"0-4years", O1000&lt;10,"5-9years",O1000&gt;=10,"10+ years")</f>
        <v>10+ years</v>
      </c>
      <c r="S1000">
        <v>2</v>
      </c>
      <c r="T1000" t="str" cm="1">
        <f t="array" ref="T1000">_xlfn.IFS(S1000&lt;3,"Low(1-2)",S1000=3,"Medium(3)",S1000&gt;=4,"High(4-5)")</f>
        <v>Low(1-2)</v>
      </c>
      <c r="U1000">
        <v>3</v>
      </c>
      <c r="V1000" t="s">
        <v>2050</v>
      </c>
      <c r="W1000">
        <v>3</v>
      </c>
      <c r="X1000">
        <v>64</v>
      </c>
      <c r="Y1000">
        <v>50</v>
      </c>
      <c r="Z1000">
        <v>52</v>
      </c>
      <c r="AA1000">
        <v>1</v>
      </c>
      <c r="AB1000" t="str" cm="1">
        <f t="array" ref="AB1000">_xlfn.IFS(AA1000=0,"Below Expectation",AA1000&lt;5,"Needs Improvement",AA1000&lt;=7,"Meets Expectation",AA1000&gt;=8,"Exceeds Expectation")</f>
        <v>Needs Improvement</v>
      </c>
      <c r="AC1000" s="4">
        <v>13646</v>
      </c>
      <c r="AD1000">
        <v>4</v>
      </c>
    </row>
    <row r="1001" spans="1:30" x14ac:dyDescent="0.3">
      <c r="A1001" t="s">
        <v>1023</v>
      </c>
      <c r="B1001" t="s">
        <v>2021</v>
      </c>
      <c r="C1001">
        <v>53</v>
      </c>
      <c r="D1001" t="str">
        <f t="shared" si="45"/>
        <v>50-59</v>
      </c>
      <c r="E1001" t="s">
        <v>2023</v>
      </c>
      <c r="F1001" t="s">
        <v>2026</v>
      </c>
      <c r="G1001" t="s">
        <v>2036</v>
      </c>
      <c r="H1001" s="2">
        <v>43878</v>
      </c>
      <c r="I1001" t="s">
        <v>573</v>
      </c>
      <c r="J1001" t="s">
        <v>2039</v>
      </c>
      <c r="K1001" s="4">
        <v>75726</v>
      </c>
      <c r="L1001">
        <v>0</v>
      </c>
      <c r="N1001" s="6">
        <f t="shared" ca="1" si="46"/>
        <v>66</v>
      </c>
      <c r="O1001" s="6">
        <f t="shared" ca="1" si="47"/>
        <v>5</v>
      </c>
      <c r="P1001" s="6" t="str" cm="1">
        <f t="array" aca="1" ref="P1001" ca="1">_xlfn.IFS(O1001&lt;5,"0-4years", O1001&lt;10,"5-9years",O1001&gt;=10,"10+ years")</f>
        <v>5-9years</v>
      </c>
      <c r="S1001">
        <v>5</v>
      </c>
      <c r="T1001" t="str" cm="1">
        <f t="array" ref="T1001">_xlfn.IFS(S1001&lt;3,"Low(1-2)",S1001=3,"Medium(3)",S1001&gt;=4,"High(4-5)")</f>
        <v>High(4-5)</v>
      </c>
      <c r="U1001">
        <v>4</v>
      </c>
      <c r="V1001" t="s">
        <v>2056</v>
      </c>
      <c r="W1001">
        <v>3</v>
      </c>
      <c r="X1001">
        <v>95</v>
      </c>
      <c r="Y1001">
        <v>6</v>
      </c>
      <c r="Z1001">
        <v>77</v>
      </c>
      <c r="AA1001">
        <v>4</v>
      </c>
      <c r="AB1001" t="str" cm="1">
        <f t="array" ref="AB1001">_xlfn.IFS(AA1001=0,"Below Expectation",AA1001&lt;5,"Needs Improvement",AA1001&lt;=7,"Meets Expectation",AA1001&gt;=8,"Exceeds Expectation")</f>
        <v>Needs Improvement</v>
      </c>
      <c r="AC1001" s="4">
        <v>11870</v>
      </c>
      <c r="AD1001">
        <v>0</v>
      </c>
    </row>
  </sheetData>
  <autoFilter ref="A1:AD1001" xr:uid="{835A0FF2-5CC2-45E6-A092-17641E4019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6AD4-0A0E-4850-B75E-CB7D35EB9B7D}">
  <dimension ref="A3:K38"/>
  <sheetViews>
    <sheetView topLeftCell="A8" workbookViewId="0">
      <selection activeCell="K33" sqref="K33:K38"/>
      <pivotSelection pane="bottomRight" showHeader="1" extendable="1" axis="axisCol" start="2" max="3" activeRow="32" activeCol="10" previousRow="32" previousCol="10" click="1" r:id="rId2">
        <pivotArea dataOnly="0" grandCol="1" outline="0" axis="axisCol" fieldPosition="0"/>
      </pivotSelection>
    </sheetView>
  </sheetViews>
  <sheetFormatPr defaultRowHeight="14.4" x14ac:dyDescent="0.3"/>
  <cols>
    <col min="1" max="1" width="20.33203125" bestFit="1" customWidth="1"/>
    <col min="2" max="2" width="22.33203125" bestFit="1" customWidth="1"/>
    <col min="3" max="3" width="6.77734375" bestFit="1" customWidth="1"/>
    <col min="4" max="5" width="10.77734375" bestFit="1" customWidth="1"/>
    <col min="6" max="6" width="6" bestFit="1" customWidth="1"/>
    <col min="7" max="8" width="20.33203125" bestFit="1" customWidth="1"/>
    <col min="9" max="9" width="30.6640625" bestFit="1" customWidth="1"/>
    <col min="10" max="10" width="6.77734375" bestFit="1" customWidth="1"/>
    <col min="11" max="11" width="10.77734375" bestFit="1" customWidth="1"/>
    <col min="12" max="784" width="10.33203125" bestFit="1" customWidth="1"/>
    <col min="785" max="1005" width="11.33203125" bestFit="1" customWidth="1"/>
    <col min="1006" max="1006" width="10.77734375" bestFit="1" customWidth="1"/>
  </cols>
  <sheetData>
    <row r="3" spans="1:11" x14ac:dyDescent="0.3">
      <c r="A3" s="7" t="s">
        <v>2065</v>
      </c>
      <c r="B3" s="7" t="s">
        <v>2068</v>
      </c>
      <c r="H3" s="7" t="s">
        <v>2065</v>
      </c>
      <c r="I3" s="7" t="s">
        <v>2078</v>
      </c>
    </row>
    <row r="4" spans="1:11" x14ac:dyDescent="0.3">
      <c r="A4" s="7" t="s">
        <v>2063</v>
      </c>
      <c r="B4" t="s">
        <v>2067</v>
      </c>
      <c r="C4" t="s">
        <v>2066</v>
      </c>
      <c r="D4" t="s">
        <v>2064</v>
      </c>
      <c r="H4" s="7" t="s">
        <v>2063</v>
      </c>
      <c r="I4" t="s">
        <v>2067</v>
      </c>
      <c r="J4" t="s">
        <v>2066</v>
      </c>
      <c r="K4" t="s">
        <v>2064</v>
      </c>
    </row>
    <row r="5" spans="1:11" x14ac:dyDescent="0.3">
      <c r="A5" s="8" t="s">
        <v>2025</v>
      </c>
      <c r="B5" s="14">
        <v>42</v>
      </c>
      <c r="C5" s="14">
        <v>98</v>
      </c>
      <c r="D5" s="14">
        <v>140</v>
      </c>
      <c r="H5" s="8" t="s">
        <v>2022</v>
      </c>
      <c r="I5" s="14">
        <v>122</v>
      </c>
      <c r="J5" s="14">
        <v>349</v>
      </c>
      <c r="K5" s="14">
        <v>471</v>
      </c>
    </row>
    <row r="6" spans="1:11" x14ac:dyDescent="0.3">
      <c r="A6" s="8" t="s">
        <v>2027</v>
      </c>
      <c r="B6" s="14">
        <v>34</v>
      </c>
      <c r="C6" s="14">
        <v>135</v>
      </c>
      <c r="D6" s="14">
        <v>169</v>
      </c>
      <c r="H6" s="8" t="s">
        <v>2023</v>
      </c>
      <c r="I6" s="14">
        <v>105</v>
      </c>
      <c r="J6" s="14">
        <v>329</v>
      </c>
      <c r="K6" s="14">
        <v>434</v>
      </c>
    </row>
    <row r="7" spans="1:11" x14ac:dyDescent="0.3">
      <c r="A7" s="8" t="s">
        <v>2026</v>
      </c>
      <c r="B7" s="14">
        <v>46</v>
      </c>
      <c r="C7" s="14">
        <v>124</v>
      </c>
      <c r="D7" s="14">
        <v>170</v>
      </c>
      <c r="H7" s="8" t="s">
        <v>2024</v>
      </c>
      <c r="I7" s="14">
        <v>27</v>
      </c>
      <c r="J7" s="14">
        <v>68</v>
      </c>
      <c r="K7" s="14">
        <v>95</v>
      </c>
    </row>
    <row r="8" spans="1:11" x14ac:dyDescent="0.3">
      <c r="A8" s="8" t="s">
        <v>2028</v>
      </c>
      <c r="B8" s="14">
        <v>41</v>
      </c>
      <c r="C8" s="14">
        <v>143</v>
      </c>
      <c r="D8" s="14">
        <v>184</v>
      </c>
      <c r="H8" s="8" t="s">
        <v>2064</v>
      </c>
      <c r="I8" s="14">
        <v>254</v>
      </c>
      <c r="J8" s="14">
        <v>746</v>
      </c>
      <c r="K8" s="14">
        <v>1000</v>
      </c>
    </row>
    <row r="9" spans="1:11" x14ac:dyDescent="0.3">
      <c r="A9" s="8" t="s">
        <v>2030</v>
      </c>
      <c r="B9" s="14">
        <v>48</v>
      </c>
      <c r="C9" s="14">
        <v>114</v>
      </c>
      <c r="D9" s="14">
        <v>162</v>
      </c>
    </row>
    <row r="10" spans="1:11" x14ac:dyDescent="0.3">
      <c r="A10" s="8" t="s">
        <v>2029</v>
      </c>
      <c r="B10" s="14">
        <v>43</v>
      </c>
      <c r="C10" s="14">
        <v>132</v>
      </c>
      <c r="D10" s="14">
        <v>175</v>
      </c>
    </row>
    <row r="11" spans="1:11" x14ac:dyDescent="0.3">
      <c r="A11" s="8" t="s">
        <v>2064</v>
      </c>
      <c r="B11" s="14">
        <v>254</v>
      </c>
      <c r="C11" s="14">
        <v>746</v>
      </c>
      <c r="D11" s="14">
        <v>1000</v>
      </c>
    </row>
    <row r="13" spans="1:11" x14ac:dyDescent="0.3">
      <c r="H13" s="7" t="s">
        <v>2065</v>
      </c>
      <c r="I13" s="7" t="s">
        <v>2082</v>
      </c>
    </row>
    <row r="14" spans="1:11" x14ac:dyDescent="0.3">
      <c r="H14" s="7" t="s">
        <v>2063</v>
      </c>
      <c r="I14" t="s">
        <v>2067</v>
      </c>
      <c r="J14" t="s">
        <v>2066</v>
      </c>
      <c r="K14" t="s">
        <v>2064</v>
      </c>
    </row>
    <row r="15" spans="1:11" x14ac:dyDescent="0.3">
      <c r="A15" s="7" t="s">
        <v>2065</v>
      </c>
      <c r="B15" s="7" t="s">
        <v>2072</v>
      </c>
      <c r="H15" s="8" t="s">
        <v>2079</v>
      </c>
      <c r="I15" s="14">
        <v>90</v>
      </c>
      <c r="J15" s="14">
        <v>282</v>
      </c>
      <c r="K15" s="14">
        <v>372</v>
      </c>
    </row>
    <row r="16" spans="1:11" x14ac:dyDescent="0.3">
      <c r="A16" s="7" t="s">
        <v>2063</v>
      </c>
      <c r="B16" t="s">
        <v>2067</v>
      </c>
      <c r="C16" t="s">
        <v>2066</v>
      </c>
      <c r="D16" t="s">
        <v>2064</v>
      </c>
      <c r="H16" s="8" t="s">
        <v>2080</v>
      </c>
      <c r="I16" s="14">
        <v>111</v>
      </c>
      <c r="J16" s="14">
        <v>325</v>
      </c>
      <c r="K16" s="14">
        <v>436</v>
      </c>
    </row>
    <row r="17" spans="1:11" x14ac:dyDescent="0.3">
      <c r="A17" s="8" t="s">
        <v>2069</v>
      </c>
      <c r="B17" s="14">
        <v>174</v>
      </c>
      <c r="C17" s="14">
        <v>196</v>
      </c>
      <c r="D17" s="14">
        <v>370</v>
      </c>
      <c r="H17" s="8" t="s">
        <v>2081</v>
      </c>
      <c r="I17" s="14">
        <v>53</v>
      </c>
      <c r="J17" s="14">
        <v>139</v>
      </c>
      <c r="K17" s="14">
        <v>192</v>
      </c>
    </row>
    <row r="18" spans="1:11" x14ac:dyDescent="0.3">
      <c r="A18" s="8" t="s">
        <v>2071</v>
      </c>
      <c r="B18" s="14">
        <v>17</v>
      </c>
      <c r="C18" s="14">
        <v>279</v>
      </c>
      <c r="D18" s="14">
        <v>296</v>
      </c>
      <c r="H18" s="8" t="s">
        <v>2064</v>
      </c>
      <c r="I18" s="14">
        <v>254</v>
      </c>
      <c r="J18" s="14">
        <v>746</v>
      </c>
      <c r="K18" s="14">
        <v>1000</v>
      </c>
    </row>
    <row r="19" spans="1:11" x14ac:dyDescent="0.3">
      <c r="A19" s="8" t="s">
        <v>2070</v>
      </c>
      <c r="B19" s="14">
        <v>63</v>
      </c>
      <c r="C19" s="14">
        <v>271</v>
      </c>
      <c r="D19" s="14">
        <v>334</v>
      </c>
    </row>
    <row r="20" spans="1:11" x14ac:dyDescent="0.3">
      <c r="A20" s="8" t="s">
        <v>2064</v>
      </c>
      <c r="B20" s="14">
        <v>254</v>
      </c>
      <c r="C20" s="14">
        <v>746</v>
      </c>
      <c r="D20" s="14">
        <v>1000</v>
      </c>
    </row>
    <row r="24" spans="1:11" x14ac:dyDescent="0.3">
      <c r="H24" s="7" t="s">
        <v>2063</v>
      </c>
      <c r="I24" t="s">
        <v>2083</v>
      </c>
    </row>
    <row r="25" spans="1:11" x14ac:dyDescent="0.3">
      <c r="A25" s="7" t="s">
        <v>2065</v>
      </c>
      <c r="B25" s="7" t="s">
        <v>2077</v>
      </c>
      <c r="H25" s="8" t="s">
        <v>2066</v>
      </c>
      <c r="I25" s="9">
        <v>72641.75737265416</v>
      </c>
    </row>
    <row r="26" spans="1:11" x14ac:dyDescent="0.3">
      <c r="A26" s="7" t="s">
        <v>2063</v>
      </c>
      <c r="B26" t="s">
        <v>2067</v>
      </c>
      <c r="C26" t="s">
        <v>2066</v>
      </c>
      <c r="D26" t="s">
        <v>2064</v>
      </c>
      <c r="H26" s="8" t="s">
        <v>2067</v>
      </c>
      <c r="I26" s="9">
        <v>72149.771653543314</v>
      </c>
    </row>
    <row r="27" spans="1:11" x14ac:dyDescent="0.3">
      <c r="A27" s="8" t="s">
        <v>2076</v>
      </c>
      <c r="B27" s="14">
        <v>54</v>
      </c>
      <c r="C27" s="14">
        <v>159</v>
      </c>
      <c r="D27" s="14">
        <v>213</v>
      </c>
      <c r="H27" s="8" t="s">
        <v>2064</v>
      </c>
      <c r="I27" s="14">
        <v>72516.793000000005</v>
      </c>
    </row>
    <row r="28" spans="1:11" x14ac:dyDescent="0.3">
      <c r="A28" s="8" t="s">
        <v>2073</v>
      </c>
      <c r="B28" s="14">
        <v>59</v>
      </c>
      <c r="C28" s="14">
        <v>175</v>
      </c>
      <c r="D28" s="14">
        <v>234</v>
      </c>
    </row>
    <row r="29" spans="1:11" x14ac:dyDescent="0.3">
      <c r="A29" s="8" t="s">
        <v>2074</v>
      </c>
      <c r="B29" s="14">
        <v>66</v>
      </c>
      <c r="C29" s="14">
        <v>212</v>
      </c>
      <c r="D29" s="14">
        <v>278</v>
      </c>
    </row>
    <row r="30" spans="1:11" x14ac:dyDescent="0.3">
      <c r="A30" s="8" t="s">
        <v>2075</v>
      </c>
      <c r="B30" s="14">
        <v>75</v>
      </c>
      <c r="C30" s="14">
        <v>200</v>
      </c>
      <c r="D30" s="14">
        <v>275</v>
      </c>
    </row>
    <row r="31" spans="1:11" x14ac:dyDescent="0.3">
      <c r="A31" s="8" t="s">
        <v>2064</v>
      </c>
      <c r="B31" s="14">
        <v>254</v>
      </c>
      <c r="C31" s="14">
        <v>746</v>
      </c>
      <c r="D31" s="14">
        <v>1000</v>
      </c>
    </row>
    <row r="32" spans="1:11" x14ac:dyDescent="0.3">
      <c r="H32" s="7" t="s">
        <v>2065</v>
      </c>
      <c r="I32" s="7" t="s">
        <v>2095</v>
      </c>
    </row>
    <row r="33" spans="8:11" x14ac:dyDescent="0.3">
      <c r="H33" s="7" t="s">
        <v>2063</v>
      </c>
      <c r="I33" t="s">
        <v>2067</v>
      </c>
      <c r="J33" t="s">
        <v>2066</v>
      </c>
      <c r="K33" t="s">
        <v>2064</v>
      </c>
    </row>
    <row r="34" spans="8:11" x14ac:dyDescent="0.3">
      <c r="H34" s="8" t="s">
        <v>2091</v>
      </c>
      <c r="I34" s="14">
        <v>29</v>
      </c>
      <c r="J34" s="14">
        <v>81</v>
      </c>
      <c r="K34" s="14">
        <v>110</v>
      </c>
    </row>
    <row r="35" spans="8:11" x14ac:dyDescent="0.3">
      <c r="H35" s="8" t="s">
        <v>2092</v>
      </c>
      <c r="I35" s="14">
        <v>50</v>
      </c>
      <c r="J35" s="14">
        <v>143</v>
      </c>
      <c r="K35" s="14">
        <v>193</v>
      </c>
    </row>
    <row r="36" spans="8:11" x14ac:dyDescent="0.3">
      <c r="H36" s="8" t="s">
        <v>2093</v>
      </c>
      <c r="I36" s="14">
        <v>67</v>
      </c>
      <c r="J36" s="14">
        <v>227</v>
      </c>
      <c r="K36" s="14">
        <v>294</v>
      </c>
    </row>
    <row r="37" spans="8:11" x14ac:dyDescent="0.3">
      <c r="H37" s="8" t="s">
        <v>2094</v>
      </c>
      <c r="I37" s="14">
        <v>108</v>
      </c>
      <c r="J37" s="14">
        <v>295</v>
      </c>
      <c r="K37" s="14">
        <v>403</v>
      </c>
    </row>
    <row r="38" spans="8:11" x14ac:dyDescent="0.3">
      <c r="H38" s="8" t="s">
        <v>2064</v>
      </c>
      <c r="I38" s="14">
        <v>254</v>
      </c>
      <c r="J38" s="14">
        <v>746</v>
      </c>
      <c r="K38" s="14">
        <v>1000</v>
      </c>
    </row>
  </sheetData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46F3-8AA7-4D40-9524-30A9A75A1C3E}">
  <dimension ref="A1:AB1001"/>
  <sheetViews>
    <sheetView tabSelected="1" topLeftCell="M1" workbookViewId="0">
      <selection activeCell="P7" sqref="P7"/>
    </sheetView>
  </sheetViews>
  <sheetFormatPr defaultRowHeight="14.4" x14ac:dyDescent="0.3"/>
  <cols>
    <col min="2" max="2" width="25" bestFit="1" customWidth="1"/>
    <col min="3" max="3" width="11.5546875" bestFit="1" customWidth="1"/>
    <col min="4" max="4" width="14.33203125" bestFit="1" customWidth="1"/>
    <col min="7" max="7" width="11.33203125" style="4" bestFit="1" customWidth="1"/>
    <col min="9" max="9" width="14.33203125" style="6" customWidth="1"/>
    <col min="10" max="10" width="21.88671875" customWidth="1"/>
    <col min="11" max="11" width="10.88671875" customWidth="1"/>
    <col min="12" max="12" width="10.77734375" customWidth="1"/>
    <col min="13" max="13" width="17.88671875" bestFit="1" customWidth="1"/>
    <col min="14" max="14" width="13.6640625" customWidth="1"/>
    <col min="15" max="15" width="14.109375" customWidth="1"/>
    <col min="16" max="16" width="14.88671875" style="4" bestFit="1" customWidth="1"/>
    <col min="18" max="18" width="15.5546875" bestFit="1" customWidth="1"/>
    <col min="19" max="19" width="20.109375" bestFit="1" customWidth="1"/>
    <col min="20" max="20" width="17.5546875" bestFit="1" customWidth="1"/>
    <col min="21" max="21" width="17.88671875" bestFit="1" customWidth="1"/>
    <col min="22" max="22" width="10.21875" style="10" customWidth="1"/>
    <col min="26" max="26" width="12.109375" bestFit="1" customWidth="1"/>
    <col min="27" max="27" width="11" bestFit="1" customWidth="1"/>
  </cols>
  <sheetData>
    <row r="1" spans="1:28" ht="15" customHeight="1" x14ac:dyDescent="0.3">
      <c r="A1" s="1" t="s">
        <v>0</v>
      </c>
      <c r="B1" s="1" t="s">
        <v>1</v>
      </c>
      <c r="C1" s="1" t="s">
        <v>4</v>
      </c>
      <c r="D1" s="1" t="s">
        <v>2057</v>
      </c>
      <c r="E1" s="1" t="s">
        <v>3</v>
      </c>
      <c r="F1" s="1" t="s">
        <v>7</v>
      </c>
      <c r="G1" s="3" t="s">
        <v>9</v>
      </c>
      <c r="H1" s="1" t="s">
        <v>10</v>
      </c>
      <c r="I1" s="5" t="s">
        <v>2060</v>
      </c>
      <c r="J1" s="1" t="s">
        <v>2061</v>
      </c>
      <c r="K1" s="1" t="s">
        <v>17</v>
      </c>
      <c r="L1" s="1" t="s">
        <v>21</v>
      </c>
      <c r="M1" s="1" t="s">
        <v>2062</v>
      </c>
      <c r="N1" s="1" t="s">
        <v>2102</v>
      </c>
      <c r="O1" s="1" t="s">
        <v>2103</v>
      </c>
      <c r="P1" s="3" t="s">
        <v>2104</v>
      </c>
      <c r="T1" s="12" t="s">
        <v>2084</v>
      </c>
      <c r="U1" s="12"/>
      <c r="V1" s="12"/>
      <c r="Y1" t="s">
        <v>2100</v>
      </c>
      <c r="Z1" t="s">
        <v>2101</v>
      </c>
      <c r="AA1" t="s">
        <v>2098</v>
      </c>
      <c r="AB1" t="s">
        <v>2099</v>
      </c>
    </row>
    <row r="2" spans="1:28" x14ac:dyDescent="0.3">
      <c r="A2" t="s">
        <v>24</v>
      </c>
      <c r="B2" t="s">
        <v>1024</v>
      </c>
      <c r="C2" t="s">
        <v>2025</v>
      </c>
      <c r="D2" t="s">
        <v>2075</v>
      </c>
      <c r="E2" t="s">
        <v>2022</v>
      </c>
      <c r="F2" t="s">
        <v>287</v>
      </c>
      <c r="G2" s="4">
        <v>49700</v>
      </c>
      <c r="H2">
        <v>1</v>
      </c>
      <c r="I2" s="6" t="s">
        <v>2069</v>
      </c>
      <c r="J2" t="s">
        <v>2080</v>
      </c>
      <c r="K2">
        <v>2</v>
      </c>
      <c r="L2">
        <v>9</v>
      </c>
      <c r="M2" t="str" cm="1">
        <f t="array" ref="M2">_xlfn.IFS(L2=0,"Below Expectation",L2&lt;5,"Needs Improvement",L2&lt;=7,"Meets Expectation",L2&gt;=8,"Exceeds Expectation")</f>
        <v>Exceeds Expectation</v>
      </c>
      <c r="N2">
        <f>SUM(Y2:AB2)</f>
        <v>8</v>
      </c>
      <c r="O2" s="11">
        <f>N2/Table3[[#Totals],[Point]]</f>
        <v>0.5714285714285714</v>
      </c>
      <c r="P2" s="4" t="str" cm="1">
        <f t="array" ref="P2">_xlfn.IFS(O2&lt;=40%,"Low Risk",AND(O2&gt;40%,O2&lt;60%), "Medium Risk",O2&gt;=60%,"High Risk")</f>
        <v>Medium Risk</v>
      </c>
      <c r="Q2" s="11"/>
      <c r="T2" t="s">
        <v>2085</v>
      </c>
      <c r="U2" t="s">
        <v>2086</v>
      </c>
      <c r="V2" s="10" t="s">
        <v>2087</v>
      </c>
      <c r="Y2" t="s">
        <v>2107</v>
      </c>
      <c r="Z2" cm="1">
        <f t="array" ref="Z2">_xlfn.IFS(I2="0-4years",3,I2="5-9years",2,I2="10+ years",1)</f>
        <v>3</v>
      </c>
      <c r="AA2" cm="1">
        <f t="array" ref="AA2">_xlfn.IFS(J2="Low(1-2)", 3, J2="Medium(3)",1,J2="High(4-5)",2)</f>
        <v>3</v>
      </c>
      <c r="AB2" cm="1">
        <f t="array" ref="AB2">_xlfn.IFS(M2="Needs Improvement", 4, M2="Below Expectation", 1,M2="Meets Expectation",3,M2="Exceeds Expectation",2)</f>
        <v>2</v>
      </c>
    </row>
    <row r="3" spans="1:28" x14ac:dyDescent="0.3">
      <c r="A3" t="s">
        <v>25</v>
      </c>
      <c r="B3" t="s">
        <v>1025</v>
      </c>
      <c r="C3" t="s">
        <v>2026</v>
      </c>
      <c r="D3" t="s">
        <v>2073</v>
      </c>
      <c r="E3" t="s">
        <v>2022</v>
      </c>
      <c r="F3" t="s">
        <v>230</v>
      </c>
      <c r="G3" s="4">
        <v>105356</v>
      </c>
      <c r="H3">
        <v>1</v>
      </c>
      <c r="I3" s="6" t="s">
        <v>2069</v>
      </c>
      <c r="J3" t="s">
        <v>2080</v>
      </c>
      <c r="K3">
        <v>4</v>
      </c>
      <c r="L3">
        <v>1</v>
      </c>
      <c r="M3" t="str" cm="1">
        <f t="array" ref="M3">_xlfn.IFS(L3=0,"Below Expectation",L3&lt;5,"Needs Improvement",L3&lt;=7,"Meets Expectation",L3&gt;=8,"Exceeds Expectation")</f>
        <v>Needs Improvement</v>
      </c>
      <c r="N3">
        <f>SUM(Y3:AB3)</f>
        <v>12</v>
      </c>
      <c r="O3" s="11">
        <f>N3/Table3[[#Totals],[Point]]</f>
        <v>0.8571428571428571</v>
      </c>
      <c r="P3" s="4" t="str" cm="1">
        <f t="array" ref="P3">_xlfn.IFS(O3&lt;=40%,"Low Risk",AND(O3&gt;40%,O3&lt;60%), "Medium Risk",O3&gt;=60%,"High Risk")</f>
        <v>High Risk</v>
      </c>
      <c r="T3" t="s">
        <v>2088</v>
      </c>
      <c r="U3" t="s">
        <v>2076</v>
      </c>
      <c r="V3" s="10">
        <v>1</v>
      </c>
      <c r="Y3" cm="1">
        <f t="array" ref="Y3">_xlfn.IFS(D3="22-29",1,D3="30-39",2,D3="40-49",3,D3="50-59",4)</f>
        <v>2</v>
      </c>
      <c r="Z3" cm="1">
        <f t="array" ref="Z3">_xlfn.IFS(I3="0-4years",3,I3="5-9years",2,I3="10+ years",1)</f>
        <v>3</v>
      </c>
      <c r="AA3" cm="1">
        <f t="array" ref="AA3">_xlfn.IFS(J3="Low(1-2)", 3, J3="Medium(3)",1,J3="High(4-5)",2)</f>
        <v>3</v>
      </c>
      <c r="AB3" cm="1">
        <f t="array" ref="AB3">_xlfn.IFS(M3="Needs Improvement", 4, M3="Below Expectation", 1,M3="Meets Expectation",3,M3="Exceeds Expectation",2)</f>
        <v>4</v>
      </c>
    </row>
    <row r="4" spans="1:28" x14ac:dyDescent="0.3">
      <c r="A4" t="s">
        <v>26</v>
      </c>
      <c r="B4" t="s">
        <v>1026</v>
      </c>
      <c r="C4" t="s">
        <v>2026</v>
      </c>
      <c r="D4" t="s">
        <v>2076</v>
      </c>
      <c r="E4" t="s">
        <v>2023</v>
      </c>
      <c r="F4" t="s">
        <v>630</v>
      </c>
      <c r="G4" s="4">
        <v>101427</v>
      </c>
      <c r="H4">
        <v>0</v>
      </c>
      <c r="I4" s="6" t="s">
        <v>2069</v>
      </c>
      <c r="J4" t="s">
        <v>2080</v>
      </c>
      <c r="K4">
        <v>4</v>
      </c>
      <c r="L4">
        <v>0</v>
      </c>
      <c r="M4" t="str" cm="1">
        <f t="array" ref="M4">_xlfn.IFS(L4=0,"Below Expectation",L4&lt;5,"Needs Improvement",L4&lt;=7,"Meets Expectation",L4&gt;=8,"Exceeds Expectation")</f>
        <v>Below Expectation</v>
      </c>
      <c r="N4">
        <f t="shared" ref="N4:N66" si="0">SUM(Y4:AB4)</f>
        <v>8</v>
      </c>
      <c r="O4" s="11">
        <f>N4/Table3[[#Totals],[Point]]</f>
        <v>0.5714285714285714</v>
      </c>
      <c r="P4" s="4" t="str" cm="1">
        <f t="array" ref="P4">_xlfn.IFS(O4&lt;=40%,"Low Risk",AND(O4&gt;40%,O4&lt;60%), "Medium Risk",O4&gt;=60%,"High Risk")</f>
        <v>Medium Risk</v>
      </c>
      <c r="U4" t="s">
        <v>2073</v>
      </c>
      <c r="V4" s="10">
        <v>2</v>
      </c>
      <c r="Y4" cm="1">
        <f t="array" ref="Y4">_xlfn.IFS(D4="22-29",1,D4="30-39",2,D4="40-49",3,D4="50-59",4)</f>
        <v>1</v>
      </c>
      <c r="Z4" cm="1">
        <f t="array" ref="Z4">_xlfn.IFS(I4="0-4years",3,I4="5-9years",2,I4="10+ years",1)</f>
        <v>3</v>
      </c>
      <c r="AA4" cm="1">
        <f t="array" ref="AA4">_xlfn.IFS(J4="Low(1-2)", 3, J4="Medium(3)",1,J4="High(4-5)",2)</f>
        <v>3</v>
      </c>
      <c r="AB4" cm="1">
        <f t="array" ref="AB4">_xlfn.IFS(M4="Needs Improvement", 4, M4="Below Expectation", 1,M4="Meets Expectation",3,M4="Exceeds Expectation",2)</f>
        <v>1</v>
      </c>
    </row>
    <row r="5" spans="1:28" x14ac:dyDescent="0.3">
      <c r="A5" t="s">
        <v>27</v>
      </c>
      <c r="B5" t="s">
        <v>1027</v>
      </c>
      <c r="C5" t="s">
        <v>2027</v>
      </c>
      <c r="D5" t="s">
        <v>2074</v>
      </c>
      <c r="E5" t="s">
        <v>2022</v>
      </c>
      <c r="F5" t="s">
        <v>908</v>
      </c>
      <c r="G5" s="4">
        <v>30269</v>
      </c>
      <c r="H5">
        <v>0</v>
      </c>
      <c r="I5" s="6" t="s">
        <v>2070</v>
      </c>
      <c r="J5" t="s">
        <v>2080</v>
      </c>
      <c r="K5">
        <v>3</v>
      </c>
      <c r="L5">
        <v>9</v>
      </c>
      <c r="M5" t="str" cm="1">
        <f t="array" ref="M5">_xlfn.IFS(L5=0,"Below Expectation",L5&lt;5,"Needs Improvement",L5&lt;=7,"Meets Expectation",L5&gt;=8,"Exceeds Expectation")</f>
        <v>Exceeds Expectation</v>
      </c>
      <c r="N5">
        <f t="shared" si="0"/>
        <v>10</v>
      </c>
      <c r="O5" s="11">
        <f>N5/Table3[[#Totals],[Point]]</f>
        <v>0.7142857142857143</v>
      </c>
      <c r="P5" s="4" t="str" cm="1">
        <f t="array" ref="P5">_xlfn.IFS(O5&lt;=40%,"Low Risk",AND(O5&gt;40%,O5&lt;60%), "Medium Risk",O5&gt;=60%,"High Risk")</f>
        <v>High Risk</v>
      </c>
      <c r="U5" t="s">
        <v>2074</v>
      </c>
      <c r="V5" s="10">
        <v>3</v>
      </c>
      <c r="Y5" cm="1">
        <f t="array" ref="Y5">_xlfn.IFS(D5="22-29",1,D5="30-39",2,D5="40-49",3,D5="50-59",4)</f>
        <v>3</v>
      </c>
      <c r="Z5" cm="1">
        <f t="array" ref="Z5">_xlfn.IFS(I5="0-4years",3,I5="5-9years",2,I5="10+ years",1)</f>
        <v>2</v>
      </c>
      <c r="AA5" cm="1">
        <f t="array" ref="AA5">_xlfn.IFS(J5="Low(1-2)", 3, J5="Medium(3)",1,J5="High(4-5)",2)</f>
        <v>3</v>
      </c>
      <c r="AB5" cm="1">
        <f t="array" ref="AB5">_xlfn.IFS(M5="Needs Improvement", 4, M5="Below Expectation", 1,M5="Meets Expectation",3,M5="Exceeds Expectation",2)</f>
        <v>2</v>
      </c>
    </row>
    <row r="6" spans="1:28" x14ac:dyDescent="0.3">
      <c r="A6" t="s">
        <v>28</v>
      </c>
      <c r="B6" t="s">
        <v>1028</v>
      </c>
      <c r="C6" t="s">
        <v>2026</v>
      </c>
      <c r="D6" t="s">
        <v>2074</v>
      </c>
      <c r="E6" t="s">
        <v>2022</v>
      </c>
      <c r="F6" t="s">
        <v>757</v>
      </c>
      <c r="G6" s="4">
        <v>68880</v>
      </c>
      <c r="H6">
        <v>1</v>
      </c>
      <c r="I6" s="6" t="s">
        <v>2071</v>
      </c>
      <c r="J6" t="s">
        <v>2080</v>
      </c>
      <c r="K6">
        <v>1</v>
      </c>
      <c r="L6">
        <v>0</v>
      </c>
      <c r="M6" t="str" cm="1">
        <f t="array" ref="M6">_xlfn.IFS(L6=0,"Below Expectation",L6&lt;5,"Needs Improvement",L6&lt;=7,"Meets Expectation",L6&gt;=8,"Exceeds Expectation")</f>
        <v>Below Expectation</v>
      </c>
      <c r="N6">
        <f t="shared" si="0"/>
        <v>8</v>
      </c>
      <c r="O6" s="11">
        <f>N6/Table3[[#Totals],[Point]]</f>
        <v>0.5714285714285714</v>
      </c>
      <c r="P6" s="4" t="str" cm="1">
        <f t="array" ref="P6">_xlfn.IFS(O6&lt;=40%,"Low Risk",AND(O6&gt;40%,O6&lt;60%), "Medium Risk",O6&gt;=60%,"High Risk")</f>
        <v>Medium Risk</v>
      </c>
      <c r="U6" t="s">
        <v>2075</v>
      </c>
      <c r="V6" s="10">
        <v>4</v>
      </c>
      <c r="Y6" cm="1">
        <f t="array" ref="Y6">_xlfn.IFS(D6="22-29",1,D6="30-39",2,D6="40-49",3,D6="50-59",4)</f>
        <v>3</v>
      </c>
      <c r="Z6" cm="1">
        <f t="array" ref="Z6">_xlfn.IFS(I6="0-4years",3,I6="5-9years",2,I6="10+ years",1)</f>
        <v>1</v>
      </c>
      <c r="AA6" cm="1">
        <f t="array" ref="AA6">_xlfn.IFS(J6="Low(1-2)", 3, J6="Medium(3)",1,J6="High(4-5)",2)</f>
        <v>3</v>
      </c>
      <c r="AB6" cm="1">
        <f t="array" ref="AB6">_xlfn.IFS(M6="Needs Improvement", 4, M6="Below Expectation", 1,M6="Meets Expectation",3,M6="Exceeds Expectation",2)</f>
        <v>1</v>
      </c>
    </row>
    <row r="7" spans="1:28" x14ac:dyDescent="0.3">
      <c r="A7" t="s">
        <v>29</v>
      </c>
      <c r="B7" t="s">
        <v>1029</v>
      </c>
      <c r="C7" t="s">
        <v>2027</v>
      </c>
      <c r="D7" t="s">
        <v>2074</v>
      </c>
      <c r="E7" t="s">
        <v>2023</v>
      </c>
      <c r="F7" t="s">
        <v>389</v>
      </c>
      <c r="G7" s="4">
        <v>33320</v>
      </c>
      <c r="H7">
        <v>1</v>
      </c>
      <c r="I7" s="6" t="s">
        <v>2069</v>
      </c>
      <c r="J7" t="s">
        <v>2081</v>
      </c>
      <c r="K7">
        <v>3</v>
      </c>
      <c r="L7">
        <v>3</v>
      </c>
      <c r="M7" t="str" cm="1">
        <f t="array" ref="M7">_xlfn.IFS(L7=0,"Below Expectation",L7&lt;5,"Needs Improvement",L7&lt;=7,"Meets Expectation",L7&gt;=8,"Exceeds Expectation")</f>
        <v>Needs Improvement</v>
      </c>
      <c r="N7">
        <f t="shared" si="0"/>
        <v>11</v>
      </c>
      <c r="O7" s="11">
        <f>N7/Table3[[#Totals],[Point]]</f>
        <v>0.7857142857142857</v>
      </c>
      <c r="P7" s="4" t="str" cm="1">
        <f t="array" ref="P7">_xlfn.IFS(O7&lt;=40%,"Low Risk",AND(O7&gt;40%,O7&lt;60%), "Medium Risk",O7&gt;=60%,"High Risk")</f>
        <v>High Risk</v>
      </c>
      <c r="T7" t="s">
        <v>2060</v>
      </c>
      <c r="U7" t="s">
        <v>2069</v>
      </c>
      <c r="V7" s="10">
        <v>3</v>
      </c>
      <c r="Y7" cm="1">
        <f t="array" ref="Y7">_xlfn.IFS(D7="22-29",1,D7="30-39",2,D7="40-49",3,D7="50-59",4)</f>
        <v>3</v>
      </c>
      <c r="Z7" cm="1">
        <f t="array" ref="Z7">_xlfn.IFS(I7="0-4years",3,I7="5-9years",2,I7="10+ years",1)</f>
        <v>3</v>
      </c>
      <c r="AA7" cm="1">
        <f t="array" ref="AA7">_xlfn.IFS(J7="Low(1-2)", 3, J7="Medium(3)",1,J7="High(4-5)",2)</f>
        <v>1</v>
      </c>
      <c r="AB7" cm="1">
        <f t="array" ref="AB7">_xlfn.IFS(M7="Needs Improvement", 4, M7="Below Expectation", 1,M7="Meets Expectation",3,M7="Exceeds Expectation",2)</f>
        <v>4</v>
      </c>
    </row>
    <row r="8" spans="1:28" x14ac:dyDescent="0.3">
      <c r="A8" t="s">
        <v>30</v>
      </c>
      <c r="B8" t="s">
        <v>1030</v>
      </c>
      <c r="C8" t="s">
        <v>2027</v>
      </c>
      <c r="D8" t="s">
        <v>2073</v>
      </c>
      <c r="E8" t="s">
        <v>2022</v>
      </c>
      <c r="F8" t="s">
        <v>299</v>
      </c>
      <c r="G8" s="4">
        <v>74589</v>
      </c>
      <c r="H8">
        <v>1</v>
      </c>
      <c r="I8" s="6" t="s">
        <v>2069</v>
      </c>
      <c r="J8" t="s">
        <v>2080</v>
      </c>
      <c r="K8">
        <v>5</v>
      </c>
      <c r="L8">
        <v>2</v>
      </c>
      <c r="M8" t="str" cm="1">
        <f t="array" ref="M8">_xlfn.IFS(L8=0,"Below Expectation",L8&lt;5,"Needs Improvement",L8&lt;=7,"Meets Expectation",L8&gt;=8,"Exceeds Expectation")</f>
        <v>Needs Improvement</v>
      </c>
      <c r="N8">
        <f t="shared" si="0"/>
        <v>12</v>
      </c>
      <c r="O8" s="11">
        <f>N8/Table3[[#Totals],[Point]]</f>
        <v>0.8571428571428571</v>
      </c>
      <c r="P8" s="4" t="str" cm="1">
        <f t="array" ref="P8">_xlfn.IFS(O8&lt;=40%,"Low Risk",AND(O8&gt;40%,O8&lt;60%), "Medium Risk",O8&gt;=60%,"High Risk")</f>
        <v>High Risk</v>
      </c>
      <c r="U8" t="s">
        <v>2070</v>
      </c>
      <c r="V8" s="10">
        <v>2</v>
      </c>
      <c r="Y8" cm="1">
        <f t="array" ref="Y8">_xlfn.IFS(D8="22-29",1,D8="30-39",2,D8="40-49",3,D8="50-59",4)</f>
        <v>2</v>
      </c>
      <c r="Z8" cm="1">
        <f t="array" ref="Z8">_xlfn.IFS(I8="0-4years",3,I8="5-9years",2,I8="10+ years",1)</f>
        <v>3</v>
      </c>
      <c r="AA8" cm="1">
        <f t="array" ref="AA8">_xlfn.IFS(J8="Low(1-2)", 3, J8="Medium(3)",1,J8="High(4-5)",2)</f>
        <v>3</v>
      </c>
      <c r="AB8" cm="1">
        <f t="array" ref="AB8">_xlfn.IFS(M8="Needs Improvement", 4, M8="Below Expectation", 1,M8="Meets Expectation",3,M8="Exceeds Expectation",2)</f>
        <v>4</v>
      </c>
    </row>
    <row r="9" spans="1:28" x14ac:dyDescent="0.3">
      <c r="A9" t="s">
        <v>31</v>
      </c>
      <c r="B9" t="s">
        <v>1031</v>
      </c>
      <c r="C9" t="s">
        <v>2027</v>
      </c>
      <c r="D9" t="s">
        <v>2073</v>
      </c>
      <c r="E9" t="s">
        <v>2022</v>
      </c>
      <c r="F9" t="s">
        <v>403</v>
      </c>
      <c r="G9" s="4">
        <v>101276</v>
      </c>
      <c r="H9">
        <v>0</v>
      </c>
      <c r="I9" s="6" t="s">
        <v>2071</v>
      </c>
      <c r="J9" t="s">
        <v>2079</v>
      </c>
      <c r="K9">
        <v>4</v>
      </c>
      <c r="L9">
        <v>4</v>
      </c>
      <c r="M9" t="str" cm="1">
        <f t="array" ref="M9">_xlfn.IFS(L9=0,"Below Expectation",L9&lt;5,"Needs Improvement",L9&lt;=7,"Meets Expectation",L9&gt;=8,"Exceeds Expectation")</f>
        <v>Needs Improvement</v>
      </c>
      <c r="N9">
        <f t="shared" si="0"/>
        <v>9</v>
      </c>
      <c r="O9" s="11">
        <f>N9/Table3[[#Totals],[Point]]</f>
        <v>0.6428571428571429</v>
      </c>
      <c r="P9" s="4" t="str" cm="1">
        <f t="array" ref="P9">_xlfn.IFS(O9&lt;=40%,"Low Risk",AND(O9&gt;40%,O9&lt;60%), "Medium Risk",O9&gt;=60%,"High Risk")</f>
        <v>High Risk</v>
      </c>
      <c r="U9" t="s">
        <v>2105</v>
      </c>
      <c r="V9" s="10">
        <v>1</v>
      </c>
      <c r="Y9" cm="1">
        <f t="array" ref="Y9">_xlfn.IFS(D9="22-29",1,D9="30-39",2,D9="40-49",3,D9="50-59",4)</f>
        <v>2</v>
      </c>
      <c r="Z9" cm="1">
        <f t="array" ref="Z9">_xlfn.IFS(I9="0-4years",3,I9="5-9years",2,I9="10+ years",1)</f>
        <v>1</v>
      </c>
      <c r="AA9" cm="1">
        <f t="array" ref="AA9">_xlfn.IFS(J9="Low(1-2)", 3, J9="Medium(3)",1,J9="High(4-5)",2)</f>
        <v>2</v>
      </c>
      <c r="AB9" cm="1">
        <f t="array" ref="AB9">_xlfn.IFS(M9="Needs Improvement", 4, M9="Below Expectation", 1,M9="Meets Expectation",3,M9="Exceeds Expectation",2)</f>
        <v>4</v>
      </c>
    </row>
    <row r="10" spans="1:28" x14ac:dyDescent="0.3">
      <c r="A10" t="s">
        <v>32</v>
      </c>
      <c r="B10" t="s">
        <v>1032</v>
      </c>
      <c r="C10" t="s">
        <v>2028</v>
      </c>
      <c r="D10" t="s">
        <v>2074</v>
      </c>
      <c r="E10" t="s">
        <v>2022</v>
      </c>
      <c r="F10" t="s">
        <v>766</v>
      </c>
      <c r="G10" s="4">
        <v>60897</v>
      </c>
      <c r="H10">
        <v>0</v>
      </c>
      <c r="I10" s="6" t="s">
        <v>2071</v>
      </c>
      <c r="J10" t="s">
        <v>2079</v>
      </c>
      <c r="K10">
        <v>4</v>
      </c>
      <c r="L10">
        <v>8</v>
      </c>
      <c r="M10" t="str" cm="1">
        <f t="array" ref="M10">_xlfn.IFS(L10=0,"Below Expectation",L10&lt;5,"Needs Improvement",L10&lt;=7,"Meets Expectation",L10&gt;=8,"Exceeds Expectation")</f>
        <v>Exceeds Expectation</v>
      </c>
      <c r="N10">
        <f t="shared" si="0"/>
        <v>8</v>
      </c>
      <c r="O10" s="11">
        <f>N10/Table3[[#Totals],[Point]]</f>
        <v>0.5714285714285714</v>
      </c>
      <c r="P10" s="4" t="str" cm="1">
        <f t="array" ref="P10">_xlfn.IFS(O10&lt;=40%,"Low Risk",AND(O10&gt;40%,O10&lt;60%), "Medium Risk",O10&gt;=60%,"High Risk")</f>
        <v>Medium Risk</v>
      </c>
      <c r="T10" t="s">
        <v>2089</v>
      </c>
      <c r="U10" t="s">
        <v>2080</v>
      </c>
      <c r="V10" s="10">
        <v>3</v>
      </c>
      <c r="Y10" cm="1">
        <f t="array" ref="Y10">_xlfn.IFS(D10="22-29",1,D10="30-39",2,D10="40-49",3,D10="50-59",4)</f>
        <v>3</v>
      </c>
      <c r="Z10" cm="1">
        <f t="array" ref="Z10">_xlfn.IFS(I10="0-4years",3,I10="5-9years",2,I10="10+ years",1)</f>
        <v>1</v>
      </c>
      <c r="AA10" cm="1">
        <f t="array" ref="AA10">_xlfn.IFS(J10="Low(1-2)", 3, J10="Medium(3)",1,J10="High(4-5)",2)</f>
        <v>2</v>
      </c>
      <c r="AB10" cm="1">
        <f t="array" ref="AB10">_xlfn.IFS(M10="Needs Improvement", 4, M10="Below Expectation", 1,M10="Meets Expectation",3,M10="Exceeds Expectation",2)</f>
        <v>2</v>
      </c>
    </row>
    <row r="11" spans="1:28" x14ac:dyDescent="0.3">
      <c r="A11" t="s">
        <v>33</v>
      </c>
      <c r="B11" t="s">
        <v>1033</v>
      </c>
      <c r="C11" t="s">
        <v>2029</v>
      </c>
      <c r="D11" t="s">
        <v>2075</v>
      </c>
      <c r="E11" t="s">
        <v>2022</v>
      </c>
      <c r="F11" t="s">
        <v>332</v>
      </c>
      <c r="G11" s="4">
        <v>83565</v>
      </c>
      <c r="H11">
        <v>1</v>
      </c>
      <c r="I11" s="6" t="s">
        <v>2070</v>
      </c>
      <c r="J11" t="s">
        <v>2079</v>
      </c>
      <c r="K11">
        <v>2</v>
      </c>
      <c r="L11">
        <v>7</v>
      </c>
      <c r="M11" t="str" cm="1">
        <f t="array" ref="M11">_xlfn.IFS(L11=0,"Below Expectation",L11&lt;5,"Needs Improvement",L11&lt;=7,"Meets Expectation",L11&gt;=8,"Exceeds Expectation")</f>
        <v>Meets Expectation</v>
      </c>
      <c r="N11">
        <f t="shared" si="0"/>
        <v>11</v>
      </c>
      <c r="O11" s="11">
        <f>N11/Table3[[#Totals],[Point]]</f>
        <v>0.7857142857142857</v>
      </c>
      <c r="P11" s="4" t="str" cm="1">
        <f t="array" ref="P11">_xlfn.IFS(O11&lt;=40%,"Low Risk",AND(O11&gt;40%,O11&lt;60%), "Medium Risk",O11&gt;=60%,"High Risk")</f>
        <v>High Risk</v>
      </c>
      <c r="U11" t="s">
        <v>2081</v>
      </c>
      <c r="V11" s="10">
        <v>1</v>
      </c>
      <c r="Y11" cm="1">
        <f t="array" ref="Y11">_xlfn.IFS(D11="22-29",1,D11="30-39",2,D11="40-49",3,D11="50-59",4)</f>
        <v>4</v>
      </c>
      <c r="Z11" cm="1">
        <f t="array" ref="Z11">_xlfn.IFS(I11="0-4years",3,I11="5-9years",2,I11="10+ years",1)</f>
        <v>2</v>
      </c>
      <c r="AA11" cm="1">
        <f t="array" ref="AA11">_xlfn.IFS(J11="Low(1-2)", 3, J11="Medium(3)",1,J11="High(4-5)",2)</f>
        <v>2</v>
      </c>
      <c r="AB11" cm="1">
        <f t="array" ref="AB11">_xlfn.IFS(M11="Needs Improvement", 4, M11="Below Expectation", 1,M11="Meets Expectation",3,M11="Exceeds Expectation",2)</f>
        <v>3</v>
      </c>
    </row>
    <row r="12" spans="1:28" x14ac:dyDescent="0.3">
      <c r="A12" t="s">
        <v>34</v>
      </c>
      <c r="B12" t="s">
        <v>1034</v>
      </c>
      <c r="C12" t="s">
        <v>2027</v>
      </c>
      <c r="D12" t="s">
        <v>2074</v>
      </c>
      <c r="E12" t="s">
        <v>2022</v>
      </c>
      <c r="F12" t="s">
        <v>654</v>
      </c>
      <c r="G12" s="4">
        <v>55930</v>
      </c>
      <c r="H12">
        <v>0</v>
      </c>
      <c r="I12" s="6" t="s">
        <v>2071</v>
      </c>
      <c r="J12" t="s">
        <v>2079</v>
      </c>
      <c r="K12">
        <v>3</v>
      </c>
      <c r="L12">
        <v>8</v>
      </c>
      <c r="M12" t="str" cm="1">
        <f t="array" ref="M12">_xlfn.IFS(L12=0,"Below Expectation",L12&lt;5,"Needs Improvement",L12&lt;=7,"Meets Expectation",L12&gt;=8,"Exceeds Expectation")</f>
        <v>Exceeds Expectation</v>
      </c>
      <c r="N12">
        <f t="shared" si="0"/>
        <v>8</v>
      </c>
      <c r="O12" s="11">
        <f>N12/Table3[[#Totals],[Point]]</f>
        <v>0.5714285714285714</v>
      </c>
      <c r="P12" s="4" t="str" cm="1">
        <f t="array" ref="P12">_xlfn.IFS(O12&lt;=40%,"Low Risk",AND(O12&gt;40%,O12&lt;60%), "Medium Risk",O12&gt;=60%,"High Risk")</f>
        <v>Medium Risk</v>
      </c>
      <c r="U12" t="s">
        <v>2079</v>
      </c>
      <c r="V12" s="10">
        <v>2</v>
      </c>
      <c r="Y12" cm="1">
        <f t="array" ref="Y12">_xlfn.IFS(D12="22-29",1,D12="30-39",2,D12="40-49",3,D12="50-59",4)</f>
        <v>3</v>
      </c>
      <c r="Z12" cm="1">
        <f t="array" ref="Z12">_xlfn.IFS(I12="0-4years",3,I12="5-9years",2,I12="10+ years",1)</f>
        <v>1</v>
      </c>
      <c r="AA12" cm="1">
        <f t="array" ref="AA12">_xlfn.IFS(J12="Low(1-2)", 3, J12="Medium(3)",1,J12="High(4-5)",2)</f>
        <v>2</v>
      </c>
      <c r="AB12" cm="1">
        <f t="array" ref="AB12">_xlfn.IFS(M12="Needs Improvement", 4, M12="Below Expectation", 1,M12="Meets Expectation",3,M12="Exceeds Expectation",2)</f>
        <v>2</v>
      </c>
    </row>
    <row r="13" spans="1:28" x14ac:dyDescent="0.3">
      <c r="A13" t="s">
        <v>35</v>
      </c>
      <c r="B13" t="s">
        <v>1035</v>
      </c>
      <c r="C13" t="s">
        <v>2027</v>
      </c>
      <c r="D13" t="s">
        <v>2076</v>
      </c>
      <c r="E13" t="s">
        <v>2022</v>
      </c>
      <c r="F13" t="s">
        <v>291</v>
      </c>
      <c r="G13" s="4">
        <v>82233</v>
      </c>
      <c r="H13">
        <v>0</v>
      </c>
      <c r="I13" s="6" t="s">
        <v>2071</v>
      </c>
      <c r="J13" t="s">
        <v>2080</v>
      </c>
      <c r="K13">
        <v>2</v>
      </c>
      <c r="L13">
        <v>4</v>
      </c>
      <c r="M13" t="str" cm="1">
        <f t="array" ref="M13">_xlfn.IFS(L13=0,"Below Expectation",L13&lt;5,"Needs Improvement",L13&lt;=7,"Meets Expectation",L13&gt;=8,"Exceeds Expectation")</f>
        <v>Needs Improvement</v>
      </c>
      <c r="N13">
        <f t="shared" si="0"/>
        <v>9</v>
      </c>
      <c r="O13" s="11">
        <f>N13/Table3[[#Totals],[Point]]</f>
        <v>0.6428571428571429</v>
      </c>
      <c r="P13" s="4" t="str" cm="1">
        <f t="array" ref="P13">_xlfn.IFS(O13&lt;=40%,"Low Risk",AND(O13&gt;40%,O13&lt;60%), "Medium Risk",O13&gt;=60%,"High Risk")</f>
        <v>High Risk</v>
      </c>
      <c r="T13" t="s">
        <v>2090</v>
      </c>
      <c r="U13" t="s">
        <v>2096</v>
      </c>
      <c r="V13" s="10">
        <v>4</v>
      </c>
      <c r="Y13" cm="1">
        <f t="array" ref="Y13">_xlfn.IFS(D13="22-29",1,D13="30-39",2,D13="40-49",3,D13="50-59",4)</f>
        <v>1</v>
      </c>
      <c r="Z13" cm="1">
        <f t="array" ref="Z13">_xlfn.IFS(I13="0-4years",3,I13="5-9years",2,I13="10+ years",1)</f>
        <v>1</v>
      </c>
      <c r="AA13" cm="1">
        <f t="array" ref="AA13">_xlfn.IFS(J13="Low(1-2)", 3, J13="Medium(3)",1,J13="High(4-5)",2)</f>
        <v>3</v>
      </c>
      <c r="AB13" cm="1">
        <f t="array" ref="AB13">_xlfn.IFS(M13="Needs Improvement", 4, M13="Below Expectation", 1,M13="Meets Expectation",3,M13="Exceeds Expectation",2)</f>
        <v>4</v>
      </c>
    </row>
    <row r="14" spans="1:28" x14ac:dyDescent="0.3">
      <c r="A14" t="s">
        <v>36</v>
      </c>
      <c r="B14" t="s">
        <v>1036</v>
      </c>
      <c r="C14" t="s">
        <v>2029</v>
      </c>
      <c r="D14" t="s">
        <v>2074</v>
      </c>
      <c r="E14" t="s">
        <v>2023</v>
      </c>
      <c r="F14" t="s">
        <v>968</v>
      </c>
      <c r="G14" s="4">
        <v>107821</v>
      </c>
      <c r="H14">
        <v>0</v>
      </c>
      <c r="I14" s="6" t="s">
        <v>2071</v>
      </c>
      <c r="J14" t="s">
        <v>2080</v>
      </c>
      <c r="K14">
        <v>4</v>
      </c>
      <c r="L14">
        <v>7</v>
      </c>
      <c r="M14" t="str" cm="1">
        <f t="array" ref="M14">_xlfn.IFS(L14=0,"Below Expectation",L14&lt;5,"Needs Improvement",L14&lt;=7,"Meets Expectation",L14&gt;=8,"Exceeds Expectation")</f>
        <v>Meets Expectation</v>
      </c>
      <c r="N14">
        <f t="shared" si="0"/>
        <v>10</v>
      </c>
      <c r="O14" s="11">
        <f>N14/Table3[[#Totals],[Point]]</f>
        <v>0.7142857142857143</v>
      </c>
      <c r="P14" s="4" t="str" cm="1">
        <f t="array" ref="P14">_xlfn.IFS(O14&lt;=40%,"Low Risk",AND(O14&gt;40%,O14&lt;60%), "Medium Risk",O14&gt;=60%,"High Risk")</f>
        <v>High Risk</v>
      </c>
      <c r="U14" t="s">
        <v>2091</v>
      </c>
      <c r="V14" s="10">
        <v>1</v>
      </c>
      <c r="Y14" cm="1">
        <f t="array" ref="Y14">_xlfn.IFS(D14="22-29",1,D14="30-39",2,D14="40-49",3,D14="50-59",4)</f>
        <v>3</v>
      </c>
      <c r="Z14" cm="1">
        <f t="array" ref="Z14">_xlfn.IFS(I14="0-4years",3,I14="5-9years",2,I14="10+ years",1)</f>
        <v>1</v>
      </c>
      <c r="AA14" cm="1">
        <f t="array" ref="AA14">_xlfn.IFS(J14="Low(1-2)", 3, J14="Medium(3)",1,J14="High(4-5)",2)</f>
        <v>3</v>
      </c>
      <c r="AB14" cm="1">
        <f t="array" ref="AB14">_xlfn.IFS(M14="Needs Improvement", 4, M14="Below Expectation", 1,M14="Meets Expectation",3,M14="Exceeds Expectation",2)</f>
        <v>3</v>
      </c>
    </row>
    <row r="15" spans="1:28" x14ac:dyDescent="0.3">
      <c r="A15" t="s">
        <v>37</v>
      </c>
      <c r="B15" t="s">
        <v>1037</v>
      </c>
      <c r="C15" t="s">
        <v>2030</v>
      </c>
      <c r="D15" t="s">
        <v>2076</v>
      </c>
      <c r="E15" t="s">
        <v>2023</v>
      </c>
      <c r="F15" t="s">
        <v>808</v>
      </c>
      <c r="G15" s="4">
        <v>39380</v>
      </c>
      <c r="H15">
        <v>0</v>
      </c>
      <c r="I15" s="6" t="s">
        <v>2069</v>
      </c>
      <c r="J15" t="s">
        <v>2081</v>
      </c>
      <c r="K15">
        <v>3</v>
      </c>
      <c r="L15">
        <v>3</v>
      </c>
      <c r="M15" t="str" cm="1">
        <f t="array" ref="M15">_xlfn.IFS(L15=0,"Below Expectation",L15&lt;5,"Needs Improvement",L15&lt;=7,"Meets Expectation",L15&gt;=8,"Exceeds Expectation")</f>
        <v>Needs Improvement</v>
      </c>
      <c r="N15">
        <f t="shared" si="0"/>
        <v>9</v>
      </c>
      <c r="O15" s="11">
        <f>N15/Table3[[#Totals],[Point]]</f>
        <v>0.6428571428571429</v>
      </c>
      <c r="P15" s="4" t="str" cm="1">
        <f t="array" ref="P15">_xlfn.IFS(O15&lt;=40%,"Low Risk",AND(O15&gt;40%,O15&lt;60%), "Medium Risk",O15&gt;=60%,"High Risk")</f>
        <v>High Risk</v>
      </c>
      <c r="U15" t="s">
        <v>2097</v>
      </c>
      <c r="V15" s="10">
        <v>3</v>
      </c>
      <c r="Y15" cm="1">
        <f t="array" ref="Y15">_xlfn.IFS(D15="22-29",1,D15="30-39",2,D15="40-49",3,D15="50-59",4)</f>
        <v>1</v>
      </c>
      <c r="Z15" cm="1">
        <f t="array" ref="Z15">_xlfn.IFS(I15="0-4years",3,I15="5-9years",2,I15="10+ years",1)</f>
        <v>3</v>
      </c>
      <c r="AA15" cm="1">
        <f t="array" ref="AA15">_xlfn.IFS(J15="Low(1-2)", 3, J15="Medium(3)",1,J15="High(4-5)",2)</f>
        <v>1</v>
      </c>
      <c r="AB15" cm="1">
        <f t="array" ref="AB15">_xlfn.IFS(M15="Needs Improvement", 4, M15="Below Expectation", 1,M15="Meets Expectation",3,M15="Exceeds Expectation",2)</f>
        <v>4</v>
      </c>
    </row>
    <row r="16" spans="1:28" x14ac:dyDescent="0.3">
      <c r="A16" t="s">
        <v>38</v>
      </c>
      <c r="B16" t="s">
        <v>1038</v>
      </c>
      <c r="C16" t="s">
        <v>2027</v>
      </c>
      <c r="D16" t="s">
        <v>2074</v>
      </c>
      <c r="E16" t="s">
        <v>2023</v>
      </c>
      <c r="F16" t="s">
        <v>87</v>
      </c>
      <c r="G16" s="4">
        <v>101896</v>
      </c>
      <c r="H16">
        <v>0</v>
      </c>
      <c r="I16" s="6" t="s">
        <v>2070</v>
      </c>
      <c r="J16" t="s">
        <v>2079</v>
      </c>
      <c r="K16">
        <v>3</v>
      </c>
      <c r="L16">
        <v>4</v>
      </c>
      <c r="M16" t="str" cm="1">
        <f t="array" ref="M16">_xlfn.IFS(L16=0,"Below Expectation",L16&lt;5,"Needs Improvement",L16&lt;=7,"Meets Expectation",L16&gt;=8,"Exceeds Expectation")</f>
        <v>Needs Improvement</v>
      </c>
      <c r="N16">
        <f>SUM(Y16:AB16)</f>
        <v>11</v>
      </c>
      <c r="O16" s="11">
        <f>N16/Table3[[#Totals],[Point]]</f>
        <v>0.7857142857142857</v>
      </c>
      <c r="P16" s="4" t="str" cm="1">
        <f t="array" ref="P16">_xlfn.IFS(O16&lt;=40%,"Low Risk",AND(O16&gt;40%,O16&lt;60%), "Medium Risk",O16&gt;=60%,"High Risk")</f>
        <v>High Risk</v>
      </c>
      <c r="U16" t="s">
        <v>2092</v>
      </c>
      <c r="V16" s="10">
        <v>2</v>
      </c>
      <c r="Y16" cm="1">
        <f t="array" ref="Y16">_xlfn.IFS(D16="22-29",1,D16="30-39",2,D16="40-49",3,D16="50-59",4)</f>
        <v>3</v>
      </c>
      <c r="Z16" cm="1">
        <f t="array" ref="Z16">_xlfn.IFS(I16="0-4years",3,I16="5-9years",2,I16="10+ years",1)</f>
        <v>2</v>
      </c>
      <c r="AA16" cm="1">
        <f t="array" ref="AA16">_xlfn.IFS(J16="Low(1-2)", 3, J16="Medium(3)",1,J16="High(4-5)",2)</f>
        <v>2</v>
      </c>
      <c r="AB16" cm="1">
        <f t="array" ref="AB16">_xlfn.IFS(M16="Needs Improvement", 4, M16="Below Expectation", 1,M16="Meets Expectation",3,M16="Exceeds Expectation",2)</f>
        <v>4</v>
      </c>
    </row>
    <row r="17" spans="1:28" x14ac:dyDescent="0.3">
      <c r="A17" t="s">
        <v>39</v>
      </c>
      <c r="B17" t="s">
        <v>1039</v>
      </c>
      <c r="C17" t="s">
        <v>2028</v>
      </c>
      <c r="D17" t="s">
        <v>2075</v>
      </c>
      <c r="E17" t="s">
        <v>2022</v>
      </c>
      <c r="F17" t="s">
        <v>833</v>
      </c>
      <c r="G17" s="4">
        <v>95934</v>
      </c>
      <c r="H17">
        <v>0</v>
      </c>
      <c r="I17" s="6" t="s">
        <v>2071</v>
      </c>
      <c r="J17" t="s">
        <v>2081</v>
      </c>
      <c r="K17">
        <v>5</v>
      </c>
      <c r="L17">
        <v>2</v>
      </c>
      <c r="M17" t="str" cm="1">
        <f t="array" ref="M17">_xlfn.IFS(L17=0,"Below Expectation",L17&lt;5,"Needs Improvement",L17&lt;=7,"Meets Expectation",L17&gt;=8,"Exceeds Expectation")</f>
        <v>Needs Improvement</v>
      </c>
      <c r="N17">
        <f t="shared" si="0"/>
        <v>10</v>
      </c>
      <c r="O17" s="11">
        <f>N17/Table3[[#Totals],[Point]]</f>
        <v>0.7142857142857143</v>
      </c>
      <c r="P17" s="4" t="str" cm="1">
        <f t="array" ref="P17">_xlfn.IFS(O17&lt;=40%,"Low Risk",AND(O17&gt;40%,O17&lt;60%), "Medium Risk",O17&gt;=60%,"High Risk")</f>
        <v>High Risk</v>
      </c>
      <c r="V17" s="10" t="s">
        <v>2106</v>
      </c>
      <c r="Y17" cm="1">
        <f t="array" ref="Y17">_xlfn.IFS(D17="22-29",1,D17="30-39",2,D17="40-49",3,D17="50-59",4)</f>
        <v>4</v>
      </c>
      <c r="Z17" cm="1">
        <f t="array" ref="Z17">_xlfn.IFS(I17="0-4years",3,I17="5-9years",2,I17="10+ years",1)</f>
        <v>1</v>
      </c>
      <c r="AA17" cm="1">
        <f t="array" ref="AA17">_xlfn.IFS(J17="Low(1-2)", 3, J17="Medium(3)",1,J17="High(4-5)",2)</f>
        <v>1</v>
      </c>
      <c r="AB17" cm="1">
        <f t="array" ref="AB17">_xlfn.IFS(M17="Needs Improvement", 4, M17="Below Expectation", 1,M17="Meets Expectation",3,M17="Exceeds Expectation",2)</f>
        <v>4</v>
      </c>
    </row>
    <row r="18" spans="1:28" x14ac:dyDescent="0.3">
      <c r="A18" t="s">
        <v>40</v>
      </c>
      <c r="B18" t="s">
        <v>1040</v>
      </c>
      <c r="C18" t="s">
        <v>2026</v>
      </c>
      <c r="D18" t="s">
        <v>2075</v>
      </c>
      <c r="E18" t="s">
        <v>2023</v>
      </c>
      <c r="F18" t="s">
        <v>373</v>
      </c>
      <c r="G18" s="4">
        <v>80830</v>
      </c>
      <c r="H18">
        <v>0</v>
      </c>
      <c r="I18" s="6" t="s">
        <v>2069</v>
      </c>
      <c r="J18" t="s">
        <v>2080</v>
      </c>
      <c r="K18">
        <v>5</v>
      </c>
      <c r="L18">
        <v>4</v>
      </c>
      <c r="M18" t="str" cm="1">
        <f t="array" ref="M18">_xlfn.IFS(L18=0,"Below Expectation",L18&lt;5,"Needs Improvement",L18&lt;=7,"Meets Expectation",L18&gt;=8,"Exceeds Expectation")</f>
        <v>Needs Improvement</v>
      </c>
      <c r="N18">
        <f t="shared" si="0"/>
        <v>14</v>
      </c>
      <c r="O18" s="11">
        <f>N18/Table3[[#Totals],[Point]]</f>
        <v>1</v>
      </c>
      <c r="P18" s="4" t="str" cm="1">
        <f t="array" ref="P18">_xlfn.IFS(O18&lt;=40%,"Low Risk",AND(O18&gt;40%,O18&lt;60%), "Medium Risk",O18&gt;=60%,"High Risk")</f>
        <v>High Risk</v>
      </c>
      <c r="Y18" cm="1">
        <f t="array" ref="Y18">_xlfn.IFS(D18="22-29",1,D18="30-39",2,D18="40-49",3,D18="50-59",4)</f>
        <v>4</v>
      </c>
      <c r="Z18" cm="1">
        <f t="array" ref="Z18">_xlfn.IFS(I18="0-4years",3,I18="5-9years",2,I18="10+ years",1)</f>
        <v>3</v>
      </c>
      <c r="AA18" cm="1">
        <f t="array" ref="AA18">_xlfn.IFS(J18="Low(1-2)", 3, J18="Medium(3)",1,J18="High(4-5)",2)</f>
        <v>3</v>
      </c>
      <c r="AB18" cm="1">
        <f t="array" ref="AB18">_xlfn.IFS(M18="Needs Improvement", 4, M18="Below Expectation", 1,M18="Meets Expectation",3,M18="Exceeds Expectation",2)</f>
        <v>4</v>
      </c>
    </row>
    <row r="19" spans="1:28" x14ac:dyDescent="0.3">
      <c r="A19" t="s">
        <v>41</v>
      </c>
      <c r="B19" t="s">
        <v>1041</v>
      </c>
      <c r="C19" t="s">
        <v>2026</v>
      </c>
      <c r="D19" t="s">
        <v>2076</v>
      </c>
      <c r="E19" t="s">
        <v>2022</v>
      </c>
      <c r="F19" t="s">
        <v>948</v>
      </c>
      <c r="G19" s="4">
        <v>30529</v>
      </c>
      <c r="H19">
        <v>0</v>
      </c>
      <c r="I19" s="6" t="s">
        <v>2071</v>
      </c>
      <c r="J19" t="s">
        <v>2079</v>
      </c>
      <c r="K19">
        <v>1</v>
      </c>
      <c r="L19">
        <v>2</v>
      </c>
      <c r="M19" t="str" cm="1">
        <f t="array" ref="M19">_xlfn.IFS(L19=0,"Below Expectation",L19&lt;5,"Needs Improvement",L19&lt;=7,"Meets Expectation",L19&gt;=8,"Exceeds Expectation")</f>
        <v>Needs Improvement</v>
      </c>
      <c r="N19">
        <f t="shared" si="0"/>
        <v>8</v>
      </c>
      <c r="O19" s="11">
        <f>N19/Table3[[#Totals],[Point]]</f>
        <v>0.5714285714285714</v>
      </c>
      <c r="P19" s="4" t="str" cm="1">
        <f t="array" ref="P19">_xlfn.IFS(O19&lt;=40%,"Low Risk",AND(O19&gt;40%,O19&lt;60%), "Medium Risk",O19&gt;=60%,"High Risk")</f>
        <v>Medium Risk</v>
      </c>
      <c r="Y19" cm="1">
        <f t="array" ref="Y19">_xlfn.IFS(D19="22-29",1,D19="30-39",2,D19="40-49",3,D19="50-59",4)</f>
        <v>1</v>
      </c>
      <c r="Z19" cm="1">
        <f t="array" ref="Z19">_xlfn.IFS(I19="0-4years",3,I19="5-9years",2,I19="10+ years",1)</f>
        <v>1</v>
      </c>
      <c r="AA19" cm="1">
        <f t="array" ref="AA19">_xlfn.IFS(J19="Low(1-2)", 3, J19="Medium(3)",1,J19="High(4-5)",2)</f>
        <v>2</v>
      </c>
      <c r="AB19" cm="1">
        <f t="array" ref="AB19">_xlfn.IFS(M19="Needs Improvement", 4, M19="Below Expectation", 1,M19="Meets Expectation",3,M19="Exceeds Expectation",2)</f>
        <v>4</v>
      </c>
    </row>
    <row r="20" spans="1:28" x14ac:dyDescent="0.3">
      <c r="A20" t="s">
        <v>42</v>
      </c>
      <c r="B20" t="s">
        <v>1042</v>
      </c>
      <c r="C20" t="s">
        <v>2025</v>
      </c>
      <c r="D20" t="s">
        <v>2074</v>
      </c>
      <c r="E20" t="s">
        <v>2022</v>
      </c>
      <c r="F20" t="s">
        <v>938</v>
      </c>
      <c r="G20" s="4">
        <v>119598</v>
      </c>
      <c r="H20">
        <v>0</v>
      </c>
      <c r="I20" s="6" t="s">
        <v>2071</v>
      </c>
      <c r="J20" t="s">
        <v>2081</v>
      </c>
      <c r="K20">
        <v>5</v>
      </c>
      <c r="L20">
        <v>4</v>
      </c>
      <c r="M20" t="str" cm="1">
        <f t="array" ref="M20">_xlfn.IFS(L20=0,"Below Expectation",L20&lt;5,"Needs Improvement",L20&lt;=7,"Meets Expectation",L20&gt;=8,"Exceeds Expectation")</f>
        <v>Needs Improvement</v>
      </c>
      <c r="N20">
        <f t="shared" si="0"/>
        <v>9</v>
      </c>
      <c r="O20" s="11">
        <f>N20/Table3[[#Totals],[Point]]</f>
        <v>0.6428571428571429</v>
      </c>
      <c r="P20" s="4" t="str" cm="1">
        <f t="array" ref="P20">_xlfn.IFS(O20&lt;=40%,"Low Risk",AND(O20&gt;40%,O20&lt;60%), "Medium Risk",O20&gt;=60%,"High Risk")</f>
        <v>High Risk</v>
      </c>
      <c r="R20" s="7" t="s">
        <v>2063</v>
      </c>
      <c r="S20" t="s">
        <v>2108</v>
      </c>
      <c r="Y20" cm="1">
        <f t="array" ref="Y20">_xlfn.IFS(D20="22-29",1,D20="30-39",2,D20="40-49",3,D20="50-59",4)</f>
        <v>3</v>
      </c>
      <c r="Z20" cm="1">
        <f t="array" ref="Z20">_xlfn.IFS(I20="0-4years",3,I20="5-9years",2,I20="10+ years",1)</f>
        <v>1</v>
      </c>
      <c r="AA20" cm="1">
        <f t="array" ref="AA20">_xlfn.IFS(J20="Low(1-2)", 3, J20="Medium(3)",1,J20="High(4-5)",2)</f>
        <v>1</v>
      </c>
      <c r="AB20" cm="1">
        <f t="array" ref="AB20">_xlfn.IFS(M20="Needs Improvement", 4, M20="Below Expectation", 1,M20="Meets Expectation",3,M20="Exceeds Expectation",2)</f>
        <v>4</v>
      </c>
    </row>
    <row r="21" spans="1:28" x14ac:dyDescent="0.3">
      <c r="A21" t="s">
        <v>43</v>
      </c>
      <c r="B21" t="s">
        <v>1043</v>
      </c>
      <c r="C21" t="s">
        <v>2025</v>
      </c>
      <c r="D21" t="s">
        <v>2075</v>
      </c>
      <c r="E21" t="s">
        <v>2022</v>
      </c>
      <c r="F21" t="s">
        <v>517</v>
      </c>
      <c r="G21" s="4">
        <v>107987</v>
      </c>
      <c r="H21">
        <v>0</v>
      </c>
      <c r="I21" s="6" t="s">
        <v>2071</v>
      </c>
      <c r="J21" t="s">
        <v>2080</v>
      </c>
      <c r="K21">
        <v>3</v>
      </c>
      <c r="L21">
        <v>4</v>
      </c>
      <c r="M21" t="str" cm="1">
        <f t="array" ref="M21">_xlfn.IFS(L21=0,"Below Expectation",L21&lt;5,"Needs Improvement",L21&lt;=7,"Meets Expectation",L21&gt;=8,"Exceeds Expectation")</f>
        <v>Needs Improvement</v>
      </c>
      <c r="N21">
        <f t="shared" si="0"/>
        <v>12</v>
      </c>
      <c r="O21" s="11">
        <f>N21/Table3[[#Totals],[Point]]</f>
        <v>0.8571428571428571</v>
      </c>
      <c r="P21" s="4" t="str" cm="1">
        <f t="array" ref="P21">_xlfn.IFS(O21&lt;=40%,"Low Risk",AND(O21&gt;40%,O21&lt;60%), "Medium Risk",O21&gt;=60%,"High Risk")</f>
        <v>High Risk</v>
      </c>
      <c r="R21" s="8" t="s">
        <v>2109</v>
      </c>
      <c r="S21" s="13">
        <v>0.78700000000000003</v>
      </c>
      <c r="Y21" cm="1">
        <f t="array" ref="Y21">_xlfn.IFS(D21="22-29",1,D21="30-39",2,D21="40-49",3,D21="50-59",4)</f>
        <v>4</v>
      </c>
      <c r="Z21" cm="1">
        <f t="array" ref="Z21">_xlfn.IFS(I21="0-4years",3,I21="5-9years",2,I21="10+ years",1)</f>
        <v>1</v>
      </c>
      <c r="AA21" cm="1">
        <f t="array" ref="AA21">_xlfn.IFS(J21="Low(1-2)", 3, J21="Medium(3)",1,J21="High(4-5)",2)</f>
        <v>3</v>
      </c>
      <c r="AB21" cm="1">
        <f t="array" ref="AB21">_xlfn.IFS(M21="Needs Improvement", 4, M21="Below Expectation", 1,M21="Meets Expectation",3,M21="Exceeds Expectation",2)</f>
        <v>4</v>
      </c>
    </row>
    <row r="22" spans="1:28" x14ac:dyDescent="0.3">
      <c r="A22" t="s">
        <v>44</v>
      </c>
      <c r="B22" t="s">
        <v>1044</v>
      </c>
      <c r="C22" t="s">
        <v>2026</v>
      </c>
      <c r="D22" t="s">
        <v>2073</v>
      </c>
      <c r="E22" t="s">
        <v>2024</v>
      </c>
      <c r="F22" t="s">
        <v>546</v>
      </c>
      <c r="G22" s="4">
        <v>74178</v>
      </c>
      <c r="H22">
        <v>0</v>
      </c>
      <c r="I22" s="6" t="s">
        <v>2070</v>
      </c>
      <c r="J22" t="s">
        <v>2081</v>
      </c>
      <c r="K22">
        <v>5</v>
      </c>
      <c r="L22">
        <v>5</v>
      </c>
      <c r="M22" t="str" cm="1">
        <f t="array" ref="M22">_xlfn.IFS(L22=0,"Below Expectation",L22&lt;5,"Needs Improvement",L22&lt;=7,"Meets Expectation",L22&gt;=8,"Exceeds Expectation")</f>
        <v>Meets Expectation</v>
      </c>
      <c r="N22">
        <f t="shared" si="0"/>
        <v>8</v>
      </c>
      <c r="O22" s="11">
        <f>N22/Table3[[#Totals],[Point]]</f>
        <v>0.5714285714285714</v>
      </c>
      <c r="P22" s="4" t="str" cm="1">
        <f t="array" ref="P22">_xlfn.IFS(O22&lt;=40%,"Low Risk",AND(O22&gt;40%,O22&lt;60%), "Medium Risk",O22&gt;=60%,"High Risk")</f>
        <v>Medium Risk</v>
      </c>
      <c r="R22" s="8" t="s">
        <v>2110</v>
      </c>
      <c r="S22" s="13">
        <v>7.0000000000000001E-3</v>
      </c>
      <c r="Y22" cm="1">
        <f t="array" ref="Y22">_xlfn.IFS(D22="22-29",1,D22="30-39",2,D22="40-49",3,D22="50-59",4)</f>
        <v>2</v>
      </c>
      <c r="Z22" cm="1">
        <f t="array" ref="Z22">_xlfn.IFS(I22="0-4years",3,I22="5-9years",2,I22="10+ years",1)</f>
        <v>2</v>
      </c>
      <c r="AA22" cm="1">
        <f t="array" ref="AA22">_xlfn.IFS(J22="Low(1-2)", 3, J22="Medium(3)",1,J22="High(4-5)",2)</f>
        <v>1</v>
      </c>
      <c r="AB22" cm="1">
        <f t="array" ref="AB22">_xlfn.IFS(M22="Needs Improvement", 4, M22="Below Expectation", 1,M22="Meets Expectation",3,M22="Exceeds Expectation",2)</f>
        <v>3</v>
      </c>
    </row>
    <row r="23" spans="1:28" x14ac:dyDescent="0.3">
      <c r="A23" t="s">
        <v>45</v>
      </c>
      <c r="B23" t="s">
        <v>1045</v>
      </c>
      <c r="C23" t="s">
        <v>2026</v>
      </c>
      <c r="D23" t="s">
        <v>2074</v>
      </c>
      <c r="E23" t="s">
        <v>2022</v>
      </c>
      <c r="F23" t="s">
        <v>121</v>
      </c>
      <c r="G23" s="4">
        <v>31937</v>
      </c>
      <c r="H23">
        <v>0</v>
      </c>
      <c r="I23" s="6" t="s">
        <v>2069</v>
      </c>
      <c r="J23" t="s">
        <v>2080</v>
      </c>
      <c r="K23">
        <v>1</v>
      </c>
      <c r="L23">
        <v>8</v>
      </c>
      <c r="M23" t="str" cm="1">
        <f t="array" ref="M23">_xlfn.IFS(L23=0,"Below Expectation",L23&lt;5,"Needs Improvement",L23&lt;=7,"Meets Expectation",L23&gt;=8,"Exceeds Expectation")</f>
        <v>Exceeds Expectation</v>
      </c>
      <c r="N23">
        <f t="shared" si="0"/>
        <v>11</v>
      </c>
      <c r="O23" s="11">
        <f>N23/Table3[[#Totals],[Point]]</f>
        <v>0.7857142857142857</v>
      </c>
      <c r="P23" s="4" t="str" cm="1">
        <f t="array" ref="P23">_xlfn.IFS(O23&lt;=40%,"Low Risk",AND(O23&gt;40%,O23&lt;60%), "Medium Risk",O23&gt;=60%,"High Risk")</f>
        <v>High Risk</v>
      </c>
      <c r="R23" s="8" t="s">
        <v>2111</v>
      </c>
      <c r="S23" s="13">
        <v>0.20599999999999999</v>
      </c>
      <c r="Y23" cm="1">
        <f t="array" ref="Y23">_xlfn.IFS(D23="22-29",1,D23="30-39",2,D23="40-49",3,D23="50-59",4)</f>
        <v>3</v>
      </c>
      <c r="Z23" cm="1">
        <f t="array" ref="Z23">_xlfn.IFS(I23="0-4years",3,I23="5-9years",2,I23="10+ years",1)</f>
        <v>3</v>
      </c>
      <c r="AA23" cm="1">
        <f t="array" ref="AA23">_xlfn.IFS(J23="Low(1-2)", 3, J23="Medium(3)",1,J23="High(4-5)",2)</f>
        <v>3</v>
      </c>
      <c r="AB23" cm="1">
        <f t="array" ref="AB23">_xlfn.IFS(M23="Needs Improvement", 4, M23="Below Expectation", 1,M23="Meets Expectation",3,M23="Exceeds Expectation",2)</f>
        <v>2</v>
      </c>
    </row>
    <row r="24" spans="1:28" x14ac:dyDescent="0.3">
      <c r="A24" t="s">
        <v>46</v>
      </c>
      <c r="B24" t="s">
        <v>1046</v>
      </c>
      <c r="C24" t="s">
        <v>2028</v>
      </c>
      <c r="D24" t="s">
        <v>2074</v>
      </c>
      <c r="E24" t="s">
        <v>2022</v>
      </c>
      <c r="F24" t="s">
        <v>969</v>
      </c>
      <c r="G24" s="4">
        <v>64886</v>
      </c>
      <c r="H24">
        <v>1</v>
      </c>
      <c r="I24" s="6" t="s">
        <v>2070</v>
      </c>
      <c r="J24" t="s">
        <v>2080</v>
      </c>
      <c r="K24">
        <v>4</v>
      </c>
      <c r="L24">
        <v>0</v>
      </c>
      <c r="M24" t="str" cm="1">
        <f t="array" ref="M24">_xlfn.IFS(L24=0,"Below Expectation",L24&lt;5,"Needs Improvement",L24&lt;=7,"Meets Expectation",L24&gt;=8,"Exceeds Expectation")</f>
        <v>Below Expectation</v>
      </c>
      <c r="N24">
        <f t="shared" si="0"/>
        <v>9</v>
      </c>
      <c r="O24" s="11">
        <f>N24/Table3[[#Totals],[Point]]</f>
        <v>0.6428571428571429</v>
      </c>
      <c r="P24" s="4" t="str" cm="1">
        <f t="array" ref="P24">_xlfn.IFS(O24&lt;=40%,"Low Risk",AND(O24&gt;40%,O24&lt;60%), "Medium Risk",O24&gt;=60%,"High Risk")</f>
        <v>High Risk</v>
      </c>
      <c r="R24" s="8" t="s">
        <v>2064</v>
      </c>
      <c r="S24" s="13">
        <v>1</v>
      </c>
      <c r="Y24" cm="1">
        <f t="array" ref="Y24">_xlfn.IFS(D24="22-29",1,D24="30-39",2,D24="40-49",3,D24="50-59",4)</f>
        <v>3</v>
      </c>
      <c r="Z24" cm="1">
        <f t="array" ref="Z24">_xlfn.IFS(I24="0-4years",3,I24="5-9years",2,I24="10+ years",1)</f>
        <v>2</v>
      </c>
      <c r="AA24" cm="1">
        <f t="array" ref="AA24">_xlfn.IFS(J24="Low(1-2)", 3, J24="Medium(3)",1,J24="High(4-5)",2)</f>
        <v>3</v>
      </c>
      <c r="AB24" cm="1">
        <f t="array" ref="AB24">_xlfn.IFS(M24="Needs Improvement", 4, M24="Below Expectation", 1,M24="Meets Expectation",3,M24="Exceeds Expectation",2)</f>
        <v>1</v>
      </c>
    </row>
    <row r="25" spans="1:28" x14ac:dyDescent="0.3">
      <c r="A25" t="s">
        <v>47</v>
      </c>
      <c r="B25" t="s">
        <v>1047</v>
      </c>
      <c r="C25" t="s">
        <v>2029</v>
      </c>
      <c r="D25" t="s">
        <v>2074</v>
      </c>
      <c r="E25" t="s">
        <v>2023</v>
      </c>
      <c r="F25" t="s">
        <v>94</v>
      </c>
      <c r="G25" s="4">
        <v>74699</v>
      </c>
      <c r="H25">
        <v>0</v>
      </c>
      <c r="I25" s="6" t="s">
        <v>2071</v>
      </c>
      <c r="J25" t="s">
        <v>2081</v>
      </c>
      <c r="K25">
        <v>5</v>
      </c>
      <c r="L25">
        <v>9</v>
      </c>
      <c r="M25" t="str" cm="1">
        <f t="array" ref="M25">_xlfn.IFS(L25=0,"Below Expectation",L25&lt;5,"Needs Improvement",L25&lt;=7,"Meets Expectation",L25&gt;=8,"Exceeds Expectation")</f>
        <v>Exceeds Expectation</v>
      </c>
      <c r="N25">
        <f t="shared" si="0"/>
        <v>7</v>
      </c>
      <c r="O25" s="11">
        <f>N25/Table3[[#Totals],[Point]]</f>
        <v>0.5</v>
      </c>
      <c r="P25" s="4" t="str" cm="1">
        <f t="array" ref="P25">_xlfn.IFS(O25&lt;=40%,"Low Risk",AND(O25&gt;40%,O25&lt;60%), "Medium Risk",O25&gt;=60%,"High Risk")</f>
        <v>Medium Risk</v>
      </c>
      <c r="Y25" cm="1">
        <f t="array" ref="Y25">_xlfn.IFS(D25="22-29",1,D25="30-39",2,D25="40-49",3,D25="50-59",4)</f>
        <v>3</v>
      </c>
      <c r="Z25" cm="1">
        <f t="array" ref="Z25">_xlfn.IFS(I25="0-4years",3,I25="5-9years",2,I25="10+ years",1)</f>
        <v>1</v>
      </c>
      <c r="AA25" cm="1">
        <f t="array" ref="AA25">_xlfn.IFS(J25="Low(1-2)", 3, J25="Medium(3)",1,J25="High(4-5)",2)</f>
        <v>1</v>
      </c>
      <c r="AB25" cm="1">
        <f t="array" ref="AB25">_xlfn.IFS(M25="Needs Improvement", 4, M25="Below Expectation", 1,M25="Meets Expectation",3,M25="Exceeds Expectation",2)</f>
        <v>2</v>
      </c>
    </row>
    <row r="26" spans="1:28" x14ac:dyDescent="0.3">
      <c r="A26" t="s">
        <v>48</v>
      </c>
      <c r="B26" t="s">
        <v>1048</v>
      </c>
      <c r="C26" t="s">
        <v>2025</v>
      </c>
      <c r="D26" t="s">
        <v>2074</v>
      </c>
      <c r="E26" t="s">
        <v>2022</v>
      </c>
      <c r="F26" t="s">
        <v>387</v>
      </c>
      <c r="G26" s="4">
        <v>101396</v>
      </c>
      <c r="H26">
        <v>0</v>
      </c>
      <c r="I26" s="6" t="s">
        <v>2069</v>
      </c>
      <c r="J26" t="s">
        <v>2080</v>
      </c>
      <c r="K26">
        <v>3</v>
      </c>
      <c r="L26">
        <v>5</v>
      </c>
      <c r="M26" t="str" cm="1">
        <f t="array" ref="M26">_xlfn.IFS(L26=0,"Below Expectation",L26&lt;5,"Needs Improvement",L26&lt;=7,"Meets Expectation",L26&gt;=8,"Exceeds Expectation")</f>
        <v>Meets Expectation</v>
      </c>
      <c r="N26">
        <f t="shared" si="0"/>
        <v>12</v>
      </c>
      <c r="O26" s="11">
        <f>N26/Table3[[#Totals],[Point]]</f>
        <v>0.8571428571428571</v>
      </c>
      <c r="P26" s="4" t="str" cm="1">
        <f t="array" ref="P26">_xlfn.IFS(O26&lt;=40%,"Low Risk",AND(O26&gt;40%,O26&lt;60%), "Medium Risk",O26&gt;=60%,"High Risk")</f>
        <v>High Risk</v>
      </c>
      <c r="Y26" cm="1">
        <f t="array" ref="Y26">_xlfn.IFS(D26="22-29",1,D26="30-39",2,D26="40-49",3,D26="50-59",4)</f>
        <v>3</v>
      </c>
      <c r="Z26" cm="1">
        <f t="array" ref="Z26">_xlfn.IFS(I26="0-4years",3,I26="5-9years",2,I26="10+ years",1)</f>
        <v>3</v>
      </c>
      <c r="AA26" cm="1">
        <f t="array" ref="AA26">_xlfn.IFS(J26="Low(1-2)", 3, J26="Medium(3)",1,J26="High(4-5)",2)</f>
        <v>3</v>
      </c>
      <c r="AB26" cm="1">
        <f t="array" ref="AB26">_xlfn.IFS(M26="Needs Improvement", 4, M26="Below Expectation", 1,M26="Meets Expectation",3,M26="Exceeds Expectation",2)</f>
        <v>3</v>
      </c>
    </row>
    <row r="27" spans="1:28" x14ac:dyDescent="0.3">
      <c r="A27" t="s">
        <v>49</v>
      </c>
      <c r="B27" t="s">
        <v>1049</v>
      </c>
      <c r="C27" t="s">
        <v>2029</v>
      </c>
      <c r="D27" t="s">
        <v>2073</v>
      </c>
      <c r="E27" t="s">
        <v>2023</v>
      </c>
      <c r="F27" t="s">
        <v>593</v>
      </c>
      <c r="G27" s="4">
        <v>115678</v>
      </c>
      <c r="H27">
        <v>0</v>
      </c>
      <c r="I27" s="6" t="s">
        <v>2071</v>
      </c>
      <c r="J27" t="s">
        <v>2080</v>
      </c>
      <c r="K27">
        <v>4</v>
      </c>
      <c r="L27">
        <v>0</v>
      </c>
      <c r="M27" t="str" cm="1">
        <f t="array" ref="M27">_xlfn.IFS(L27=0,"Below Expectation",L27&lt;5,"Needs Improvement",L27&lt;=7,"Meets Expectation",L27&gt;=8,"Exceeds Expectation")</f>
        <v>Below Expectation</v>
      </c>
      <c r="N27">
        <f t="shared" si="0"/>
        <v>7</v>
      </c>
      <c r="O27" s="11">
        <f>N27/Table3[[#Totals],[Point]]</f>
        <v>0.5</v>
      </c>
      <c r="P27" s="4" t="str" cm="1">
        <f t="array" ref="P27">_xlfn.IFS(O27&lt;=40%,"Low Risk",AND(O27&gt;40%,O27&lt;60%), "Medium Risk",O27&gt;=60%,"High Risk")</f>
        <v>Medium Risk</v>
      </c>
      <c r="Y27" cm="1">
        <f t="array" ref="Y27">_xlfn.IFS(D27="22-29",1,D27="30-39",2,D27="40-49",3,D27="50-59",4)</f>
        <v>2</v>
      </c>
      <c r="Z27" cm="1">
        <f t="array" ref="Z27">_xlfn.IFS(I27="0-4years",3,I27="5-9years",2,I27="10+ years",1)</f>
        <v>1</v>
      </c>
      <c r="AA27" cm="1">
        <f t="array" ref="AA27">_xlfn.IFS(J27="Low(1-2)", 3, J27="Medium(3)",1,J27="High(4-5)",2)</f>
        <v>3</v>
      </c>
      <c r="AB27" cm="1">
        <f t="array" ref="AB27">_xlfn.IFS(M27="Needs Improvement", 4, M27="Below Expectation", 1,M27="Meets Expectation",3,M27="Exceeds Expectation",2)</f>
        <v>1</v>
      </c>
    </row>
    <row r="28" spans="1:28" x14ac:dyDescent="0.3">
      <c r="A28" t="s">
        <v>50</v>
      </c>
      <c r="B28" t="s">
        <v>1050</v>
      </c>
      <c r="C28" t="s">
        <v>2028</v>
      </c>
      <c r="D28" t="s">
        <v>2073</v>
      </c>
      <c r="E28" t="s">
        <v>2023</v>
      </c>
      <c r="F28" t="s">
        <v>825</v>
      </c>
      <c r="G28" s="4">
        <v>50279</v>
      </c>
      <c r="H28">
        <v>1</v>
      </c>
      <c r="I28" s="6" t="s">
        <v>2070</v>
      </c>
      <c r="J28" t="s">
        <v>2080</v>
      </c>
      <c r="K28">
        <v>3</v>
      </c>
      <c r="L28">
        <v>5</v>
      </c>
      <c r="M28" t="str" cm="1">
        <f t="array" ref="M28">_xlfn.IFS(L28=0,"Below Expectation",L28&lt;5,"Needs Improvement",L28&lt;=7,"Meets Expectation",L28&gt;=8,"Exceeds Expectation")</f>
        <v>Meets Expectation</v>
      </c>
      <c r="N28">
        <f t="shared" si="0"/>
        <v>10</v>
      </c>
      <c r="O28" s="11">
        <f>N28/Table3[[#Totals],[Point]]</f>
        <v>0.7142857142857143</v>
      </c>
      <c r="P28" s="4" t="str" cm="1">
        <f t="array" ref="P28">_xlfn.IFS(O28&lt;=40%,"Low Risk",AND(O28&gt;40%,O28&lt;60%), "Medium Risk",O28&gt;=60%,"High Risk")</f>
        <v>High Risk</v>
      </c>
      <c r="R28" s="7" t="s">
        <v>2063</v>
      </c>
      <c r="S28" t="s">
        <v>2108</v>
      </c>
      <c r="Y28" cm="1">
        <f t="array" ref="Y28">_xlfn.IFS(D28="22-29",1,D28="30-39",2,D28="40-49",3,D28="50-59",4)</f>
        <v>2</v>
      </c>
      <c r="Z28" cm="1">
        <f t="array" ref="Z28">_xlfn.IFS(I28="0-4years",3,I28="5-9years",2,I28="10+ years",1)</f>
        <v>2</v>
      </c>
      <c r="AA28" cm="1">
        <f t="array" ref="AA28">_xlfn.IFS(J28="Low(1-2)", 3, J28="Medium(3)",1,J28="High(4-5)",2)</f>
        <v>3</v>
      </c>
      <c r="AB28" cm="1">
        <f t="array" ref="AB28">_xlfn.IFS(M28="Needs Improvement", 4, M28="Below Expectation", 1,M28="Meets Expectation",3,M28="Exceeds Expectation",2)</f>
        <v>3</v>
      </c>
    </row>
    <row r="29" spans="1:28" x14ac:dyDescent="0.3">
      <c r="A29" t="s">
        <v>51</v>
      </c>
      <c r="B29" t="s">
        <v>1051</v>
      </c>
      <c r="C29" t="s">
        <v>2026</v>
      </c>
      <c r="D29" t="s">
        <v>2076</v>
      </c>
      <c r="E29" t="s">
        <v>2022</v>
      </c>
      <c r="F29" t="s">
        <v>786</v>
      </c>
      <c r="G29" s="4">
        <v>63106</v>
      </c>
      <c r="H29">
        <v>0</v>
      </c>
      <c r="I29" s="6" t="s">
        <v>2070</v>
      </c>
      <c r="J29" t="s">
        <v>2079</v>
      </c>
      <c r="K29">
        <v>4</v>
      </c>
      <c r="L29">
        <v>1</v>
      </c>
      <c r="M29" t="str" cm="1">
        <f t="array" ref="M29">_xlfn.IFS(L29=0,"Below Expectation",L29&lt;5,"Needs Improvement",L29&lt;=7,"Meets Expectation",L29&gt;=8,"Exceeds Expectation")</f>
        <v>Needs Improvement</v>
      </c>
      <c r="N29">
        <f t="shared" si="0"/>
        <v>9</v>
      </c>
      <c r="O29" s="11">
        <f>N29/Table3[[#Totals],[Point]]</f>
        <v>0.6428571428571429</v>
      </c>
      <c r="P29" s="4" t="str" cm="1">
        <f t="array" ref="P29">_xlfn.IFS(O29&lt;=40%,"Low Risk",AND(O29&gt;40%,O29&lt;60%), "Medium Risk",O29&gt;=60%,"High Risk")</f>
        <v>High Risk</v>
      </c>
      <c r="R29" s="8" t="s">
        <v>2109</v>
      </c>
      <c r="S29" s="13">
        <v>0.78700000000000003</v>
      </c>
      <c r="Y29" cm="1">
        <f t="array" ref="Y29">_xlfn.IFS(D29="22-29",1,D29="30-39",2,D29="40-49",3,D29="50-59",4)</f>
        <v>1</v>
      </c>
      <c r="Z29" cm="1">
        <f t="array" ref="Z29">_xlfn.IFS(I29="0-4years",3,I29="5-9years",2,I29="10+ years",1)</f>
        <v>2</v>
      </c>
      <c r="AA29" cm="1">
        <f t="array" ref="AA29">_xlfn.IFS(J29="Low(1-2)", 3, J29="Medium(3)",1,J29="High(4-5)",2)</f>
        <v>2</v>
      </c>
      <c r="AB29" cm="1">
        <f t="array" ref="AB29">_xlfn.IFS(M29="Needs Improvement", 4, M29="Below Expectation", 1,M29="Meets Expectation",3,M29="Exceeds Expectation",2)</f>
        <v>4</v>
      </c>
    </row>
    <row r="30" spans="1:28" x14ac:dyDescent="0.3">
      <c r="A30" t="s">
        <v>52</v>
      </c>
      <c r="B30" t="s">
        <v>1052</v>
      </c>
      <c r="C30" t="s">
        <v>2027</v>
      </c>
      <c r="D30" t="s">
        <v>2075</v>
      </c>
      <c r="E30" t="s">
        <v>2022</v>
      </c>
      <c r="F30" t="s">
        <v>299</v>
      </c>
      <c r="G30" s="4">
        <v>104737</v>
      </c>
      <c r="H30">
        <v>0</v>
      </c>
      <c r="I30" s="6" t="s">
        <v>2071</v>
      </c>
      <c r="J30" t="s">
        <v>2079</v>
      </c>
      <c r="K30">
        <v>3</v>
      </c>
      <c r="L30">
        <v>7</v>
      </c>
      <c r="M30" t="str" cm="1">
        <f t="array" ref="M30">_xlfn.IFS(L30=0,"Below Expectation",L30&lt;5,"Needs Improvement",L30&lt;=7,"Meets Expectation",L30&gt;=8,"Exceeds Expectation")</f>
        <v>Meets Expectation</v>
      </c>
      <c r="N30">
        <f t="shared" si="0"/>
        <v>10</v>
      </c>
      <c r="O30" s="11">
        <f>N30/Table3[[#Totals],[Point]]</f>
        <v>0.7142857142857143</v>
      </c>
      <c r="P30" s="4" t="str" cm="1">
        <f t="array" ref="P30">_xlfn.IFS(O30&lt;=40%,"Low Risk",AND(O30&gt;40%,O30&lt;60%), "Medium Risk",O30&gt;=60%,"High Risk")</f>
        <v>High Risk</v>
      </c>
      <c r="R30" s="15" t="s">
        <v>2025</v>
      </c>
      <c r="S30" s="13">
        <v>0.112</v>
      </c>
      <c r="Y30" cm="1">
        <f t="array" ref="Y30">_xlfn.IFS(D30="22-29",1,D30="30-39",2,D30="40-49",3,D30="50-59",4)</f>
        <v>4</v>
      </c>
      <c r="Z30" cm="1">
        <f t="array" ref="Z30">_xlfn.IFS(I30="0-4years",3,I30="5-9years",2,I30="10+ years",1)</f>
        <v>1</v>
      </c>
      <c r="AA30" cm="1">
        <f t="array" ref="AA30">_xlfn.IFS(J30="Low(1-2)", 3, J30="Medium(3)",1,J30="High(4-5)",2)</f>
        <v>2</v>
      </c>
      <c r="AB30" cm="1">
        <f t="array" ref="AB30">_xlfn.IFS(M30="Needs Improvement", 4, M30="Below Expectation", 1,M30="Meets Expectation",3,M30="Exceeds Expectation",2)</f>
        <v>3</v>
      </c>
    </row>
    <row r="31" spans="1:28" x14ac:dyDescent="0.3">
      <c r="A31" t="s">
        <v>53</v>
      </c>
      <c r="B31" t="s">
        <v>1053</v>
      </c>
      <c r="C31" t="s">
        <v>2029</v>
      </c>
      <c r="D31" t="s">
        <v>2076</v>
      </c>
      <c r="E31" t="s">
        <v>2023</v>
      </c>
      <c r="F31" t="s">
        <v>73</v>
      </c>
      <c r="G31" s="4">
        <v>65544</v>
      </c>
      <c r="H31">
        <v>0</v>
      </c>
      <c r="I31" s="6" t="s">
        <v>2070</v>
      </c>
      <c r="J31" t="s">
        <v>2080</v>
      </c>
      <c r="K31">
        <v>5</v>
      </c>
      <c r="L31">
        <v>2</v>
      </c>
      <c r="M31" t="str" cm="1">
        <f t="array" ref="M31">_xlfn.IFS(L31=0,"Below Expectation",L31&lt;5,"Needs Improvement",L31&lt;=7,"Meets Expectation",L31&gt;=8,"Exceeds Expectation")</f>
        <v>Needs Improvement</v>
      </c>
      <c r="N31">
        <f t="shared" si="0"/>
        <v>10</v>
      </c>
      <c r="O31" s="11">
        <f>N31/Table3[[#Totals],[Point]]</f>
        <v>0.7142857142857143</v>
      </c>
      <c r="P31" s="4" t="str" cm="1">
        <f t="array" ref="P31">_xlfn.IFS(O31&lt;=40%,"Low Risk",AND(O31&gt;40%,O31&lt;60%), "Medium Risk",O31&gt;=60%,"High Risk")</f>
        <v>High Risk</v>
      </c>
      <c r="R31" s="15" t="s">
        <v>2027</v>
      </c>
      <c r="S31" s="13">
        <v>0.123</v>
      </c>
      <c r="Y31" cm="1">
        <f t="array" ref="Y31">_xlfn.IFS(D31="22-29",1,D31="30-39",2,D31="40-49",3,D31="50-59",4)</f>
        <v>1</v>
      </c>
      <c r="Z31" cm="1">
        <f t="array" ref="Z31">_xlfn.IFS(I31="0-4years",3,I31="5-9years",2,I31="10+ years",1)</f>
        <v>2</v>
      </c>
      <c r="AA31" cm="1">
        <f t="array" ref="AA31">_xlfn.IFS(J31="Low(1-2)", 3, J31="Medium(3)",1,J31="High(4-5)",2)</f>
        <v>3</v>
      </c>
      <c r="AB31" cm="1">
        <f t="array" ref="AB31">_xlfn.IFS(M31="Needs Improvement", 4, M31="Below Expectation", 1,M31="Meets Expectation",3,M31="Exceeds Expectation",2)</f>
        <v>4</v>
      </c>
    </row>
    <row r="32" spans="1:28" x14ac:dyDescent="0.3">
      <c r="A32" t="s">
        <v>54</v>
      </c>
      <c r="B32" t="s">
        <v>1054</v>
      </c>
      <c r="C32" t="s">
        <v>2026</v>
      </c>
      <c r="D32" t="s">
        <v>2074</v>
      </c>
      <c r="E32" t="s">
        <v>2022</v>
      </c>
      <c r="F32" t="s">
        <v>381</v>
      </c>
      <c r="G32" s="4">
        <v>33997</v>
      </c>
      <c r="H32">
        <v>0</v>
      </c>
      <c r="I32" s="6" t="s">
        <v>2070</v>
      </c>
      <c r="J32" t="s">
        <v>2080</v>
      </c>
      <c r="K32">
        <v>5</v>
      </c>
      <c r="L32">
        <v>9</v>
      </c>
      <c r="M32" t="str" cm="1">
        <f t="array" ref="M32">_xlfn.IFS(L32=0,"Below Expectation",L32&lt;5,"Needs Improvement",L32&lt;=7,"Meets Expectation",L32&gt;=8,"Exceeds Expectation")</f>
        <v>Exceeds Expectation</v>
      </c>
      <c r="N32">
        <f t="shared" si="0"/>
        <v>10</v>
      </c>
      <c r="O32" s="11">
        <f>N32/Table3[[#Totals],[Point]]</f>
        <v>0.7142857142857143</v>
      </c>
      <c r="P32" s="4" t="str" cm="1">
        <f t="array" ref="P32">_xlfn.IFS(O32&lt;=40%,"Low Risk",AND(O32&gt;40%,O32&lt;60%), "Medium Risk",O32&gt;=60%,"High Risk")</f>
        <v>High Risk</v>
      </c>
      <c r="R32" s="15" t="s">
        <v>2026</v>
      </c>
      <c r="S32" s="13">
        <v>0.13</v>
      </c>
      <c r="Y32" cm="1">
        <f t="array" ref="Y32">_xlfn.IFS(D32="22-29",1,D32="30-39",2,D32="40-49",3,D32="50-59",4)</f>
        <v>3</v>
      </c>
      <c r="Z32" cm="1">
        <f t="array" ref="Z32">_xlfn.IFS(I32="0-4years",3,I32="5-9years",2,I32="10+ years",1)</f>
        <v>2</v>
      </c>
      <c r="AA32" cm="1">
        <f t="array" ref="AA32">_xlfn.IFS(J32="Low(1-2)", 3, J32="Medium(3)",1,J32="High(4-5)",2)</f>
        <v>3</v>
      </c>
      <c r="AB32" cm="1">
        <f t="array" ref="AB32">_xlfn.IFS(M32="Needs Improvement", 4, M32="Below Expectation", 1,M32="Meets Expectation",3,M32="Exceeds Expectation",2)</f>
        <v>2</v>
      </c>
    </row>
    <row r="33" spans="1:28" x14ac:dyDescent="0.3">
      <c r="A33" t="s">
        <v>55</v>
      </c>
      <c r="B33" t="s">
        <v>1055</v>
      </c>
      <c r="C33" t="s">
        <v>2026</v>
      </c>
      <c r="D33" t="s">
        <v>2073</v>
      </c>
      <c r="E33" t="s">
        <v>2022</v>
      </c>
      <c r="F33" t="s">
        <v>751</v>
      </c>
      <c r="G33" s="4">
        <v>110711</v>
      </c>
      <c r="H33">
        <v>1</v>
      </c>
      <c r="I33" s="6" t="s">
        <v>2069</v>
      </c>
      <c r="J33" t="s">
        <v>2080</v>
      </c>
      <c r="K33">
        <v>1</v>
      </c>
      <c r="L33">
        <v>5</v>
      </c>
      <c r="M33" t="str" cm="1">
        <f t="array" ref="M33">_xlfn.IFS(L33=0,"Below Expectation",L33&lt;5,"Needs Improvement",L33&lt;=7,"Meets Expectation",L33&gt;=8,"Exceeds Expectation")</f>
        <v>Meets Expectation</v>
      </c>
      <c r="N33">
        <f t="shared" si="0"/>
        <v>11</v>
      </c>
      <c r="O33" s="11">
        <f>N33/Table3[[#Totals],[Point]]</f>
        <v>0.7857142857142857</v>
      </c>
      <c r="P33" s="4" t="str" cm="1">
        <f t="array" ref="P33">_xlfn.IFS(O33&lt;=40%,"Low Risk",AND(O33&gt;40%,O33&lt;60%), "Medium Risk",O33&gt;=60%,"High Risk")</f>
        <v>High Risk</v>
      </c>
      <c r="R33" s="15" t="s">
        <v>2028</v>
      </c>
      <c r="S33" s="13">
        <v>0.152</v>
      </c>
      <c r="Y33" cm="1">
        <f t="array" ref="Y33">_xlfn.IFS(D33="22-29",1,D33="30-39",2,D33="40-49",3,D33="50-59",4)</f>
        <v>2</v>
      </c>
      <c r="Z33" cm="1">
        <f t="array" ref="Z33">_xlfn.IFS(I33="0-4years",3,I33="5-9years",2,I33="10+ years",1)</f>
        <v>3</v>
      </c>
      <c r="AA33" cm="1">
        <f t="array" ref="AA33">_xlfn.IFS(J33="Low(1-2)", 3, J33="Medium(3)",1,J33="High(4-5)",2)</f>
        <v>3</v>
      </c>
      <c r="AB33" cm="1">
        <f t="array" ref="AB33">_xlfn.IFS(M33="Needs Improvement", 4, M33="Below Expectation", 1,M33="Meets Expectation",3,M33="Exceeds Expectation",2)</f>
        <v>3</v>
      </c>
    </row>
    <row r="34" spans="1:28" x14ac:dyDescent="0.3">
      <c r="A34" t="s">
        <v>56</v>
      </c>
      <c r="B34" t="s">
        <v>1056</v>
      </c>
      <c r="C34" t="s">
        <v>2030</v>
      </c>
      <c r="D34" t="s">
        <v>2073</v>
      </c>
      <c r="E34" t="s">
        <v>2022</v>
      </c>
      <c r="F34" t="s">
        <v>929</v>
      </c>
      <c r="G34" s="4">
        <v>65860</v>
      </c>
      <c r="H34">
        <v>1</v>
      </c>
      <c r="I34" s="6" t="s">
        <v>2070</v>
      </c>
      <c r="J34" t="s">
        <v>2080</v>
      </c>
      <c r="K34">
        <v>4</v>
      </c>
      <c r="L34">
        <v>5</v>
      </c>
      <c r="M34" t="str" cm="1">
        <f t="array" ref="M34">_xlfn.IFS(L34=0,"Below Expectation",L34&lt;5,"Needs Improvement",L34&lt;=7,"Meets Expectation",L34&gt;=8,"Exceeds Expectation")</f>
        <v>Meets Expectation</v>
      </c>
      <c r="N34">
        <f t="shared" si="0"/>
        <v>10</v>
      </c>
      <c r="O34" s="11">
        <f>N34/Table3[[#Totals],[Point]]</f>
        <v>0.7142857142857143</v>
      </c>
      <c r="P34" s="4" t="str" cm="1">
        <f t="array" ref="P34">_xlfn.IFS(O34&lt;=40%,"Low Risk",AND(O34&gt;40%,O34&lt;60%), "Medium Risk",O34&gt;=60%,"High Risk")</f>
        <v>High Risk</v>
      </c>
      <c r="R34" s="15" t="s">
        <v>2030</v>
      </c>
      <c r="S34" s="13">
        <v>0.13100000000000001</v>
      </c>
      <c r="Y34" cm="1">
        <f t="array" ref="Y34">_xlfn.IFS(D34="22-29",1,D34="30-39",2,D34="40-49",3,D34="50-59",4)</f>
        <v>2</v>
      </c>
      <c r="Z34" cm="1">
        <f t="array" ref="Z34">_xlfn.IFS(I34="0-4years",3,I34="5-9years",2,I34="10+ years",1)</f>
        <v>2</v>
      </c>
      <c r="AA34" cm="1">
        <f t="array" ref="AA34">_xlfn.IFS(J34="Low(1-2)", 3, J34="Medium(3)",1,J34="High(4-5)",2)</f>
        <v>3</v>
      </c>
      <c r="AB34" cm="1">
        <f t="array" ref="AB34">_xlfn.IFS(M34="Needs Improvement", 4, M34="Below Expectation", 1,M34="Meets Expectation",3,M34="Exceeds Expectation",2)</f>
        <v>3</v>
      </c>
    </row>
    <row r="35" spans="1:28" x14ac:dyDescent="0.3">
      <c r="A35" t="s">
        <v>57</v>
      </c>
      <c r="B35" t="s">
        <v>1057</v>
      </c>
      <c r="C35" t="s">
        <v>2029</v>
      </c>
      <c r="D35" t="s">
        <v>2076</v>
      </c>
      <c r="E35" t="s">
        <v>2022</v>
      </c>
      <c r="F35" t="s">
        <v>951</v>
      </c>
      <c r="G35" s="4">
        <v>28225</v>
      </c>
      <c r="H35">
        <v>0</v>
      </c>
      <c r="I35" s="6" t="s">
        <v>2071</v>
      </c>
      <c r="J35" t="s">
        <v>2079</v>
      </c>
      <c r="K35">
        <v>1</v>
      </c>
      <c r="L35">
        <v>3</v>
      </c>
      <c r="M35" t="str" cm="1">
        <f t="array" ref="M35">_xlfn.IFS(L35=0,"Below Expectation",L35&lt;5,"Needs Improvement",L35&lt;=7,"Meets Expectation",L35&gt;=8,"Exceeds Expectation")</f>
        <v>Needs Improvement</v>
      </c>
      <c r="N35">
        <f t="shared" si="0"/>
        <v>8</v>
      </c>
      <c r="O35" s="11">
        <f>N35/Table3[[#Totals],[Point]]</f>
        <v>0.5714285714285714</v>
      </c>
      <c r="P35" s="4" t="str" cm="1">
        <f t="array" ref="P35">_xlfn.IFS(O35&lt;=40%,"Low Risk",AND(O35&gt;40%,O35&lt;60%), "Medium Risk",O35&gt;=60%,"High Risk")</f>
        <v>Medium Risk</v>
      </c>
      <c r="R35" s="15" t="s">
        <v>2029</v>
      </c>
      <c r="S35" s="13">
        <v>0.13900000000000001</v>
      </c>
      <c r="Y35" cm="1">
        <f t="array" ref="Y35">_xlfn.IFS(D35="22-29",1,D35="30-39",2,D35="40-49",3,D35="50-59",4)</f>
        <v>1</v>
      </c>
      <c r="Z35" cm="1">
        <f t="array" ref="Z35">_xlfn.IFS(I35="0-4years",3,I35="5-9years",2,I35="10+ years",1)</f>
        <v>1</v>
      </c>
      <c r="AA35" cm="1">
        <f t="array" ref="AA35">_xlfn.IFS(J35="Low(1-2)", 3, J35="Medium(3)",1,J35="High(4-5)",2)</f>
        <v>2</v>
      </c>
      <c r="AB35" cm="1">
        <f t="array" ref="AB35">_xlfn.IFS(M35="Needs Improvement", 4, M35="Below Expectation", 1,M35="Meets Expectation",3,M35="Exceeds Expectation",2)</f>
        <v>4</v>
      </c>
    </row>
    <row r="36" spans="1:28" x14ac:dyDescent="0.3">
      <c r="A36" t="s">
        <v>58</v>
      </c>
      <c r="B36" t="s">
        <v>1058</v>
      </c>
      <c r="C36" t="s">
        <v>2027</v>
      </c>
      <c r="D36" t="s">
        <v>2074</v>
      </c>
      <c r="E36" t="s">
        <v>2022</v>
      </c>
      <c r="F36" t="s">
        <v>587</v>
      </c>
      <c r="G36" s="4">
        <v>84470</v>
      </c>
      <c r="H36">
        <v>0</v>
      </c>
      <c r="I36" s="6" t="s">
        <v>2069</v>
      </c>
      <c r="J36" t="s">
        <v>2079</v>
      </c>
      <c r="K36">
        <v>2</v>
      </c>
      <c r="L36">
        <v>4</v>
      </c>
      <c r="M36" t="str" cm="1">
        <f t="array" ref="M36">_xlfn.IFS(L36=0,"Below Expectation",L36&lt;5,"Needs Improvement",L36&lt;=7,"Meets Expectation",L36&gt;=8,"Exceeds Expectation")</f>
        <v>Needs Improvement</v>
      </c>
      <c r="N36">
        <f t="shared" si="0"/>
        <v>12</v>
      </c>
      <c r="O36" s="11">
        <f>N36/Table3[[#Totals],[Point]]</f>
        <v>0.8571428571428571</v>
      </c>
      <c r="P36" s="4" t="str" cm="1">
        <f t="array" ref="P36">_xlfn.IFS(O36&lt;=40%,"Low Risk",AND(O36&gt;40%,O36&lt;60%), "Medium Risk",O36&gt;=60%,"High Risk")</f>
        <v>High Risk</v>
      </c>
      <c r="R36" s="8" t="s">
        <v>2110</v>
      </c>
      <c r="S36" s="13">
        <v>7.0000000000000001E-3</v>
      </c>
      <c r="Y36" cm="1">
        <f t="array" ref="Y36">_xlfn.IFS(D36="22-29",1,D36="30-39",2,D36="40-49",3,D36="50-59",4)</f>
        <v>3</v>
      </c>
      <c r="Z36" cm="1">
        <f t="array" ref="Z36">_xlfn.IFS(I36="0-4years",3,I36="5-9years",2,I36="10+ years",1)</f>
        <v>3</v>
      </c>
      <c r="AA36" cm="1">
        <f t="array" ref="AA36">_xlfn.IFS(J36="Low(1-2)", 3, J36="Medium(3)",1,J36="High(4-5)",2)</f>
        <v>2</v>
      </c>
      <c r="AB36" cm="1">
        <f t="array" ref="AB36">_xlfn.IFS(M36="Needs Improvement", 4, M36="Below Expectation", 1,M36="Meets Expectation",3,M36="Exceeds Expectation",2)</f>
        <v>4</v>
      </c>
    </row>
    <row r="37" spans="1:28" x14ac:dyDescent="0.3">
      <c r="A37" t="s">
        <v>59</v>
      </c>
      <c r="B37" t="s">
        <v>1059</v>
      </c>
      <c r="C37" t="s">
        <v>2029</v>
      </c>
      <c r="D37" t="s">
        <v>2073</v>
      </c>
      <c r="E37" t="s">
        <v>2024</v>
      </c>
      <c r="F37" t="s">
        <v>806</v>
      </c>
      <c r="G37" s="4">
        <v>88656</v>
      </c>
      <c r="H37">
        <v>0</v>
      </c>
      <c r="I37" s="6" t="s">
        <v>2069</v>
      </c>
      <c r="J37" t="s">
        <v>2081</v>
      </c>
      <c r="K37">
        <v>5</v>
      </c>
      <c r="L37">
        <v>1</v>
      </c>
      <c r="M37" t="str" cm="1">
        <f t="array" ref="M37">_xlfn.IFS(L37=0,"Below Expectation",L37&lt;5,"Needs Improvement",L37&lt;=7,"Meets Expectation",L37&gt;=8,"Exceeds Expectation")</f>
        <v>Needs Improvement</v>
      </c>
      <c r="N37">
        <f t="shared" si="0"/>
        <v>10</v>
      </c>
      <c r="O37" s="11">
        <f>N37/Table3[[#Totals],[Point]]</f>
        <v>0.7142857142857143</v>
      </c>
      <c r="P37" s="4" t="str" cm="1">
        <f t="array" ref="P37">_xlfn.IFS(O37&lt;=40%,"Low Risk",AND(O37&gt;40%,O37&lt;60%), "Medium Risk",O37&gt;=60%,"High Risk")</f>
        <v>High Risk</v>
      </c>
      <c r="R37" s="15" t="s">
        <v>2025</v>
      </c>
      <c r="S37" s="13">
        <v>1E-3</v>
      </c>
      <c r="Y37" cm="1">
        <f t="array" ref="Y37">_xlfn.IFS(D37="22-29",1,D37="30-39",2,D37="40-49",3,D37="50-59",4)</f>
        <v>2</v>
      </c>
      <c r="Z37" cm="1">
        <f t="array" ref="Z37">_xlfn.IFS(I37="0-4years",3,I37="5-9years",2,I37="10+ years",1)</f>
        <v>3</v>
      </c>
      <c r="AA37" cm="1">
        <f t="array" ref="AA37">_xlfn.IFS(J37="Low(1-2)", 3, J37="Medium(3)",1,J37="High(4-5)",2)</f>
        <v>1</v>
      </c>
      <c r="AB37" cm="1">
        <f t="array" ref="AB37">_xlfn.IFS(M37="Needs Improvement", 4, M37="Below Expectation", 1,M37="Meets Expectation",3,M37="Exceeds Expectation",2)</f>
        <v>4</v>
      </c>
    </row>
    <row r="38" spans="1:28" x14ac:dyDescent="0.3">
      <c r="A38" t="s">
        <v>60</v>
      </c>
      <c r="B38" t="s">
        <v>1060</v>
      </c>
      <c r="C38" t="s">
        <v>2026</v>
      </c>
      <c r="D38" t="s">
        <v>2073</v>
      </c>
      <c r="E38" t="s">
        <v>2022</v>
      </c>
      <c r="F38" t="s">
        <v>508</v>
      </c>
      <c r="G38" s="4">
        <v>76880</v>
      </c>
      <c r="H38">
        <v>0</v>
      </c>
      <c r="I38" s="6" t="s">
        <v>2071</v>
      </c>
      <c r="J38" t="s">
        <v>2080</v>
      </c>
      <c r="K38">
        <v>4</v>
      </c>
      <c r="L38">
        <v>9</v>
      </c>
      <c r="M38" t="str" cm="1">
        <f t="array" ref="M38">_xlfn.IFS(L38=0,"Below Expectation",L38&lt;5,"Needs Improvement",L38&lt;=7,"Meets Expectation",L38&gt;=8,"Exceeds Expectation")</f>
        <v>Exceeds Expectation</v>
      </c>
      <c r="N38">
        <f t="shared" si="0"/>
        <v>8</v>
      </c>
      <c r="O38" s="11">
        <f>N38/Table3[[#Totals],[Point]]</f>
        <v>0.5714285714285714</v>
      </c>
      <c r="P38" s="4" t="str" cm="1">
        <f t="array" ref="P38">_xlfn.IFS(O38&lt;=40%,"Low Risk",AND(O38&gt;40%,O38&lt;60%), "Medium Risk",O38&gt;=60%,"High Risk")</f>
        <v>Medium Risk</v>
      </c>
      <c r="R38" s="15" t="s">
        <v>2027</v>
      </c>
      <c r="S38" s="13">
        <v>1E-3</v>
      </c>
      <c r="Y38" cm="1">
        <f t="array" ref="Y38">_xlfn.IFS(D38="22-29",1,D38="30-39",2,D38="40-49",3,D38="50-59",4)</f>
        <v>2</v>
      </c>
      <c r="Z38" cm="1">
        <f t="array" ref="Z38">_xlfn.IFS(I38="0-4years",3,I38="5-9years",2,I38="10+ years",1)</f>
        <v>1</v>
      </c>
      <c r="AA38" cm="1">
        <f t="array" ref="AA38">_xlfn.IFS(J38="Low(1-2)", 3, J38="Medium(3)",1,J38="High(4-5)",2)</f>
        <v>3</v>
      </c>
      <c r="AB38" cm="1">
        <f t="array" ref="AB38">_xlfn.IFS(M38="Needs Improvement", 4, M38="Below Expectation", 1,M38="Meets Expectation",3,M38="Exceeds Expectation",2)</f>
        <v>2</v>
      </c>
    </row>
    <row r="39" spans="1:28" x14ac:dyDescent="0.3">
      <c r="A39" t="s">
        <v>61</v>
      </c>
      <c r="B39" t="s">
        <v>1061</v>
      </c>
      <c r="C39" t="s">
        <v>2027</v>
      </c>
      <c r="D39" t="s">
        <v>2074</v>
      </c>
      <c r="E39" t="s">
        <v>2022</v>
      </c>
      <c r="F39" t="s">
        <v>107</v>
      </c>
      <c r="G39" s="4">
        <v>86078</v>
      </c>
      <c r="H39">
        <v>0</v>
      </c>
      <c r="I39" s="6" t="s">
        <v>2069</v>
      </c>
      <c r="J39" t="s">
        <v>2079</v>
      </c>
      <c r="K39">
        <v>1</v>
      </c>
      <c r="L39">
        <v>9</v>
      </c>
      <c r="M39" t="str" cm="1">
        <f t="array" ref="M39">_xlfn.IFS(L39=0,"Below Expectation",L39&lt;5,"Needs Improvement",L39&lt;=7,"Meets Expectation",L39&gt;=8,"Exceeds Expectation")</f>
        <v>Exceeds Expectation</v>
      </c>
      <c r="N39">
        <f t="shared" si="0"/>
        <v>10</v>
      </c>
      <c r="O39" s="11">
        <f>N39/Table3[[#Totals],[Point]]</f>
        <v>0.7142857142857143</v>
      </c>
      <c r="P39" s="4" t="str" cm="1">
        <f t="array" ref="P39">_xlfn.IFS(O39&lt;=40%,"Low Risk",AND(O39&gt;40%,O39&lt;60%), "Medium Risk",O39&gt;=60%,"High Risk")</f>
        <v>High Risk</v>
      </c>
      <c r="R39" s="15" t="s">
        <v>2026</v>
      </c>
      <c r="S39" s="13">
        <v>2E-3</v>
      </c>
      <c r="Y39" cm="1">
        <f t="array" ref="Y39">_xlfn.IFS(D39="22-29",1,D39="30-39",2,D39="40-49",3,D39="50-59",4)</f>
        <v>3</v>
      </c>
      <c r="Z39" cm="1">
        <f t="array" ref="Z39">_xlfn.IFS(I39="0-4years",3,I39="5-9years",2,I39="10+ years",1)</f>
        <v>3</v>
      </c>
      <c r="AA39" cm="1">
        <f t="array" ref="AA39">_xlfn.IFS(J39="Low(1-2)", 3, J39="Medium(3)",1,J39="High(4-5)",2)</f>
        <v>2</v>
      </c>
      <c r="AB39" cm="1">
        <f t="array" ref="AB39">_xlfn.IFS(M39="Needs Improvement", 4, M39="Below Expectation", 1,M39="Meets Expectation",3,M39="Exceeds Expectation",2)</f>
        <v>2</v>
      </c>
    </row>
    <row r="40" spans="1:28" x14ac:dyDescent="0.3">
      <c r="A40" t="s">
        <v>62</v>
      </c>
      <c r="B40" t="s">
        <v>1062</v>
      </c>
      <c r="C40" t="s">
        <v>2028</v>
      </c>
      <c r="D40" t="s">
        <v>2076</v>
      </c>
      <c r="E40" t="s">
        <v>2024</v>
      </c>
      <c r="F40" t="s">
        <v>922</v>
      </c>
      <c r="G40" s="4">
        <v>113646</v>
      </c>
      <c r="H40">
        <v>0</v>
      </c>
      <c r="I40" s="6" t="s">
        <v>2069</v>
      </c>
      <c r="J40" t="s">
        <v>2079</v>
      </c>
      <c r="K40">
        <v>1</v>
      </c>
      <c r="L40">
        <v>7</v>
      </c>
      <c r="M40" t="str" cm="1">
        <f t="array" ref="M40">_xlfn.IFS(L40=0,"Below Expectation",L40&lt;5,"Needs Improvement",L40&lt;=7,"Meets Expectation",L40&gt;=8,"Exceeds Expectation")</f>
        <v>Meets Expectation</v>
      </c>
      <c r="N40">
        <f t="shared" si="0"/>
        <v>9</v>
      </c>
      <c r="O40" s="11">
        <f>N40/Table3[[#Totals],[Point]]</f>
        <v>0.6428571428571429</v>
      </c>
      <c r="P40" s="4" t="str" cm="1">
        <f t="array" ref="P40">_xlfn.IFS(O40&lt;=40%,"Low Risk",AND(O40&gt;40%,O40&lt;60%), "Medium Risk",O40&gt;=60%,"High Risk")</f>
        <v>High Risk</v>
      </c>
      <c r="R40" s="15" t="s">
        <v>2028</v>
      </c>
      <c r="S40" s="13">
        <v>1E-3</v>
      </c>
      <c r="Y40" cm="1">
        <f t="array" ref="Y40">_xlfn.IFS(D40="22-29",1,D40="30-39",2,D40="40-49",3,D40="50-59",4)</f>
        <v>1</v>
      </c>
      <c r="Z40" cm="1">
        <f t="array" ref="Z40">_xlfn.IFS(I40="0-4years",3,I40="5-9years",2,I40="10+ years",1)</f>
        <v>3</v>
      </c>
      <c r="AA40" cm="1">
        <f t="array" ref="AA40">_xlfn.IFS(J40="Low(1-2)", 3, J40="Medium(3)",1,J40="High(4-5)",2)</f>
        <v>2</v>
      </c>
      <c r="AB40" cm="1">
        <f t="array" ref="AB40">_xlfn.IFS(M40="Needs Improvement", 4, M40="Below Expectation", 1,M40="Meets Expectation",3,M40="Exceeds Expectation",2)</f>
        <v>3</v>
      </c>
    </row>
    <row r="41" spans="1:28" x14ac:dyDescent="0.3">
      <c r="A41" t="s">
        <v>63</v>
      </c>
      <c r="B41" t="s">
        <v>1063</v>
      </c>
      <c r="C41" t="s">
        <v>2030</v>
      </c>
      <c r="D41" t="s">
        <v>2074</v>
      </c>
      <c r="E41" t="s">
        <v>2024</v>
      </c>
      <c r="F41" t="s">
        <v>828</v>
      </c>
      <c r="G41" s="4">
        <v>101290</v>
      </c>
      <c r="H41">
        <v>0</v>
      </c>
      <c r="I41" s="6" t="s">
        <v>2069</v>
      </c>
      <c r="J41" t="s">
        <v>2080</v>
      </c>
      <c r="K41">
        <v>2</v>
      </c>
      <c r="L41">
        <v>9</v>
      </c>
      <c r="M41" t="str" cm="1">
        <f t="array" ref="M41">_xlfn.IFS(L41=0,"Below Expectation",L41&lt;5,"Needs Improvement",L41&lt;=7,"Meets Expectation",L41&gt;=8,"Exceeds Expectation")</f>
        <v>Exceeds Expectation</v>
      </c>
      <c r="N41">
        <f t="shared" si="0"/>
        <v>11</v>
      </c>
      <c r="O41" s="11">
        <f>N41/Table3[[#Totals],[Point]]</f>
        <v>0.7857142857142857</v>
      </c>
      <c r="P41" s="4" t="str" cm="1">
        <f t="array" ref="P41">_xlfn.IFS(O41&lt;=40%,"Low Risk",AND(O41&gt;40%,O41&lt;60%), "Medium Risk",O41&gt;=60%,"High Risk")</f>
        <v>High Risk</v>
      </c>
      <c r="R41" s="15" t="s">
        <v>2030</v>
      </c>
      <c r="S41" s="13">
        <v>2E-3</v>
      </c>
      <c r="Y41" cm="1">
        <f t="array" ref="Y41">_xlfn.IFS(D41="22-29",1,D41="30-39",2,D41="40-49",3,D41="50-59",4)</f>
        <v>3</v>
      </c>
      <c r="Z41" cm="1">
        <f t="array" ref="Z41">_xlfn.IFS(I41="0-4years",3,I41="5-9years",2,I41="10+ years",1)</f>
        <v>3</v>
      </c>
      <c r="AA41" cm="1">
        <f t="array" ref="AA41">_xlfn.IFS(J41="Low(1-2)", 3, J41="Medium(3)",1,J41="High(4-5)",2)</f>
        <v>3</v>
      </c>
      <c r="AB41" cm="1">
        <f t="array" ref="AB41">_xlfn.IFS(M41="Needs Improvement", 4, M41="Below Expectation", 1,M41="Meets Expectation",3,M41="Exceeds Expectation",2)</f>
        <v>2</v>
      </c>
    </row>
    <row r="42" spans="1:28" x14ac:dyDescent="0.3">
      <c r="A42" t="s">
        <v>64</v>
      </c>
      <c r="B42" t="s">
        <v>1064</v>
      </c>
      <c r="C42" t="s">
        <v>2026</v>
      </c>
      <c r="D42" t="s">
        <v>2074</v>
      </c>
      <c r="E42" t="s">
        <v>2023</v>
      </c>
      <c r="F42" t="s">
        <v>661</v>
      </c>
      <c r="G42" s="4">
        <v>81633</v>
      </c>
      <c r="H42">
        <v>0</v>
      </c>
      <c r="I42" s="6" t="s">
        <v>2071</v>
      </c>
      <c r="J42" t="s">
        <v>2081</v>
      </c>
      <c r="K42">
        <v>1</v>
      </c>
      <c r="L42">
        <v>6</v>
      </c>
      <c r="M42" t="str" cm="1">
        <f t="array" ref="M42">_xlfn.IFS(L42=0,"Below Expectation",L42&lt;5,"Needs Improvement",L42&lt;=7,"Meets Expectation",L42&gt;=8,"Exceeds Expectation")</f>
        <v>Meets Expectation</v>
      </c>
      <c r="N42">
        <f t="shared" si="0"/>
        <v>8</v>
      </c>
      <c r="O42" s="11">
        <f>N42/Table3[[#Totals],[Point]]</f>
        <v>0.5714285714285714</v>
      </c>
      <c r="P42" s="4" t="str" cm="1">
        <f t="array" ref="P42">_xlfn.IFS(O42&lt;=40%,"Low Risk",AND(O42&gt;40%,O42&lt;60%), "Medium Risk",O42&gt;=60%,"High Risk")</f>
        <v>Medium Risk</v>
      </c>
      <c r="R42" s="8" t="s">
        <v>2111</v>
      </c>
      <c r="S42" s="13">
        <v>0.20599999999999999</v>
      </c>
      <c r="Y42" cm="1">
        <f t="array" ref="Y42">_xlfn.IFS(D42="22-29",1,D42="30-39",2,D42="40-49",3,D42="50-59",4)</f>
        <v>3</v>
      </c>
      <c r="Z42" cm="1">
        <f t="array" ref="Z42">_xlfn.IFS(I42="0-4years",3,I42="5-9years",2,I42="10+ years",1)</f>
        <v>1</v>
      </c>
      <c r="AA42" cm="1">
        <f t="array" ref="AA42">_xlfn.IFS(J42="Low(1-2)", 3, J42="Medium(3)",1,J42="High(4-5)",2)</f>
        <v>1</v>
      </c>
      <c r="AB42" cm="1">
        <f t="array" ref="AB42">_xlfn.IFS(M42="Needs Improvement", 4, M42="Below Expectation", 1,M42="Meets Expectation",3,M42="Exceeds Expectation",2)</f>
        <v>3</v>
      </c>
    </row>
    <row r="43" spans="1:28" x14ac:dyDescent="0.3">
      <c r="A43" t="s">
        <v>65</v>
      </c>
      <c r="B43" t="s">
        <v>1065</v>
      </c>
      <c r="C43" t="s">
        <v>2025</v>
      </c>
      <c r="D43" t="s">
        <v>2076</v>
      </c>
      <c r="E43" t="s">
        <v>2023</v>
      </c>
      <c r="F43" t="s">
        <v>831</v>
      </c>
      <c r="G43" s="4">
        <v>51655</v>
      </c>
      <c r="H43">
        <v>1</v>
      </c>
      <c r="I43" s="6" t="s">
        <v>2069</v>
      </c>
      <c r="J43" t="s">
        <v>2080</v>
      </c>
      <c r="K43">
        <v>3</v>
      </c>
      <c r="L43">
        <v>9</v>
      </c>
      <c r="M43" t="str" cm="1">
        <f t="array" ref="M43">_xlfn.IFS(L43=0,"Below Expectation",L43&lt;5,"Needs Improvement",L43&lt;=7,"Meets Expectation",L43&gt;=8,"Exceeds Expectation")</f>
        <v>Exceeds Expectation</v>
      </c>
      <c r="N43">
        <f t="shared" si="0"/>
        <v>9</v>
      </c>
      <c r="O43" s="11">
        <f>N43/Table3[[#Totals],[Point]]</f>
        <v>0.6428571428571429</v>
      </c>
      <c r="P43" s="4" t="str" cm="1">
        <f t="array" ref="P43">_xlfn.IFS(O43&lt;=40%,"Low Risk",AND(O43&gt;40%,O43&lt;60%), "Medium Risk",O43&gt;=60%,"High Risk")</f>
        <v>High Risk</v>
      </c>
      <c r="R43" s="15" t="s">
        <v>2025</v>
      </c>
      <c r="S43" s="13">
        <v>2.7E-2</v>
      </c>
      <c r="Y43" cm="1">
        <f t="array" ref="Y43">_xlfn.IFS(D43="22-29",1,D43="30-39",2,D43="40-49",3,D43="50-59",4)</f>
        <v>1</v>
      </c>
      <c r="Z43" cm="1">
        <f t="array" ref="Z43">_xlfn.IFS(I43="0-4years",3,I43="5-9years",2,I43="10+ years",1)</f>
        <v>3</v>
      </c>
      <c r="AA43" cm="1">
        <f t="array" ref="AA43">_xlfn.IFS(J43="Low(1-2)", 3, J43="Medium(3)",1,J43="High(4-5)",2)</f>
        <v>3</v>
      </c>
      <c r="AB43" cm="1">
        <f t="array" ref="AB43">_xlfn.IFS(M43="Needs Improvement", 4, M43="Below Expectation", 1,M43="Meets Expectation",3,M43="Exceeds Expectation",2)</f>
        <v>2</v>
      </c>
    </row>
    <row r="44" spans="1:28" x14ac:dyDescent="0.3">
      <c r="A44" t="s">
        <v>66</v>
      </c>
      <c r="B44" t="s">
        <v>1066</v>
      </c>
      <c r="C44" t="s">
        <v>2025</v>
      </c>
      <c r="D44" t="s">
        <v>2076</v>
      </c>
      <c r="E44" t="s">
        <v>2023</v>
      </c>
      <c r="F44" t="s">
        <v>607</v>
      </c>
      <c r="G44" s="4">
        <v>68601</v>
      </c>
      <c r="H44">
        <v>0</v>
      </c>
      <c r="I44" s="6" t="s">
        <v>2070</v>
      </c>
      <c r="J44" t="s">
        <v>2080</v>
      </c>
      <c r="K44">
        <v>5</v>
      </c>
      <c r="L44">
        <v>5</v>
      </c>
      <c r="M44" t="str" cm="1">
        <f t="array" ref="M44">_xlfn.IFS(L44=0,"Below Expectation",L44&lt;5,"Needs Improvement",L44&lt;=7,"Meets Expectation",L44&gt;=8,"Exceeds Expectation")</f>
        <v>Meets Expectation</v>
      </c>
      <c r="N44">
        <f t="shared" si="0"/>
        <v>9</v>
      </c>
      <c r="O44" s="11">
        <f>N44/Table3[[#Totals],[Point]]</f>
        <v>0.6428571428571429</v>
      </c>
      <c r="P44" s="4" t="str" cm="1">
        <f t="array" ref="P44">_xlfn.IFS(O44&lt;=40%,"Low Risk",AND(O44&gt;40%,O44&lt;60%), "Medium Risk",O44&gt;=60%,"High Risk")</f>
        <v>High Risk</v>
      </c>
      <c r="R44" s="15" t="s">
        <v>2027</v>
      </c>
      <c r="S44" s="13">
        <v>4.4999999999999998E-2</v>
      </c>
      <c r="Y44" cm="1">
        <f t="array" ref="Y44">_xlfn.IFS(D44="22-29",1,D44="30-39",2,D44="40-49",3,D44="50-59",4)</f>
        <v>1</v>
      </c>
      <c r="Z44" cm="1">
        <f t="array" ref="Z44">_xlfn.IFS(I44="0-4years",3,I44="5-9years",2,I44="10+ years",1)</f>
        <v>2</v>
      </c>
      <c r="AA44" cm="1">
        <f t="array" ref="AA44">_xlfn.IFS(J44="Low(1-2)", 3, J44="Medium(3)",1,J44="High(4-5)",2)</f>
        <v>3</v>
      </c>
      <c r="AB44" cm="1">
        <f t="array" ref="AB44">_xlfn.IFS(M44="Needs Improvement", 4, M44="Below Expectation", 1,M44="Meets Expectation",3,M44="Exceeds Expectation",2)</f>
        <v>3</v>
      </c>
    </row>
    <row r="45" spans="1:28" x14ac:dyDescent="0.3">
      <c r="A45" t="s">
        <v>67</v>
      </c>
      <c r="B45" t="s">
        <v>1067</v>
      </c>
      <c r="C45" t="s">
        <v>2030</v>
      </c>
      <c r="D45" t="s">
        <v>2075</v>
      </c>
      <c r="E45" t="s">
        <v>2023</v>
      </c>
      <c r="F45" t="s">
        <v>319</v>
      </c>
      <c r="G45" s="4">
        <v>28114</v>
      </c>
      <c r="H45">
        <v>1</v>
      </c>
      <c r="I45" s="6" t="s">
        <v>2069</v>
      </c>
      <c r="J45" t="s">
        <v>2080</v>
      </c>
      <c r="K45">
        <v>1</v>
      </c>
      <c r="L45">
        <v>6</v>
      </c>
      <c r="M45" t="str" cm="1">
        <f t="array" ref="M45">_xlfn.IFS(L45=0,"Below Expectation",L45&lt;5,"Needs Improvement",L45&lt;=7,"Meets Expectation",L45&gt;=8,"Exceeds Expectation")</f>
        <v>Meets Expectation</v>
      </c>
      <c r="N45">
        <f t="shared" si="0"/>
        <v>13</v>
      </c>
      <c r="O45" s="11">
        <f>N45/Table3[[#Totals],[Point]]</f>
        <v>0.9285714285714286</v>
      </c>
      <c r="P45" s="4" t="str" cm="1">
        <f t="array" ref="P45">_xlfn.IFS(O45&lt;=40%,"Low Risk",AND(O45&gt;40%,O45&lt;60%), "Medium Risk",O45&gt;=60%,"High Risk")</f>
        <v>High Risk</v>
      </c>
      <c r="R45" s="15" t="s">
        <v>2026</v>
      </c>
      <c r="S45" s="13">
        <v>3.7999999999999999E-2</v>
      </c>
      <c r="Y45" cm="1">
        <f t="array" ref="Y45">_xlfn.IFS(D45="22-29",1,D45="30-39",2,D45="40-49",3,D45="50-59",4)</f>
        <v>4</v>
      </c>
      <c r="Z45" cm="1">
        <f t="array" ref="Z45">_xlfn.IFS(I45="0-4years",3,I45="5-9years",2,I45="10+ years",1)</f>
        <v>3</v>
      </c>
      <c r="AA45" cm="1">
        <f t="array" ref="AA45">_xlfn.IFS(J45="Low(1-2)", 3, J45="Medium(3)",1,J45="High(4-5)",2)</f>
        <v>3</v>
      </c>
      <c r="AB45" cm="1">
        <f t="array" ref="AB45">_xlfn.IFS(M45="Needs Improvement", 4, M45="Below Expectation", 1,M45="Meets Expectation",3,M45="Exceeds Expectation",2)</f>
        <v>3</v>
      </c>
    </row>
    <row r="46" spans="1:28" x14ac:dyDescent="0.3">
      <c r="A46" t="s">
        <v>68</v>
      </c>
      <c r="B46" t="s">
        <v>1068</v>
      </c>
      <c r="C46" t="s">
        <v>2028</v>
      </c>
      <c r="D46" t="s">
        <v>2073</v>
      </c>
      <c r="E46" t="s">
        <v>2022</v>
      </c>
      <c r="F46" t="s">
        <v>259</v>
      </c>
      <c r="G46" s="4">
        <v>51502</v>
      </c>
      <c r="H46">
        <v>0</v>
      </c>
      <c r="I46" s="6" t="s">
        <v>2071</v>
      </c>
      <c r="J46" t="s">
        <v>2079</v>
      </c>
      <c r="K46">
        <v>1</v>
      </c>
      <c r="L46">
        <v>0</v>
      </c>
      <c r="M46" t="str" cm="1">
        <f t="array" ref="M46">_xlfn.IFS(L46=0,"Below Expectation",L46&lt;5,"Needs Improvement",L46&lt;=7,"Meets Expectation",L46&gt;=8,"Exceeds Expectation")</f>
        <v>Below Expectation</v>
      </c>
      <c r="N46">
        <f t="shared" si="0"/>
        <v>6</v>
      </c>
      <c r="O46" s="11">
        <f>N46/Table3[[#Totals],[Point]]</f>
        <v>0.42857142857142855</v>
      </c>
      <c r="P46" s="4" t="str" cm="1">
        <f t="array" ref="P46">_xlfn.IFS(O46&lt;=40%,"Low Risk",AND(O46&gt;40%,O46&lt;60%), "Medium Risk",O46&gt;=60%,"High Risk")</f>
        <v>Medium Risk</v>
      </c>
      <c r="R46" s="15" t="s">
        <v>2028</v>
      </c>
      <c r="S46" s="13">
        <v>3.1E-2</v>
      </c>
      <c r="Y46" cm="1">
        <f t="array" ref="Y46">_xlfn.IFS(D46="22-29",1,D46="30-39",2,D46="40-49",3,D46="50-59",4)</f>
        <v>2</v>
      </c>
      <c r="Z46" cm="1">
        <f t="array" ref="Z46">_xlfn.IFS(I46="0-4years",3,I46="5-9years",2,I46="10+ years",1)</f>
        <v>1</v>
      </c>
      <c r="AA46" cm="1">
        <f t="array" ref="AA46">_xlfn.IFS(J46="Low(1-2)", 3, J46="Medium(3)",1,J46="High(4-5)",2)</f>
        <v>2</v>
      </c>
      <c r="AB46" cm="1">
        <f t="array" ref="AB46">_xlfn.IFS(M46="Needs Improvement", 4, M46="Below Expectation", 1,M46="Meets Expectation",3,M46="Exceeds Expectation",2)</f>
        <v>1</v>
      </c>
    </row>
    <row r="47" spans="1:28" x14ac:dyDescent="0.3">
      <c r="A47" t="s">
        <v>69</v>
      </c>
      <c r="B47" t="s">
        <v>1069</v>
      </c>
      <c r="C47" t="s">
        <v>2026</v>
      </c>
      <c r="D47" t="s">
        <v>2073</v>
      </c>
      <c r="E47" t="s">
        <v>2022</v>
      </c>
      <c r="F47" t="s">
        <v>79</v>
      </c>
      <c r="G47" s="4">
        <v>74768</v>
      </c>
      <c r="H47">
        <v>0</v>
      </c>
      <c r="I47" s="6" t="s">
        <v>2071</v>
      </c>
      <c r="J47" t="s">
        <v>2079</v>
      </c>
      <c r="K47">
        <v>2</v>
      </c>
      <c r="L47">
        <v>4</v>
      </c>
      <c r="M47" t="str" cm="1">
        <f t="array" ref="M47">_xlfn.IFS(L47=0,"Below Expectation",L47&lt;5,"Needs Improvement",L47&lt;=7,"Meets Expectation",L47&gt;=8,"Exceeds Expectation")</f>
        <v>Needs Improvement</v>
      </c>
      <c r="N47">
        <f t="shared" si="0"/>
        <v>9</v>
      </c>
      <c r="O47" s="11">
        <f>N47/Table3[[#Totals],[Point]]</f>
        <v>0.6428571428571429</v>
      </c>
      <c r="P47" s="4" t="str" cm="1">
        <f t="array" ref="P47">_xlfn.IFS(O47&lt;=40%,"Low Risk",AND(O47&gt;40%,O47&lt;60%), "Medium Risk",O47&gt;=60%,"High Risk")</f>
        <v>High Risk</v>
      </c>
      <c r="R47" s="15" t="s">
        <v>2030</v>
      </c>
      <c r="S47" s="13">
        <v>2.9000000000000001E-2</v>
      </c>
      <c r="Y47" cm="1">
        <f t="array" ref="Y47">_xlfn.IFS(D47="22-29",1,D47="30-39",2,D47="40-49",3,D47="50-59",4)</f>
        <v>2</v>
      </c>
      <c r="Z47" cm="1">
        <f t="array" ref="Z47">_xlfn.IFS(I47="0-4years",3,I47="5-9years",2,I47="10+ years",1)</f>
        <v>1</v>
      </c>
      <c r="AA47" cm="1">
        <f t="array" ref="AA47">_xlfn.IFS(J47="Low(1-2)", 3, J47="Medium(3)",1,J47="High(4-5)",2)</f>
        <v>2</v>
      </c>
      <c r="AB47" cm="1">
        <f t="array" ref="AB47">_xlfn.IFS(M47="Needs Improvement", 4, M47="Below Expectation", 1,M47="Meets Expectation",3,M47="Exceeds Expectation",2)</f>
        <v>4</v>
      </c>
    </row>
    <row r="48" spans="1:28" x14ac:dyDescent="0.3">
      <c r="A48" t="s">
        <v>70</v>
      </c>
      <c r="B48" t="s">
        <v>1070</v>
      </c>
      <c r="C48" t="s">
        <v>2029</v>
      </c>
      <c r="D48" t="s">
        <v>2075</v>
      </c>
      <c r="E48" t="s">
        <v>2022</v>
      </c>
      <c r="F48" t="s">
        <v>942</v>
      </c>
      <c r="G48" s="4">
        <v>73128</v>
      </c>
      <c r="H48">
        <v>0</v>
      </c>
      <c r="I48" s="6" t="s">
        <v>2070</v>
      </c>
      <c r="J48" t="s">
        <v>2080</v>
      </c>
      <c r="K48">
        <v>3</v>
      </c>
      <c r="L48">
        <v>6</v>
      </c>
      <c r="M48" t="str" cm="1">
        <f t="array" ref="M48">_xlfn.IFS(L48=0,"Below Expectation",L48&lt;5,"Needs Improvement",L48&lt;=7,"Meets Expectation",L48&gt;=8,"Exceeds Expectation")</f>
        <v>Meets Expectation</v>
      </c>
      <c r="N48">
        <f t="shared" si="0"/>
        <v>12</v>
      </c>
      <c r="O48" s="11">
        <f>N48/Table3[[#Totals],[Point]]</f>
        <v>0.8571428571428571</v>
      </c>
      <c r="P48" s="4" t="str" cm="1">
        <f t="array" ref="P48">_xlfn.IFS(O48&lt;=40%,"Low Risk",AND(O48&gt;40%,O48&lt;60%), "Medium Risk",O48&gt;=60%,"High Risk")</f>
        <v>High Risk</v>
      </c>
      <c r="R48" s="15" t="s">
        <v>2029</v>
      </c>
      <c r="S48" s="13">
        <v>3.5999999999999997E-2</v>
      </c>
      <c r="Y48" cm="1">
        <f t="array" ref="Y48">_xlfn.IFS(D48="22-29",1,D48="30-39",2,D48="40-49",3,D48="50-59",4)</f>
        <v>4</v>
      </c>
      <c r="Z48" cm="1">
        <f t="array" ref="Z48">_xlfn.IFS(I48="0-4years",3,I48="5-9years",2,I48="10+ years",1)</f>
        <v>2</v>
      </c>
      <c r="AA48" cm="1">
        <f t="array" ref="AA48">_xlfn.IFS(J48="Low(1-2)", 3, J48="Medium(3)",1,J48="High(4-5)",2)</f>
        <v>3</v>
      </c>
      <c r="AB48" cm="1">
        <f t="array" ref="AB48">_xlfn.IFS(M48="Needs Improvement", 4, M48="Below Expectation", 1,M48="Meets Expectation",3,M48="Exceeds Expectation",2)</f>
        <v>3</v>
      </c>
    </row>
    <row r="49" spans="1:28" x14ac:dyDescent="0.3">
      <c r="A49" t="s">
        <v>71</v>
      </c>
      <c r="B49" t="s">
        <v>1071</v>
      </c>
      <c r="C49" t="s">
        <v>2030</v>
      </c>
      <c r="D49" t="s">
        <v>2076</v>
      </c>
      <c r="E49" t="s">
        <v>2023</v>
      </c>
      <c r="F49" t="s">
        <v>383</v>
      </c>
      <c r="G49" s="4">
        <v>45028</v>
      </c>
      <c r="H49">
        <v>0</v>
      </c>
      <c r="I49" s="6" t="s">
        <v>2071</v>
      </c>
      <c r="J49" t="s">
        <v>2080</v>
      </c>
      <c r="K49">
        <v>1</v>
      </c>
      <c r="L49">
        <v>0</v>
      </c>
      <c r="M49" t="str" cm="1">
        <f t="array" ref="M49">_xlfn.IFS(L49=0,"Below Expectation",L49&lt;5,"Needs Improvement",L49&lt;=7,"Meets Expectation",L49&gt;=8,"Exceeds Expectation")</f>
        <v>Below Expectation</v>
      </c>
      <c r="N49">
        <f t="shared" si="0"/>
        <v>6</v>
      </c>
      <c r="O49" s="11">
        <f>N49/Table3[[#Totals],[Point]]</f>
        <v>0.42857142857142855</v>
      </c>
      <c r="P49" s="4" t="str" cm="1">
        <f t="array" ref="P49">_xlfn.IFS(O49&lt;=40%,"Low Risk",AND(O49&gt;40%,O49&lt;60%), "Medium Risk",O49&gt;=60%,"High Risk")</f>
        <v>Medium Risk</v>
      </c>
      <c r="R49" s="8" t="s">
        <v>2064</v>
      </c>
      <c r="S49" s="13">
        <v>1</v>
      </c>
      <c r="Y49" cm="1">
        <f t="array" ref="Y49">_xlfn.IFS(D49="22-29",1,D49="30-39",2,D49="40-49",3,D49="50-59",4)</f>
        <v>1</v>
      </c>
      <c r="Z49" cm="1">
        <f t="array" ref="Z49">_xlfn.IFS(I49="0-4years",3,I49="5-9years",2,I49="10+ years",1)</f>
        <v>1</v>
      </c>
      <c r="AA49" cm="1">
        <f t="array" ref="AA49">_xlfn.IFS(J49="Low(1-2)", 3, J49="Medium(3)",1,J49="High(4-5)",2)</f>
        <v>3</v>
      </c>
      <c r="AB49" cm="1">
        <f t="array" ref="AB49">_xlfn.IFS(M49="Needs Improvement", 4, M49="Below Expectation", 1,M49="Meets Expectation",3,M49="Exceeds Expectation",2)</f>
        <v>1</v>
      </c>
    </row>
    <row r="50" spans="1:28" x14ac:dyDescent="0.3">
      <c r="A50" t="s">
        <v>72</v>
      </c>
      <c r="B50" t="s">
        <v>1072</v>
      </c>
      <c r="C50" t="s">
        <v>2028</v>
      </c>
      <c r="D50" t="s">
        <v>2076</v>
      </c>
      <c r="E50" t="s">
        <v>2022</v>
      </c>
      <c r="F50" t="s">
        <v>930</v>
      </c>
      <c r="G50" s="4">
        <v>80565</v>
      </c>
      <c r="H50">
        <v>0</v>
      </c>
      <c r="I50" s="6" t="s">
        <v>2071</v>
      </c>
      <c r="J50" t="s">
        <v>2080</v>
      </c>
      <c r="K50">
        <v>5</v>
      </c>
      <c r="L50">
        <v>1</v>
      </c>
      <c r="M50" t="str" cm="1">
        <f t="array" ref="M50">_xlfn.IFS(L50=0,"Below Expectation",L50&lt;5,"Needs Improvement",L50&lt;=7,"Meets Expectation",L50&gt;=8,"Exceeds Expectation")</f>
        <v>Needs Improvement</v>
      </c>
      <c r="N50">
        <f t="shared" si="0"/>
        <v>9</v>
      </c>
      <c r="O50" s="11">
        <f>N50/Table3[[#Totals],[Point]]</f>
        <v>0.6428571428571429</v>
      </c>
      <c r="P50" s="4" t="str" cm="1">
        <f t="array" ref="P50">_xlfn.IFS(O50&lt;=40%,"Low Risk",AND(O50&gt;40%,O50&lt;60%), "Medium Risk",O50&gt;=60%,"High Risk")</f>
        <v>High Risk</v>
      </c>
      <c r="Y50" cm="1">
        <f t="array" ref="Y50">_xlfn.IFS(D50="22-29",1,D50="30-39",2,D50="40-49",3,D50="50-59",4)</f>
        <v>1</v>
      </c>
      <c r="Z50" cm="1">
        <f t="array" ref="Z50">_xlfn.IFS(I50="0-4years",3,I50="5-9years",2,I50="10+ years",1)</f>
        <v>1</v>
      </c>
      <c r="AA50" cm="1">
        <f t="array" ref="AA50">_xlfn.IFS(J50="Low(1-2)", 3, J50="Medium(3)",1,J50="High(4-5)",2)</f>
        <v>3</v>
      </c>
      <c r="AB50" cm="1">
        <f t="array" ref="AB50">_xlfn.IFS(M50="Needs Improvement", 4, M50="Below Expectation", 1,M50="Meets Expectation",3,M50="Exceeds Expectation",2)</f>
        <v>4</v>
      </c>
    </row>
    <row r="51" spans="1:28" x14ac:dyDescent="0.3">
      <c r="A51" t="s">
        <v>73</v>
      </c>
      <c r="B51" t="s">
        <v>1073</v>
      </c>
      <c r="C51" t="s">
        <v>2029</v>
      </c>
      <c r="D51" t="s">
        <v>2076</v>
      </c>
      <c r="E51" t="s">
        <v>2022</v>
      </c>
      <c r="F51" t="s">
        <v>133</v>
      </c>
      <c r="G51" s="4">
        <v>108123</v>
      </c>
      <c r="H51">
        <v>0</v>
      </c>
      <c r="I51" s="6" t="s">
        <v>2071</v>
      </c>
      <c r="J51" t="s">
        <v>2080</v>
      </c>
      <c r="K51">
        <v>5</v>
      </c>
      <c r="L51">
        <v>8</v>
      </c>
      <c r="M51" t="str" cm="1">
        <f t="array" ref="M51">_xlfn.IFS(L51=0,"Below Expectation",L51&lt;5,"Needs Improvement",L51&lt;=7,"Meets Expectation",L51&gt;=8,"Exceeds Expectation")</f>
        <v>Exceeds Expectation</v>
      </c>
      <c r="N51">
        <f t="shared" si="0"/>
        <v>7</v>
      </c>
      <c r="O51" s="11">
        <f>N51/Table3[[#Totals],[Point]]</f>
        <v>0.5</v>
      </c>
      <c r="P51" s="4" t="str" cm="1">
        <f t="array" ref="P51">_xlfn.IFS(O51&lt;=40%,"Low Risk",AND(O51&gt;40%,O51&lt;60%), "Medium Risk",O51&gt;=60%,"High Risk")</f>
        <v>Medium Risk</v>
      </c>
      <c r="Y51" cm="1">
        <f t="array" ref="Y51">_xlfn.IFS(D51="22-29",1,D51="30-39",2,D51="40-49",3,D51="50-59",4)</f>
        <v>1</v>
      </c>
      <c r="Z51" cm="1">
        <f t="array" ref="Z51">_xlfn.IFS(I51="0-4years",3,I51="5-9years",2,I51="10+ years",1)</f>
        <v>1</v>
      </c>
      <c r="AA51" cm="1">
        <f t="array" ref="AA51">_xlfn.IFS(J51="Low(1-2)", 3, J51="Medium(3)",1,J51="High(4-5)",2)</f>
        <v>3</v>
      </c>
      <c r="AB51" cm="1">
        <f t="array" ref="AB51">_xlfn.IFS(M51="Needs Improvement", 4, M51="Below Expectation", 1,M51="Meets Expectation",3,M51="Exceeds Expectation",2)</f>
        <v>2</v>
      </c>
    </row>
    <row r="52" spans="1:28" x14ac:dyDescent="0.3">
      <c r="A52" t="s">
        <v>74</v>
      </c>
      <c r="B52" t="s">
        <v>1074</v>
      </c>
      <c r="C52" t="s">
        <v>2025</v>
      </c>
      <c r="D52" t="s">
        <v>2076</v>
      </c>
      <c r="E52" t="s">
        <v>2022</v>
      </c>
      <c r="F52" t="s">
        <v>215</v>
      </c>
      <c r="G52" s="4">
        <v>60333</v>
      </c>
      <c r="H52">
        <v>1</v>
      </c>
      <c r="I52" s="6" t="s">
        <v>2070</v>
      </c>
      <c r="J52" t="s">
        <v>2079</v>
      </c>
      <c r="K52">
        <v>1</v>
      </c>
      <c r="L52">
        <v>2</v>
      </c>
      <c r="M52" t="str" cm="1">
        <f t="array" ref="M52">_xlfn.IFS(L52=0,"Below Expectation",L52&lt;5,"Needs Improvement",L52&lt;=7,"Meets Expectation",L52&gt;=8,"Exceeds Expectation")</f>
        <v>Needs Improvement</v>
      </c>
      <c r="N52">
        <f t="shared" si="0"/>
        <v>9</v>
      </c>
      <c r="O52" s="11">
        <f>N52/Table3[[#Totals],[Point]]</f>
        <v>0.6428571428571429</v>
      </c>
      <c r="P52" s="4" t="str" cm="1">
        <f t="array" ref="P52">_xlfn.IFS(O52&lt;=40%,"Low Risk",AND(O52&gt;40%,O52&lt;60%), "Medium Risk",O52&gt;=60%,"High Risk")</f>
        <v>High Risk</v>
      </c>
      <c r="Y52" cm="1">
        <f t="array" ref="Y52">_xlfn.IFS(D52="22-29",1,D52="30-39",2,D52="40-49",3,D52="50-59",4)</f>
        <v>1</v>
      </c>
      <c r="Z52" cm="1">
        <f t="array" ref="Z52">_xlfn.IFS(I52="0-4years",3,I52="5-9years",2,I52="10+ years",1)</f>
        <v>2</v>
      </c>
      <c r="AA52" cm="1">
        <f t="array" ref="AA52">_xlfn.IFS(J52="Low(1-2)", 3, J52="Medium(3)",1,J52="High(4-5)",2)</f>
        <v>2</v>
      </c>
      <c r="AB52" cm="1">
        <f t="array" ref="AB52">_xlfn.IFS(M52="Needs Improvement", 4, M52="Below Expectation", 1,M52="Meets Expectation",3,M52="Exceeds Expectation",2)</f>
        <v>4</v>
      </c>
    </row>
    <row r="53" spans="1:28" x14ac:dyDescent="0.3">
      <c r="A53" t="s">
        <v>75</v>
      </c>
      <c r="B53" t="s">
        <v>1075</v>
      </c>
      <c r="C53" t="s">
        <v>2025</v>
      </c>
      <c r="D53" t="s">
        <v>2075</v>
      </c>
      <c r="E53" t="s">
        <v>2024</v>
      </c>
      <c r="F53" t="s">
        <v>927</v>
      </c>
      <c r="G53" s="4">
        <v>28174</v>
      </c>
      <c r="H53">
        <v>0</v>
      </c>
      <c r="I53" s="6" t="s">
        <v>2071</v>
      </c>
      <c r="J53" t="s">
        <v>2081</v>
      </c>
      <c r="K53">
        <v>3</v>
      </c>
      <c r="L53">
        <v>5</v>
      </c>
      <c r="M53" t="str" cm="1">
        <f t="array" ref="M53">_xlfn.IFS(L53=0,"Below Expectation",L53&lt;5,"Needs Improvement",L53&lt;=7,"Meets Expectation",L53&gt;=8,"Exceeds Expectation")</f>
        <v>Meets Expectation</v>
      </c>
      <c r="N53">
        <f t="shared" si="0"/>
        <v>9</v>
      </c>
      <c r="O53" s="11">
        <f>N53/Table3[[#Totals],[Point]]</f>
        <v>0.6428571428571429</v>
      </c>
      <c r="P53" s="4" t="str" cm="1">
        <f t="array" ref="P53">_xlfn.IFS(O53&lt;=40%,"Low Risk",AND(O53&gt;40%,O53&lt;60%), "Medium Risk",O53&gt;=60%,"High Risk")</f>
        <v>High Risk</v>
      </c>
      <c r="Y53" cm="1">
        <f t="array" ref="Y53">_xlfn.IFS(D53="22-29",1,D53="30-39",2,D53="40-49",3,D53="50-59",4)</f>
        <v>4</v>
      </c>
      <c r="Z53" cm="1">
        <f t="array" ref="Z53">_xlfn.IFS(I53="0-4years",3,I53="5-9years",2,I53="10+ years",1)</f>
        <v>1</v>
      </c>
      <c r="AA53" cm="1">
        <f t="array" ref="AA53">_xlfn.IFS(J53="Low(1-2)", 3, J53="Medium(3)",1,J53="High(4-5)",2)</f>
        <v>1</v>
      </c>
      <c r="AB53" cm="1">
        <f t="array" ref="AB53">_xlfn.IFS(M53="Needs Improvement", 4, M53="Below Expectation", 1,M53="Meets Expectation",3,M53="Exceeds Expectation",2)</f>
        <v>3</v>
      </c>
    </row>
    <row r="54" spans="1:28" x14ac:dyDescent="0.3">
      <c r="A54" t="s">
        <v>76</v>
      </c>
      <c r="B54" t="s">
        <v>1076</v>
      </c>
      <c r="C54" t="s">
        <v>2029</v>
      </c>
      <c r="D54" t="s">
        <v>2073</v>
      </c>
      <c r="E54" t="s">
        <v>2022</v>
      </c>
      <c r="F54" t="s">
        <v>116</v>
      </c>
      <c r="G54" s="4">
        <v>60398</v>
      </c>
      <c r="H54">
        <v>0</v>
      </c>
      <c r="I54" s="6" t="s">
        <v>2070</v>
      </c>
      <c r="J54" t="s">
        <v>2080</v>
      </c>
      <c r="K54">
        <v>5</v>
      </c>
      <c r="L54">
        <v>6</v>
      </c>
      <c r="M54" t="str" cm="1">
        <f t="array" ref="M54">_xlfn.IFS(L54=0,"Below Expectation",L54&lt;5,"Needs Improvement",L54&lt;=7,"Meets Expectation",L54&gt;=8,"Exceeds Expectation")</f>
        <v>Meets Expectation</v>
      </c>
      <c r="N54">
        <f t="shared" si="0"/>
        <v>10</v>
      </c>
      <c r="O54" s="11">
        <f>N54/Table3[[#Totals],[Point]]</f>
        <v>0.7142857142857143</v>
      </c>
      <c r="P54" s="4" t="str" cm="1">
        <f t="array" ref="P54">_xlfn.IFS(O54&lt;=40%,"Low Risk",AND(O54&gt;40%,O54&lt;60%), "Medium Risk",O54&gt;=60%,"High Risk")</f>
        <v>High Risk</v>
      </c>
      <c r="Y54" cm="1">
        <f t="array" ref="Y54">_xlfn.IFS(D54="22-29",1,D54="30-39",2,D54="40-49",3,D54="50-59",4)</f>
        <v>2</v>
      </c>
      <c r="Z54" cm="1">
        <f t="array" ref="Z54">_xlfn.IFS(I54="0-4years",3,I54="5-9years",2,I54="10+ years",1)</f>
        <v>2</v>
      </c>
      <c r="AA54" cm="1">
        <f t="array" ref="AA54">_xlfn.IFS(J54="Low(1-2)", 3, J54="Medium(3)",1,J54="High(4-5)",2)</f>
        <v>3</v>
      </c>
      <c r="AB54" cm="1">
        <f t="array" ref="AB54">_xlfn.IFS(M54="Needs Improvement", 4, M54="Below Expectation", 1,M54="Meets Expectation",3,M54="Exceeds Expectation",2)</f>
        <v>3</v>
      </c>
    </row>
    <row r="55" spans="1:28" x14ac:dyDescent="0.3">
      <c r="A55" t="s">
        <v>77</v>
      </c>
      <c r="B55" t="s">
        <v>1077</v>
      </c>
      <c r="C55" t="s">
        <v>2030</v>
      </c>
      <c r="D55" t="s">
        <v>2074</v>
      </c>
      <c r="E55" t="s">
        <v>2023</v>
      </c>
      <c r="F55" t="s">
        <v>885</v>
      </c>
      <c r="G55" s="4">
        <v>60929</v>
      </c>
      <c r="H55">
        <v>1</v>
      </c>
      <c r="I55" s="6" t="s">
        <v>2069</v>
      </c>
      <c r="J55" t="s">
        <v>2081</v>
      </c>
      <c r="K55">
        <v>5</v>
      </c>
      <c r="L55">
        <v>8</v>
      </c>
      <c r="M55" t="str" cm="1">
        <f t="array" ref="M55">_xlfn.IFS(L55=0,"Below Expectation",L55&lt;5,"Needs Improvement",L55&lt;=7,"Meets Expectation",L55&gt;=8,"Exceeds Expectation")</f>
        <v>Exceeds Expectation</v>
      </c>
      <c r="N55">
        <f t="shared" si="0"/>
        <v>9</v>
      </c>
      <c r="O55" s="11">
        <f>N55/Table3[[#Totals],[Point]]</f>
        <v>0.6428571428571429</v>
      </c>
      <c r="P55" s="4" t="str" cm="1">
        <f t="array" ref="P55">_xlfn.IFS(O55&lt;=40%,"Low Risk",AND(O55&gt;40%,O55&lt;60%), "Medium Risk",O55&gt;=60%,"High Risk")</f>
        <v>High Risk</v>
      </c>
      <c r="Y55" cm="1">
        <f t="array" ref="Y55">_xlfn.IFS(D55="22-29",1,D55="30-39",2,D55="40-49",3,D55="50-59",4)</f>
        <v>3</v>
      </c>
      <c r="Z55" cm="1">
        <f t="array" ref="Z55">_xlfn.IFS(I55="0-4years",3,I55="5-9years",2,I55="10+ years",1)</f>
        <v>3</v>
      </c>
      <c r="AA55" cm="1">
        <f t="array" ref="AA55">_xlfn.IFS(J55="Low(1-2)", 3, J55="Medium(3)",1,J55="High(4-5)",2)</f>
        <v>1</v>
      </c>
      <c r="AB55" cm="1">
        <f t="array" ref="AB55">_xlfn.IFS(M55="Needs Improvement", 4, M55="Below Expectation", 1,M55="Meets Expectation",3,M55="Exceeds Expectation",2)</f>
        <v>2</v>
      </c>
    </row>
    <row r="56" spans="1:28" x14ac:dyDescent="0.3">
      <c r="A56" t="s">
        <v>78</v>
      </c>
      <c r="B56" t="s">
        <v>1078</v>
      </c>
      <c r="C56" t="s">
        <v>2025</v>
      </c>
      <c r="D56" t="s">
        <v>2075</v>
      </c>
      <c r="E56" t="s">
        <v>2022</v>
      </c>
      <c r="F56" t="s">
        <v>591</v>
      </c>
      <c r="G56" s="4">
        <v>29321</v>
      </c>
      <c r="H56">
        <v>0</v>
      </c>
      <c r="I56" s="6" t="s">
        <v>2070</v>
      </c>
      <c r="J56" t="s">
        <v>2079</v>
      </c>
      <c r="K56">
        <v>3</v>
      </c>
      <c r="L56">
        <v>4</v>
      </c>
      <c r="M56" t="str" cm="1">
        <f t="array" ref="M56">_xlfn.IFS(L56=0,"Below Expectation",L56&lt;5,"Needs Improvement",L56&lt;=7,"Meets Expectation",L56&gt;=8,"Exceeds Expectation")</f>
        <v>Needs Improvement</v>
      </c>
      <c r="N56">
        <f t="shared" si="0"/>
        <v>12</v>
      </c>
      <c r="O56" s="11">
        <f>N56/Table3[[#Totals],[Point]]</f>
        <v>0.8571428571428571</v>
      </c>
      <c r="P56" s="4" t="str" cm="1">
        <f t="array" ref="P56">_xlfn.IFS(O56&lt;=40%,"Low Risk",AND(O56&gt;40%,O56&lt;60%), "Medium Risk",O56&gt;=60%,"High Risk")</f>
        <v>High Risk</v>
      </c>
      <c r="Y56" cm="1">
        <f t="array" ref="Y56">_xlfn.IFS(D56="22-29",1,D56="30-39",2,D56="40-49",3,D56="50-59",4)</f>
        <v>4</v>
      </c>
      <c r="Z56" cm="1">
        <f t="array" ref="Z56">_xlfn.IFS(I56="0-4years",3,I56="5-9years",2,I56="10+ years",1)</f>
        <v>2</v>
      </c>
      <c r="AA56" cm="1">
        <f t="array" ref="AA56">_xlfn.IFS(J56="Low(1-2)", 3, J56="Medium(3)",1,J56="High(4-5)",2)</f>
        <v>2</v>
      </c>
      <c r="AB56" cm="1">
        <f t="array" ref="AB56">_xlfn.IFS(M56="Needs Improvement", 4, M56="Below Expectation", 1,M56="Meets Expectation",3,M56="Exceeds Expectation",2)</f>
        <v>4</v>
      </c>
    </row>
    <row r="57" spans="1:28" x14ac:dyDescent="0.3">
      <c r="A57" t="s">
        <v>79</v>
      </c>
      <c r="B57" t="s">
        <v>1079</v>
      </c>
      <c r="C57" t="s">
        <v>2026</v>
      </c>
      <c r="D57" t="s">
        <v>2073</v>
      </c>
      <c r="E57" t="s">
        <v>2023</v>
      </c>
      <c r="F57" t="s">
        <v>83</v>
      </c>
      <c r="G57" s="4">
        <v>80421</v>
      </c>
      <c r="H57">
        <v>0</v>
      </c>
      <c r="I57" s="6" t="s">
        <v>2069</v>
      </c>
      <c r="J57" t="s">
        <v>2079</v>
      </c>
      <c r="K57">
        <v>3</v>
      </c>
      <c r="L57">
        <v>3</v>
      </c>
      <c r="M57" t="str" cm="1">
        <f t="array" ref="M57">_xlfn.IFS(L57=0,"Below Expectation",L57&lt;5,"Needs Improvement",L57&lt;=7,"Meets Expectation",L57&gt;=8,"Exceeds Expectation")</f>
        <v>Needs Improvement</v>
      </c>
      <c r="N57">
        <f t="shared" si="0"/>
        <v>11</v>
      </c>
      <c r="O57" s="11">
        <f>N57/Table3[[#Totals],[Point]]</f>
        <v>0.7857142857142857</v>
      </c>
      <c r="P57" s="4" t="str" cm="1">
        <f t="array" ref="P57">_xlfn.IFS(O57&lt;=40%,"Low Risk",AND(O57&gt;40%,O57&lt;60%), "Medium Risk",O57&gt;=60%,"High Risk")</f>
        <v>High Risk</v>
      </c>
      <c r="Y57" cm="1">
        <f t="array" ref="Y57">_xlfn.IFS(D57="22-29",1,D57="30-39",2,D57="40-49",3,D57="50-59",4)</f>
        <v>2</v>
      </c>
      <c r="Z57" cm="1">
        <f t="array" ref="Z57">_xlfn.IFS(I57="0-4years",3,I57="5-9years",2,I57="10+ years",1)</f>
        <v>3</v>
      </c>
      <c r="AA57" cm="1">
        <f t="array" ref="AA57">_xlfn.IFS(J57="Low(1-2)", 3, J57="Medium(3)",1,J57="High(4-5)",2)</f>
        <v>2</v>
      </c>
      <c r="AB57" cm="1">
        <f t="array" ref="AB57">_xlfn.IFS(M57="Needs Improvement", 4, M57="Below Expectation", 1,M57="Meets Expectation",3,M57="Exceeds Expectation",2)</f>
        <v>4</v>
      </c>
    </row>
    <row r="58" spans="1:28" x14ac:dyDescent="0.3">
      <c r="A58" t="s">
        <v>80</v>
      </c>
      <c r="B58" t="s">
        <v>1080</v>
      </c>
      <c r="C58" t="s">
        <v>2027</v>
      </c>
      <c r="D58" t="s">
        <v>2075</v>
      </c>
      <c r="E58" t="s">
        <v>2023</v>
      </c>
      <c r="F58" t="s">
        <v>673</v>
      </c>
      <c r="G58" s="4">
        <v>97635</v>
      </c>
      <c r="H58">
        <v>0</v>
      </c>
      <c r="I58" s="6" t="s">
        <v>2071</v>
      </c>
      <c r="J58" t="s">
        <v>2080</v>
      </c>
      <c r="K58">
        <v>1</v>
      </c>
      <c r="L58">
        <v>1</v>
      </c>
      <c r="M58" t="str" cm="1">
        <f t="array" ref="M58">_xlfn.IFS(L58=0,"Below Expectation",L58&lt;5,"Needs Improvement",L58&lt;=7,"Meets Expectation",L58&gt;=8,"Exceeds Expectation")</f>
        <v>Needs Improvement</v>
      </c>
      <c r="N58">
        <f t="shared" si="0"/>
        <v>12</v>
      </c>
      <c r="O58" s="11">
        <f>N58/Table3[[#Totals],[Point]]</f>
        <v>0.8571428571428571</v>
      </c>
      <c r="P58" s="4" t="str" cm="1">
        <f t="array" ref="P58">_xlfn.IFS(O58&lt;=40%,"Low Risk",AND(O58&gt;40%,O58&lt;60%), "Medium Risk",O58&gt;=60%,"High Risk")</f>
        <v>High Risk</v>
      </c>
      <c r="Y58" cm="1">
        <f t="array" ref="Y58">_xlfn.IFS(D58="22-29",1,D58="30-39",2,D58="40-49",3,D58="50-59",4)</f>
        <v>4</v>
      </c>
      <c r="Z58" cm="1">
        <f t="array" ref="Z58">_xlfn.IFS(I58="0-4years",3,I58="5-9years",2,I58="10+ years",1)</f>
        <v>1</v>
      </c>
      <c r="AA58" cm="1">
        <f t="array" ref="AA58">_xlfn.IFS(J58="Low(1-2)", 3, J58="Medium(3)",1,J58="High(4-5)",2)</f>
        <v>3</v>
      </c>
      <c r="AB58" cm="1">
        <f t="array" ref="AB58">_xlfn.IFS(M58="Needs Improvement", 4, M58="Below Expectation", 1,M58="Meets Expectation",3,M58="Exceeds Expectation",2)</f>
        <v>4</v>
      </c>
    </row>
    <row r="59" spans="1:28" x14ac:dyDescent="0.3">
      <c r="A59" t="s">
        <v>81</v>
      </c>
      <c r="B59" t="s">
        <v>1081</v>
      </c>
      <c r="C59" t="s">
        <v>2029</v>
      </c>
      <c r="D59" t="s">
        <v>2073</v>
      </c>
      <c r="E59" t="s">
        <v>2022</v>
      </c>
      <c r="F59" t="s">
        <v>62</v>
      </c>
      <c r="G59" s="4">
        <v>48760</v>
      </c>
      <c r="H59">
        <v>1</v>
      </c>
      <c r="I59" s="6" t="s">
        <v>2069</v>
      </c>
      <c r="J59" t="s">
        <v>2081</v>
      </c>
      <c r="K59">
        <v>4</v>
      </c>
      <c r="L59">
        <v>2</v>
      </c>
      <c r="M59" t="str" cm="1">
        <f t="array" ref="M59">_xlfn.IFS(L59=0,"Below Expectation",L59&lt;5,"Needs Improvement",L59&lt;=7,"Meets Expectation",L59&gt;=8,"Exceeds Expectation")</f>
        <v>Needs Improvement</v>
      </c>
      <c r="N59">
        <f t="shared" si="0"/>
        <v>10</v>
      </c>
      <c r="O59" s="11">
        <f>N59/Table3[[#Totals],[Point]]</f>
        <v>0.7142857142857143</v>
      </c>
      <c r="P59" s="4" t="str" cm="1">
        <f t="array" ref="P59">_xlfn.IFS(O59&lt;=40%,"Low Risk",AND(O59&gt;40%,O59&lt;60%), "Medium Risk",O59&gt;=60%,"High Risk")</f>
        <v>High Risk</v>
      </c>
      <c r="Y59" cm="1">
        <f t="array" ref="Y59">_xlfn.IFS(D59="22-29",1,D59="30-39",2,D59="40-49",3,D59="50-59",4)</f>
        <v>2</v>
      </c>
      <c r="Z59" cm="1">
        <f t="array" ref="Z59">_xlfn.IFS(I59="0-4years",3,I59="5-9years",2,I59="10+ years",1)</f>
        <v>3</v>
      </c>
      <c r="AA59" cm="1">
        <f t="array" ref="AA59">_xlfn.IFS(J59="Low(1-2)", 3, J59="Medium(3)",1,J59="High(4-5)",2)</f>
        <v>1</v>
      </c>
      <c r="AB59" cm="1">
        <f t="array" ref="AB59">_xlfn.IFS(M59="Needs Improvement", 4, M59="Below Expectation", 1,M59="Meets Expectation",3,M59="Exceeds Expectation",2)</f>
        <v>4</v>
      </c>
    </row>
    <row r="60" spans="1:28" x14ac:dyDescent="0.3">
      <c r="A60" t="s">
        <v>82</v>
      </c>
      <c r="B60" t="s">
        <v>1082</v>
      </c>
      <c r="C60" t="s">
        <v>2029</v>
      </c>
      <c r="D60" t="s">
        <v>2075</v>
      </c>
      <c r="E60" t="s">
        <v>2023</v>
      </c>
      <c r="F60" t="s">
        <v>563</v>
      </c>
      <c r="G60" s="4">
        <v>36360</v>
      </c>
      <c r="H60">
        <v>1</v>
      </c>
      <c r="I60" s="6" t="s">
        <v>2069</v>
      </c>
      <c r="J60" t="s">
        <v>2080</v>
      </c>
      <c r="K60">
        <v>2</v>
      </c>
      <c r="L60">
        <v>4</v>
      </c>
      <c r="M60" t="str" cm="1">
        <f t="array" ref="M60">_xlfn.IFS(L60=0,"Below Expectation",L60&lt;5,"Needs Improvement",L60&lt;=7,"Meets Expectation",L60&gt;=8,"Exceeds Expectation")</f>
        <v>Needs Improvement</v>
      </c>
      <c r="N60">
        <f t="shared" si="0"/>
        <v>14</v>
      </c>
      <c r="O60" s="11">
        <f>N60/Table3[[#Totals],[Point]]</f>
        <v>1</v>
      </c>
      <c r="P60" s="4" t="str" cm="1">
        <f t="array" ref="P60">_xlfn.IFS(O60&lt;=40%,"Low Risk",AND(O60&gt;40%,O60&lt;60%), "Medium Risk",O60&gt;=60%,"High Risk")</f>
        <v>High Risk</v>
      </c>
      <c r="Y60" cm="1">
        <f t="array" ref="Y60">_xlfn.IFS(D60="22-29",1,D60="30-39",2,D60="40-49",3,D60="50-59",4)</f>
        <v>4</v>
      </c>
      <c r="Z60" cm="1">
        <f t="array" ref="Z60">_xlfn.IFS(I60="0-4years",3,I60="5-9years",2,I60="10+ years",1)</f>
        <v>3</v>
      </c>
      <c r="AA60" cm="1">
        <f t="array" ref="AA60">_xlfn.IFS(J60="Low(1-2)", 3, J60="Medium(3)",1,J60="High(4-5)",2)</f>
        <v>3</v>
      </c>
      <c r="AB60" cm="1">
        <f t="array" ref="AB60">_xlfn.IFS(M60="Needs Improvement", 4, M60="Below Expectation", 1,M60="Meets Expectation",3,M60="Exceeds Expectation",2)</f>
        <v>4</v>
      </c>
    </row>
    <row r="61" spans="1:28" x14ac:dyDescent="0.3">
      <c r="A61" t="s">
        <v>83</v>
      </c>
      <c r="B61" t="s">
        <v>1083</v>
      </c>
      <c r="C61" t="s">
        <v>2025</v>
      </c>
      <c r="D61" t="s">
        <v>2073</v>
      </c>
      <c r="E61" t="s">
        <v>2022</v>
      </c>
      <c r="F61" t="s">
        <v>72</v>
      </c>
      <c r="G61" s="4">
        <v>35313</v>
      </c>
      <c r="H61">
        <v>1</v>
      </c>
      <c r="I61" s="6" t="s">
        <v>2069</v>
      </c>
      <c r="J61" t="s">
        <v>2081</v>
      </c>
      <c r="K61">
        <v>4</v>
      </c>
      <c r="L61">
        <v>1</v>
      </c>
      <c r="M61" t="str" cm="1">
        <f t="array" ref="M61">_xlfn.IFS(L61=0,"Below Expectation",L61&lt;5,"Needs Improvement",L61&lt;=7,"Meets Expectation",L61&gt;=8,"Exceeds Expectation")</f>
        <v>Needs Improvement</v>
      </c>
      <c r="N61">
        <f t="shared" si="0"/>
        <v>10</v>
      </c>
      <c r="O61" s="11">
        <f>N61/Table3[[#Totals],[Point]]</f>
        <v>0.7142857142857143</v>
      </c>
      <c r="P61" s="4" t="str" cm="1">
        <f t="array" ref="P61">_xlfn.IFS(O61&lt;=40%,"Low Risk",AND(O61&gt;40%,O61&lt;60%), "Medium Risk",O61&gt;=60%,"High Risk")</f>
        <v>High Risk</v>
      </c>
      <c r="Y61" cm="1">
        <f t="array" ref="Y61">_xlfn.IFS(D61="22-29",1,D61="30-39",2,D61="40-49",3,D61="50-59",4)</f>
        <v>2</v>
      </c>
      <c r="Z61" cm="1">
        <f t="array" ref="Z61">_xlfn.IFS(I61="0-4years",3,I61="5-9years",2,I61="10+ years",1)</f>
        <v>3</v>
      </c>
      <c r="AA61" cm="1">
        <f t="array" ref="AA61">_xlfn.IFS(J61="Low(1-2)", 3, J61="Medium(3)",1,J61="High(4-5)",2)</f>
        <v>1</v>
      </c>
      <c r="AB61" cm="1">
        <f t="array" ref="AB61">_xlfn.IFS(M61="Needs Improvement", 4, M61="Below Expectation", 1,M61="Meets Expectation",3,M61="Exceeds Expectation",2)</f>
        <v>4</v>
      </c>
    </row>
    <row r="62" spans="1:28" x14ac:dyDescent="0.3">
      <c r="A62" t="s">
        <v>84</v>
      </c>
      <c r="B62" t="s">
        <v>1084</v>
      </c>
      <c r="C62" t="s">
        <v>2030</v>
      </c>
      <c r="D62" t="s">
        <v>2076</v>
      </c>
      <c r="E62" t="s">
        <v>2023</v>
      </c>
      <c r="F62" t="s">
        <v>443</v>
      </c>
      <c r="G62" s="4">
        <v>110998</v>
      </c>
      <c r="H62">
        <v>0</v>
      </c>
      <c r="I62" s="6" t="s">
        <v>2069</v>
      </c>
      <c r="J62" t="s">
        <v>2079</v>
      </c>
      <c r="K62">
        <v>4</v>
      </c>
      <c r="L62">
        <v>3</v>
      </c>
      <c r="M62" t="str" cm="1">
        <f t="array" ref="M62">_xlfn.IFS(L62=0,"Below Expectation",L62&lt;5,"Needs Improvement",L62&lt;=7,"Meets Expectation",L62&gt;=8,"Exceeds Expectation")</f>
        <v>Needs Improvement</v>
      </c>
      <c r="N62">
        <f t="shared" si="0"/>
        <v>10</v>
      </c>
      <c r="O62" s="11">
        <f>N62/Table3[[#Totals],[Point]]</f>
        <v>0.7142857142857143</v>
      </c>
      <c r="P62" s="4" t="str" cm="1">
        <f t="array" ref="P62">_xlfn.IFS(O62&lt;=40%,"Low Risk",AND(O62&gt;40%,O62&lt;60%), "Medium Risk",O62&gt;=60%,"High Risk")</f>
        <v>High Risk</v>
      </c>
      <c r="Y62" cm="1">
        <f t="array" ref="Y62">_xlfn.IFS(D62="22-29",1,D62="30-39",2,D62="40-49",3,D62="50-59",4)</f>
        <v>1</v>
      </c>
      <c r="Z62" cm="1">
        <f t="array" ref="Z62">_xlfn.IFS(I62="0-4years",3,I62="5-9years",2,I62="10+ years",1)</f>
        <v>3</v>
      </c>
      <c r="AA62" cm="1">
        <f t="array" ref="AA62">_xlfn.IFS(J62="Low(1-2)", 3, J62="Medium(3)",1,J62="High(4-5)",2)</f>
        <v>2</v>
      </c>
      <c r="AB62" cm="1">
        <f t="array" ref="AB62">_xlfn.IFS(M62="Needs Improvement", 4, M62="Below Expectation", 1,M62="Meets Expectation",3,M62="Exceeds Expectation",2)</f>
        <v>4</v>
      </c>
    </row>
    <row r="63" spans="1:28" x14ac:dyDescent="0.3">
      <c r="A63" t="s">
        <v>85</v>
      </c>
      <c r="B63" t="s">
        <v>1085</v>
      </c>
      <c r="C63" t="s">
        <v>2026</v>
      </c>
      <c r="D63" t="s">
        <v>2073</v>
      </c>
      <c r="E63" t="s">
        <v>2022</v>
      </c>
      <c r="F63" t="s">
        <v>660</v>
      </c>
      <c r="G63" s="4">
        <v>30801</v>
      </c>
      <c r="H63">
        <v>1</v>
      </c>
      <c r="I63" s="6" t="s">
        <v>2069</v>
      </c>
      <c r="J63" t="s">
        <v>2080</v>
      </c>
      <c r="K63">
        <v>5</v>
      </c>
      <c r="L63">
        <v>0</v>
      </c>
      <c r="M63" t="str" cm="1">
        <f t="array" ref="M63">_xlfn.IFS(L63=0,"Below Expectation",L63&lt;5,"Needs Improvement",L63&lt;=7,"Meets Expectation",L63&gt;=8,"Exceeds Expectation")</f>
        <v>Below Expectation</v>
      </c>
      <c r="N63">
        <f t="shared" si="0"/>
        <v>9</v>
      </c>
      <c r="O63" s="11">
        <f>N63/Table3[[#Totals],[Point]]</f>
        <v>0.6428571428571429</v>
      </c>
      <c r="P63" s="4" t="str" cm="1">
        <f t="array" ref="P63">_xlfn.IFS(O63&lt;=40%,"Low Risk",AND(O63&gt;40%,O63&lt;60%), "Medium Risk",O63&gt;=60%,"High Risk")</f>
        <v>High Risk</v>
      </c>
      <c r="Y63" cm="1">
        <f t="array" ref="Y63">_xlfn.IFS(D63="22-29",1,D63="30-39",2,D63="40-49",3,D63="50-59",4)</f>
        <v>2</v>
      </c>
      <c r="Z63" cm="1">
        <f t="array" ref="Z63">_xlfn.IFS(I63="0-4years",3,I63="5-9years",2,I63="10+ years",1)</f>
        <v>3</v>
      </c>
      <c r="AA63" cm="1">
        <f t="array" ref="AA63">_xlfn.IFS(J63="Low(1-2)", 3, J63="Medium(3)",1,J63="High(4-5)",2)</f>
        <v>3</v>
      </c>
      <c r="AB63" cm="1">
        <f t="array" ref="AB63">_xlfn.IFS(M63="Needs Improvement", 4, M63="Below Expectation", 1,M63="Meets Expectation",3,M63="Exceeds Expectation",2)</f>
        <v>1</v>
      </c>
    </row>
    <row r="64" spans="1:28" x14ac:dyDescent="0.3">
      <c r="A64" t="s">
        <v>86</v>
      </c>
      <c r="B64" t="s">
        <v>1086</v>
      </c>
      <c r="C64" t="s">
        <v>2030</v>
      </c>
      <c r="D64" t="s">
        <v>2074</v>
      </c>
      <c r="E64" t="s">
        <v>2023</v>
      </c>
      <c r="F64" t="s">
        <v>36</v>
      </c>
      <c r="G64" s="4">
        <v>39130</v>
      </c>
      <c r="H64">
        <v>0</v>
      </c>
      <c r="I64" s="6" t="s">
        <v>2071</v>
      </c>
      <c r="J64" t="s">
        <v>2081</v>
      </c>
      <c r="K64">
        <v>3</v>
      </c>
      <c r="L64">
        <v>3</v>
      </c>
      <c r="M64" t="str" cm="1">
        <f t="array" ref="M64">_xlfn.IFS(L64=0,"Below Expectation",L64&lt;5,"Needs Improvement",L64&lt;=7,"Meets Expectation",L64&gt;=8,"Exceeds Expectation")</f>
        <v>Needs Improvement</v>
      </c>
      <c r="N64">
        <f t="shared" si="0"/>
        <v>9</v>
      </c>
      <c r="O64" s="11">
        <f>N64/Table3[[#Totals],[Point]]</f>
        <v>0.6428571428571429</v>
      </c>
      <c r="P64" s="4" t="str" cm="1">
        <f t="array" ref="P64">_xlfn.IFS(O64&lt;=40%,"Low Risk",AND(O64&gt;40%,O64&lt;60%), "Medium Risk",O64&gt;=60%,"High Risk")</f>
        <v>High Risk</v>
      </c>
      <c r="Y64" cm="1">
        <f t="array" ref="Y64">_xlfn.IFS(D64="22-29",1,D64="30-39",2,D64="40-49",3,D64="50-59",4)</f>
        <v>3</v>
      </c>
      <c r="Z64" cm="1">
        <f t="array" ref="Z64">_xlfn.IFS(I64="0-4years",3,I64="5-9years",2,I64="10+ years",1)</f>
        <v>1</v>
      </c>
      <c r="AA64" cm="1">
        <f t="array" ref="AA64">_xlfn.IFS(J64="Low(1-2)", 3, J64="Medium(3)",1,J64="High(4-5)",2)</f>
        <v>1</v>
      </c>
      <c r="AB64" cm="1">
        <f t="array" ref="AB64">_xlfn.IFS(M64="Needs Improvement", 4, M64="Below Expectation", 1,M64="Meets Expectation",3,M64="Exceeds Expectation",2)</f>
        <v>4</v>
      </c>
    </row>
    <row r="65" spans="1:28" x14ac:dyDescent="0.3">
      <c r="A65" t="s">
        <v>87</v>
      </c>
      <c r="B65" t="s">
        <v>1087</v>
      </c>
      <c r="C65" t="s">
        <v>2028</v>
      </c>
      <c r="D65" t="s">
        <v>2074</v>
      </c>
      <c r="E65" t="s">
        <v>2024</v>
      </c>
      <c r="F65" t="s">
        <v>1015</v>
      </c>
      <c r="G65" s="4">
        <v>39271</v>
      </c>
      <c r="H65">
        <v>0</v>
      </c>
      <c r="I65" s="6" t="s">
        <v>2069</v>
      </c>
      <c r="J65" t="s">
        <v>2079</v>
      </c>
      <c r="K65">
        <v>5</v>
      </c>
      <c r="L65">
        <v>6</v>
      </c>
      <c r="M65" t="str" cm="1">
        <f t="array" ref="M65">_xlfn.IFS(L65=0,"Below Expectation",L65&lt;5,"Needs Improvement",L65&lt;=7,"Meets Expectation",L65&gt;=8,"Exceeds Expectation")</f>
        <v>Meets Expectation</v>
      </c>
      <c r="N65">
        <f t="shared" si="0"/>
        <v>11</v>
      </c>
      <c r="O65" s="11">
        <f>N65/Table3[[#Totals],[Point]]</f>
        <v>0.7857142857142857</v>
      </c>
      <c r="P65" s="4" t="str" cm="1">
        <f t="array" ref="P65">_xlfn.IFS(O65&lt;=40%,"Low Risk",AND(O65&gt;40%,O65&lt;60%), "Medium Risk",O65&gt;=60%,"High Risk")</f>
        <v>High Risk</v>
      </c>
      <c r="Y65" cm="1">
        <f t="array" ref="Y65">_xlfn.IFS(D65="22-29",1,D65="30-39",2,D65="40-49",3,D65="50-59",4)</f>
        <v>3</v>
      </c>
      <c r="Z65" cm="1">
        <f t="array" ref="Z65">_xlfn.IFS(I65="0-4years",3,I65="5-9years",2,I65="10+ years",1)</f>
        <v>3</v>
      </c>
      <c r="AA65" cm="1">
        <f t="array" ref="AA65">_xlfn.IFS(J65="Low(1-2)", 3, J65="Medium(3)",1,J65="High(4-5)",2)</f>
        <v>2</v>
      </c>
      <c r="AB65" cm="1">
        <f t="array" ref="AB65">_xlfn.IFS(M65="Needs Improvement", 4, M65="Below Expectation", 1,M65="Meets Expectation",3,M65="Exceeds Expectation",2)</f>
        <v>3</v>
      </c>
    </row>
    <row r="66" spans="1:28" x14ac:dyDescent="0.3">
      <c r="A66" t="s">
        <v>88</v>
      </c>
      <c r="B66" t="s">
        <v>1088</v>
      </c>
      <c r="C66" t="s">
        <v>2028</v>
      </c>
      <c r="D66" t="s">
        <v>2073</v>
      </c>
      <c r="E66" t="s">
        <v>2022</v>
      </c>
      <c r="F66" t="s">
        <v>59</v>
      </c>
      <c r="G66" s="4">
        <v>41075</v>
      </c>
      <c r="H66">
        <v>0</v>
      </c>
      <c r="I66" s="6" t="s">
        <v>2069</v>
      </c>
      <c r="J66" t="s">
        <v>2080</v>
      </c>
      <c r="K66">
        <v>2</v>
      </c>
      <c r="L66">
        <v>2</v>
      </c>
      <c r="M66" t="str" cm="1">
        <f t="array" ref="M66">_xlfn.IFS(L66=0,"Below Expectation",L66&lt;5,"Needs Improvement",L66&lt;=7,"Meets Expectation",L66&gt;=8,"Exceeds Expectation")</f>
        <v>Needs Improvement</v>
      </c>
      <c r="N66">
        <f t="shared" si="0"/>
        <v>12</v>
      </c>
      <c r="O66" s="11">
        <f>N66/Table3[[#Totals],[Point]]</f>
        <v>0.8571428571428571</v>
      </c>
      <c r="P66" s="4" t="str" cm="1">
        <f t="array" ref="P66">_xlfn.IFS(O66&lt;=40%,"Low Risk",AND(O66&gt;40%,O66&lt;60%), "Medium Risk",O66&gt;=60%,"High Risk")</f>
        <v>High Risk</v>
      </c>
      <c r="Y66" cm="1">
        <f t="array" ref="Y66">_xlfn.IFS(D66="22-29",1,D66="30-39",2,D66="40-49",3,D66="50-59",4)</f>
        <v>2</v>
      </c>
      <c r="Z66" cm="1">
        <f t="array" ref="Z66">_xlfn.IFS(I66="0-4years",3,I66="5-9years",2,I66="10+ years",1)</f>
        <v>3</v>
      </c>
      <c r="AA66" cm="1">
        <f t="array" ref="AA66">_xlfn.IFS(J66="Low(1-2)", 3, J66="Medium(3)",1,J66="High(4-5)",2)</f>
        <v>3</v>
      </c>
      <c r="AB66" cm="1">
        <f t="array" ref="AB66">_xlfn.IFS(M66="Needs Improvement", 4, M66="Below Expectation", 1,M66="Meets Expectation",3,M66="Exceeds Expectation",2)</f>
        <v>4</v>
      </c>
    </row>
    <row r="67" spans="1:28" x14ac:dyDescent="0.3">
      <c r="A67" t="s">
        <v>89</v>
      </c>
      <c r="B67" t="s">
        <v>1089</v>
      </c>
      <c r="C67" t="s">
        <v>2027</v>
      </c>
      <c r="D67" t="s">
        <v>2073</v>
      </c>
      <c r="E67" t="s">
        <v>2023</v>
      </c>
      <c r="F67" t="s">
        <v>124</v>
      </c>
      <c r="G67" s="4">
        <v>43984</v>
      </c>
      <c r="H67">
        <v>0</v>
      </c>
      <c r="I67" s="6" t="s">
        <v>2070</v>
      </c>
      <c r="J67" t="s">
        <v>2079</v>
      </c>
      <c r="K67">
        <v>1</v>
      </c>
      <c r="L67">
        <v>9</v>
      </c>
      <c r="M67" t="str" cm="1">
        <f t="array" ref="M67">_xlfn.IFS(L67=0,"Below Expectation",L67&lt;5,"Needs Improvement",L67&lt;=7,"Meets Expectation",L67&gt;=8,"Exceeds Expectation")</f>
        <v>Exceeds Expectation</v>
      </c>
      <c r="N67">
        <f t="shared" ref="N67:N130" si="1">SUM(Y67:AB67)</f>
        <v>8</v>
      </c>
      <c r="O67" s="11">
        <f>N67/Table3[[#Totals],[Point]]</f>
        <v>0.5714285714285714</v>
      </c>
      <c r="P67" s="4" t="str" cm="1">
        <f t="array" ref="P67">_xlfn.IFS(O67&lt;=40%,"Low Risk",AND(O67&gt;40%,O67&lt;60%), "Medium Risk",O67&gt;=60%,"High Risk")</f>
        <v>Medium Risk</v>
      </c>
      <c r="Y67" cm="1">
        <f t="array" ref="Y67">_xlfn.IFS(D67="22-29",1,D67="30-39",2,D67="40-49",3,D67="50-59",4)</f>
        <v>2</v>
      </c>
      <c r="Z67" cm="1">
        <f t="array" ref="Z67">_xlfn.IFS(I67="0-4years",3,I67="5-9years",2,I67="10+ years",1)</f>
        <v>2</v>
      </c>
      <c r="AA67" cm="1">
        <f t="array" ref="AA67">_xlfn.IFS(J67="Low(1-2)", 3, J67="Medium(3)",1,J67="High(4-5)",2)</f>
        <v>2</v>
      </c>
      <c r="AB67" cm="1">
        <f t="array" ref="AB67">_xlfn.IFS(M67="Needs Improvement", 4, M67="Below Expectation", 1,M67="Meets Expectation",3,M67="Exceeds Expectation",2)</f>
        <v>2</v>
      </c>
    </row>
    <row r="68" spans="1:28" x14ac:dyDescent="0.3">
      <c r="A68" t="s">
        <v>90</v>
      </c>
      <c r="B68" t="s">
        <v>1090</v>
      </c>
      <c r="C68" t="s">
        <v>2025</v>
      </c>
      <c r="D68" t="s">
        <v>2074</v>
      </c>
      <c r="E68" t="s">
        <v>2022</v>
      </c>
      <c r="F68" t="s">
        <v>817</v>
      </c>
      <c r="G68" s="4">
        <v>113095</v>
      </c>
      <c r="H68">
        <v>1</v>
      </c>
      <c r="I68" s="6" t="s">
        <v>2071</v>
      </c>
      <c r="J68" t="s">
        <v>2080</v>
      </c>
      <c r="K68">
        <v>2</v>
      </c>
      <c r="L68">
        <v>7</v>
      </c>
      <c r="M68" t="str" cm="1">
        <f t="array" ref="M68">_xlfn.IFS(L68=0,"Below Expectation",L68&lt;5,"Needs Improvement",L68&lt;=7,"Meets Expectation",L68&gt;=8,"Exceeds Expectation")</f>
        <v>Meets Expectation</v>
      </c>
      <c r="N68">
        <f t="shared" si="1"/>
        <v>10</v>
      </c>
      <c r="O68" s="11">
        <f>N68/Table3[[#Totals],[Point]]</f>
        <v>0.7142857142857143</v>
      </c>
      <c r="P68" s="4" t="str" cm="1">
        <f t="array" ref="P68">_xlfn.IFS(O68&lt;=40%,"Low Risk",AND(O68&gt;40%,O68&lt;60%), "Medium Risk",O68&gt;=60%,"High Risk")</f>
        <v>High Risk</v>
      </c>
      <c r="Y68" cm="1">
        <f t="array" ref="Y68">_xlfn.IFS(D68="22-29",1,D68="30-39",2,D68="40-49",3,D68="50-59",4)</f>
        <v>3</v>
      </c>
      <c r="Z68" cm="1">
        <f t="array" ref="Z68">_xlfn.IFS(I68="0-4years",3,I68="5-9years",2,I68="10+ years",1)</f>
        <v>1</v>
      </c>
      <c r="AA68" cm="1">
        <f t="array" ref="AA68">_xlfn.IFS(J68="Low(1-2)", 3, J68="Medium(3)",1,J68="High(4-5)",2)</f>
        <v>3</v>
      </c>
      <c r="AB68" cm="1">
        <f t="array" ref="AB68">_xlfn.IFS(M68="Needs Improvement", 4, M68="Below Expectation", 1,M68="Meets Expectation",3,M68="Exceeds Expectation",2)</f>
        <v>3</v>
      </c>
    </row>
    <row r="69" spans="1:28" x14ac:dyDescent="0.3">
      <c r="A69" t="s">
        <v>91</v>
      </c>
      <c r="B69" t="s">
        <v>1091</v>
      </c>
      <c r="C69" t="s">
        <v>2025</v>
      </c>
      <c r="D69" t="s">
        <v>2074</v>
      </c>
      <c r="E69" t="s">
        <v>2024</v>
      </c>
      <c r="F69" t="s">
        <v>109</v>
      </c>
      <c r="G69" s="4">
        <v>85942</v>
      </c>
      <c r="H69">
        <v>1</v>
      </c>
      <c r="I69" s="6" t="s">
        <v>2069</v>
      </c>
      <c r="J69" t="s">
        <v>2080</v>
      </c>
      <c r="K69">
        <v>5</v>
      </c>
      <c r="L69">
        <v>5</v>
      </c>
      <c r="M69" t="str" cm="1">
        <f t="array" ref="M69">_xlfn.IFS(L69=0,"Below Expectation",L69&lt;5,"Needs Improvement",L69&lt;=7,"Meets Expectation",L69&gt;=8,"Exceeds Expectation")</f>
        <v>Meets Expectation</v>
      </c>
      <c r="N69">
        <f t="shared" si="1"/>
        <v>12</v>
      </c>
      <c r="O69" s="11">
        <f>N69/Table3[[#Totals],[Point]]</f>
        <v>0.8571428571428571</v>
      </c>
      <c r="P69" s="4" t="str" cm="1">
        <f t="array" ref="P69">_xlfn.IFS(O69&lt;=40%,"Low Risk",AND(O69&gt;40%,O69&lt;60%), "Medium Risk",O69&gt;=60%,"High Risk")</f>
        <v>High Risk</v>
      </c>
      <c r="Y69" cm="1">
        <f t="array" ref="Y69">_xlfn.IFS(D69="22-29",1,D69="30-39",2,D69="40-49",3,D69="50-59",4)</f>
        <v>3</v>
      </c>
      <c r="Z69" cm="1">
        <f t="array" ref="Z69">_xlfn.IFS(I69="0-4years",3,I69="5-9years",2,I69="10+ years",1)</f>
        <v>3</v>
      </c>
      <c r="AA69" cm="1">
        <f t="array" ref="AA69">_xlfn.IFS(J69="Low(1-2)", 3, J69="Medium(3)",1,J69="High(4-5)",2)</f>
        <v>3</v>
      </c>
      <c r="AB69" cm="1">
        <f t="array" ref="AB69">_xlfn.IFS(M69="Needs Improvement", 4, M69="Below Expectation", 1,M69="Meets Expectation",3,M69="Exceeds Expectation",2)</f>
        <v>3</v>
      </c>
    </row>
    <row r="70" spans="1:28" x14ac:dyDescent="0.3">
      <c r="A70" t="s">
        <v>92</v>
      </c>
      <c r="B70" t="s">
        <v>1092</v>
      </c>
      <c r="C70" t="s">
        <v>2025</v>
      </c>
      <c r="D70" t="s">
        <v>2074</v>
      </c>
      <c r="E70" t="s">
        <v>2022</v>
      </c>
      <c r="F70" t="s">
        <v>539</v>
      </c>
      <c r="G70" s="4">
        <v>37861</v>
      </c>
      <c r="H70">
        <v>0</v>
      </c>
      <c r="I70" s="6" t="s">
        <v>2070</v>
      </c>
      <c r="J70" t="s">
        <v>2080</v>
      </c>
      <c r="K70">
        <v>5</v>
      </c>
      <c r="L70">
        <v>5</v>
      </c>
      <c r="M70" t="str" cm="1">
        <f t="array" ref="M70">_xlfn.IFS(L70=0,"Below Expectation",L70&lt;5,"Needs Improvement",L70&lt;=7,"Meets Expectation",L70&gt;=8,"Exceeds Expectation")</f>
        <v>Meets Expectation</v>
      </c>
      <c r="N70">
        <f t="shared" si="1"/>
        <v>11</v>
      </c>
      <c r="O70" s="11">
        <f>N70/Table3[[#Totals],[Point]]</f>
        <v>0.7857142857142857</v>
      </c>
      <c r="P70" s="4" t="str" cm="1">
        <f t="array" ref="P70">_xlfn.IFS(O70&lt;=40%,"Low Risk",AND(O70&gt;40%,O70&lt;60%), "Medium Risk",O70&gt;=60%,"High Risk")</f>
        <v>High Risk</v>
      </c>
      <c r="Y70" cm="1">
        <f t="array" ref="Y70">_xlfn.IFS(D70="22-29",1,D70="30-39",2,D70="40-49",3,D70="50-59",4)</f>
        <v>3</v>
      </c>
      <c r="Z70" cm="1">
        <f t="array" ref="Z70">_xlfn.IFS(I70="0-4years",3,I70="5-9years",2,I70="10+ years",1)</f>
        <v>2</v>
      </c>
      <c r="AA70" cm="1">
        <f t="array" ref="AA70">_xlfn.IFS(J70="Low(1-2)", 3, J70="Medium(3)",1,J70="High(4-5)",2)</f>
        <v>3</v>
      </c>
      <c r="AB70" cm="1">
        <f t="array" ref="AB70">_xlfn.IFS(M70="Needs Improvement", 4, M70="Below Expectation", 1,M70="Meets Expectation",3,M70="Exceeds Expectation",2)</f>
        <v>3</v>
      </c>
    </row>
    <row r="71" spans="1:28" x14ac:dyDescent="0.3">
      <c r="A71" t="s">
        <v>93</v>
      </c>
      <c r="B71" t="s">
        <v>1093</v>
      </c>
      <c r="C71" t="s">
        <v>2027</v>
      </c>
      <c r="D71" t="s">
        <v>2075</v>
      </c>
      <c r="E71" t="s">
        <v>2023</v>
      </c>
      <c r="F71" t="s">
        <v>246</v>
      </c>
      <c r="G71" s="4">
        <v>107203</v>
      </c>
      <c r="H71">
        <v>0</v>
      </c>
      <c r="I71" s="6" t="s">
        <v>2069</v>
      </c>
      <c r="J71" t="s">
        <v>2080</v>
      </c>
      <c r="K71">
        <v>5</v>
      </c>
      <c r="L71">
        <v>0</v>
      </c>
      <c r="M71" t="str" cm="1">
        <f t="array" ref="M71">_xlfn.IFS(L71=0,"Below Expectation",L71&lt;5,"Needs Improvement",L71&lt;=7,"Meets Expectation",L71&gt;=8,"Exceeds Expectation")</f>
        <v>Below Expectation</v>
      </c>
      <c r="N71">
        <f t="shared" si="1"/>
        <v>11</v>
      </c>
      <c r="O71" s="11">
        <f>N71/Table3[[#Totals],[Point]]</f>
        <v>0.7857142857142857</v>
      </c>
      <c r="P71" s="4" t="str" cm="1">
        <f t="array" ref="P71">_xlfn.IFS(O71&lt;=40%,"Low Risk",AND(O71&gt;40%,O71&lt;60%), "Medium Risk",O71&gt;=60%,"High Risk")</f>
        <v>High Risk</v>
      </c>
      <c r="Y71" cm="1">
        <f t="array" ref="Y71">_xlfn.IFS(D71="22-29",1,D71="30-39",2,D71="40-49",3,D71="50-59",4)</f>
        <v>4</v>
      </c>
      <c r="Z71" cm="1">
        <f t="array" ref="Z71">_xlfn.IFS(I71="0-4years",3,I71="5-9years",2,I71="10+ years",1)</f>
        <v>3</v>
      </c>
      <c r="AA71" cm="1">
        <f t="array" ref="AA71">_xlfn.IFS(J71="Low(1-2)", 3, J71="Medium(3)",1,J71="High(4-5)",2)</f>
        <v>3</v>
      </c>
      <c r="AB71" cm="1">
        <f t="array" ref="AB71">_xlfn.IFS(M71="Needs Improvement", 4, M71="Below Expectation", 1,M71="Meets Expectation",3,M71="Exceeds Expectation",2)</f>
        <v>1</v>
      </c>
    </row>
    <row r="72" spans="1:28" x14ac:dyDescent="0.3">
      <c r="A72" t="s">
        <v>94</v>
      </c>
      <c r="B72" t="s">
        <v>1094</v>
      </c>
      <c r="C72" t="s">
        <v>2028</v>
      </c>
      <c r="D72" t="s">
        <v>2073</v>
      </c>
      <c r="E72" t="s">
        <v>2022</v>
      </c>
      <c r="F72" t="s">
        <v>361</v>
      </c>
      <c r="G72" s="4">
        <v>96376</v>
      </c>
      <c r="H72">
        <v>0</v>
      </c>
      <c r="I72" s="6" t="s">
        <v>2071</v>
      </c>
      <c r="J72" t="s">
        <v>2080</v>
      </c>
      <c r="K72">
        <v>5</v>
      </c>
      <c r="L72">
        <v>4</v>
      </c>
      <c r="M72" t="str" cm="1">
        <f t="array" ref="M72">_xlfn.IFS(L72=0,"Below Expectation",L72&lt;5,"Needs Improvement",L72&lt;=7,"Meets Expectation",L72&gt;=8,"Exceeds Expectation")</f>
        <v>Needs Improvement</v>
      </c>
      <c r="N72">
        <f t="shared" si="1"/>
        <v>10</v>
      </c>
      <c r="O72" s="11">
        <f>N72/Table3[[#Totals],[Point]]</f>
        <v>0.7142857142857143</v>
      </c>
      <c r="P72" s="4" t="str" cm="1">
        <f t="array" ref="P72">_xlfn.IFS(O72&lt;=40%,"Low Risk",AND(O72&gt;40%,O72&lt;60%), "Medium Risk",O72&gt;=60%,"High Risk")</f>
        <v>High Risk</v>
      </c>
      <c r="Y72" cm="1">
        <f t="array" ref="Y72">_xlfn.IFS(D72="22-29",1,D72="30-39",2,D72="40-49",3,D72="50-59",4)</f>
        <v>2</v>
      </c>
      <c r="Z72" cm="1">
        <f t="array" ref="Z72">_xlfn.IFS(I72="0-4years",3,I72="5-9years",2,I72="10+ years",1)</f>
        <v>1</v>
      </c>
      <c r="AA72" cm="1">
        <f t="array" ref="AA72">_xlfn.IFS(J72="Low(1-2)", 3, J72="Medium(3)",1,J72="High(4-5)",2)</f>
        <v>3</v>
      </c>
      <c r="AB72" cm="1">
        <f t="array" ref="AB72">_xlfn.IFS(M72="Needs Improvement", 4, M72="Below Expectation", 1,M72="Meets Expectation",3,M72="Exceeds Expectation",2)</f>
        <v>4</v>
      </c>
    </row>
    <row r="73" spans="1:28" x14ac:dyDescent="0.3">
      <c r="A73" t="s">
        <v>95</v>
      </c>
      <c r="B73" t="s">
        <v>1095</v>
      </c>
      <c r="C73" t="s">
        <v>2030</v>
      </c>
      <c r="D73" t="s">
        <v>2076</v>
      </c>
      <c r="E73" t="s">
        <v>2022</v>
      </c>
      <c r="F73" t="s">
        <v>983</v>
      </c>
      <c r="G73" s="4">
        <v>86247</v>
      </c>
      <c r="H73">
        <v>1</v>
      </c>
      <c r="I73" s="6" t="s">
        <v>2069</v>
      </c>
      <c r="J73" t="s">
        <v>2080</v>
      </c>
      <c r="K73">
        <v>4</v>
      </c>
      <c r="L73">
        <v>2</v>
      </c>
      <c r="M73" t="str" cm="1">
        <f t="array" ref="M73">_xlfn.IFS(L73=0,"Below Expectation",L73&lt;5,"Needs Improvement",L73&lt;=7,"Meets Expectation",L73&gt;=8,"Exceeds Expectation")</f>
        <v>Needs Improvement</v>
      </c>
      <c r="N73">
        <f t="shared" si="1"/>
        <v>11</v>
      </c>
      <c r="O73" s="11">
        <f>N73/Table3[[#Totals],[Point]]</f>
        <v>0.7857142857142857</v>
      </c>
      <c r="P73" s="4" t="str" cm="1">
        <f t="array" ref="P73">_xlfn.IFS(O73&lt;=40%,"Low Risk",AND(O73&gt;40%,O73&lt;60%), "Medium Risk",O73&gt;=60%,"High Risk")</f>
        <v>High Risk</v>
      </c>
      <c r="Y73" cm="1">
        <f t="array" ref="Y73">_xlfn.IFS(D73="22-29",1,D73="30-39",2,D73="40-49",3,D73="50-59",4)</f>
        <v>1</v>
      </c>
      <c r="Z73" cm="1">
        <f t="array" ref="Z73">_xlfn.IFS(I73="0-4years",3,I73="5-9years",2,I73="10+ years",1)</f>
        <v>3</v>
      </c>
      <c r="AA73" cm="1">
        <f t="array" ref="AA73">_xlfn.IFS(J73="Low(1-2)", 3, J73="Medium(3)",1,J73="High(4-5)",2)</f>
        <v>3</v>
      </c>
      <c r="AB73" cm="1">
        <f t="array" ref="AB73">_xlfn.IFS(M73="Needs Improvement", 4, M73="Below Expectation", 1,M73="Meets Expectation",3,M73="Exceeds Expectation",2)</f>
        <v>4</v>
      </c>
    </row>
    <row r="74" spans="1:28" x14ac:dyDescent="0.3">
      <c r="A74" t="s">
        <v>96</v>
      </c>
      <c r="B74" t="s">
        <v>1096</v>
      </c>
      <c r="C74" t="s">
        <v>2027</v>
      </c>
      <c r="D74" t="s">
        <v>2074</v>
      </c>
      <c r="E74" t="s">
        <v>2022</v>
      </c>
      <c r="F74" t="s">
        <v>189</v>
      </c>
      <c r="G74" s="4">
        <v>94101</v>
      </c>
      <c r="H74">
        <v>0</v>
      </c>
      <c r="I74" s="6" t="s">
        <v>2070</v>
      </c>
      <c r="J74" t="s">
        <v>2080</v>
      </c>
      <c r="K74">
        <v>1</v>
      </c>
      <c r="L74">
        <v>9</v>
      </c>
      <c r="M74" t="str" cm="1">
        <f t="array" ref="M74">_xlfn.IFS(L74=0,"Below Expectation",L74&lt;5,"Needs Improvement",L74&lt;=7,"Meets Expectation",L74&gt;=8,"Exceeds Expectation")</f>
        <v>Exceeds Expectation</v>
      </c>
      <c r="N74">
        <f t="shared" si="1"/>
        <v>10</v>
      </c>
      <c r="O74" s="11">
        <f>N74/Table3[[#Totals],[Point]]</f>
        <v>0.7142857142857143</v>
      </c>
      <c r="P74" s="4" t="str" cm="1">
        <f t="array" ref="P74">_xlfn.IFS(O74&lt;=40%,"Low Risk",AND(O74&gt;40%,O74&lt;60%), "Medium Risk",O74&gt;=60%,"High Risk")</f>
        <v>High Risk</v>
      </c>
      <c r="Y74" cm="1">
        <f t="array" ref="Y74">_xlfn.IFS(D74="22-29",1,D74="30-39",2,D74="40-49",3,D74="50-59",4)</f>
        <v>3</v>
      </c>
      <c r="Z74" cm="1">
        <f t="array" ref="Z74">_xlfn.IFS(I74="0-4years",3,I74="5-9years",2,I74="10+ years",1)</f>
        <v>2</v>
      </c>
      <c r="AA74" cm="1">
        <f t="array" ref="AA74">_xlfn.IFS(J74="Low(1-2)", 3, J74="Medium(3)",1,J74="High(4-5)",2)</f>
        <v>3</v>
      </c>
      <c r="AB74" cm="1">
        <f t="array" ref="AB74">_xlfn.IFS(M74="Needs Improvement", 4, M74="Below Expectation", 1,M74="Meets Expectation",3,M74="Exceeds Expectation",2)</f>
        <v>2</v>
      </c>
    </row>
    <row r="75" spans="1:28" x14ac:dyDescent="0.3">
      <c r="A75" t="s">
        <v>97</v>
      </c>
      <c r="B75" t="s">
        <v>1097</v>
      </c>
      <c r="C75" t="s">
        <v>2027</v>
      </c>
      <c r="D75" t="s">
        <v>2076</v>
      </c>
      <c r="E75" t="s">
        <v>2022</v>
      </c>
      <c r="F75" t="s">
        <v>406</v>
      </c>
      <c r="G75" s="4">
        <v>45977</v>
      </c>
      <c r="H75">
        <v>0</v>
      </c>
      <c r="I75" s="6" t="s">
        <v>2070</v>
      </c>
      <c r="J75" t="s">
        <v>2079</v>
      </c>
      <c r="K75">
        <v>4</v>
      </c>
      <c r="L75">
        <v>0</v>
      </c>
      <c r="M75" t="str" cm="1">
        <f t="array" ref="M75">_xlfn.IFS(L75=0,"Below Expectation",L75&lt;5,"Needs Improvement",L75&lt;=7,"Meets Expectation",L75&gt;=8,"Exceeds Expectation")</f>
        <v>Below Expectation</v>
      </c>
      <c r="N75">
        <f t="shared" si="1"/>
        <v>6</v>
      </c>
      <c r="O75" s="11">
        <f>N75/Table3[[#Totals],[Point]]</f>
        <v>0.42857142857142855</v>
      </c>
      <c r="P75" s="4" t="str" cm="1">
        <f t="array" ref="P75">_xlfn.IFS(O75&lt;=40%,"Low Risk",AND(O75&gt;40%,O75&lt;60%), "Medium Risk",O75&gt;=60%,"High Risk")</f>
        <v>Medium Risk</v>
      </c>
      <c r="Y75" cm="1">
        <f t="array" ref="Y75">_xlfn.IFS(D75="22-29",1,D75="30-39",2,D75="40-49",3,D75="50-59",4)</f>
        <v>1</v>
      </c>
      <c r="Z75" cm="1">
        <f t="array" ref="Z75">_xlfn.IFS(I75="0-4years",3,I75="5-9years",2,I75="10+ years",1)</f>
        <v>2</v>
      </c>
      <c r="AA75" cm="1">
        <f t="array" ref="AA75">_xlfn.IFS(J75="Low(1-2)", 3, J75="Medium(3)",1,J75="High(4-5)",2)</f>
        <v>2</v>
      </c>
      <c r="AB75" cm="1">
        <f t="array" ref="AB75">_xlfn.IFS(M75="Needs Improvement", 4, M75="Below Expectation", 1,M75="Meets Expectation",3,M75="Exceeds Expectation",2)</f>
        <v>1</v>
      </c>
    </row>
    <row r="76" spans="1:28" x14ac:dyDescent="0.3">
      <c r="A76" t="s">
        <v>98</v>
      </c>
      <c r="B76" t="s">
        <v>1098</v>
      </c>
      <c r="C76" t="s">
        <v>2030</v>
      </c>
      <c r="D76" t="s">
        <v>2073</v>
      </c>
      <c r="E76" t="s">
        <v>2023</v>
      </c>
      <c r="F76" t="s">
        <v>879</v>
      </c>
      <c r="G76" s="4">
        <v>75617</v>
      </c>
      <c r="H76">
        <v>0</v>
      </c>
      <c r="I76" s="6" t="s">
        <v>2070</v>
      </c>
      <c r="J76" t="s">
        <v>2081</v>
      </c>
      <c r="K76">
        <v>5</v>
      </c>
      <c r="L76">
        <v>7</v>
      </c>
      <c r="M76" t="str" cm="1">
        <f t="array" ref="M76">_xlfn.IFS(L76=0,"Below Expectation",L76&lt;5,"Needs Improvement",L76&lt;=7,"Meets Expectation",L76&gt;=8,"Exceeds Expectation")</f>
        <v>Meets Expectation</v>
      </c>
      <c r="N76">
        <f t="shared" si="1"/>
        <v>8</v>
      </c>
      <c r="O76" s="11">
        <f>N76/Table3[[#Totals],[Point]]</f>
        <v>0.5714285714285714</v>
      </c>
      <c r="P76" s="4" t="str" cm="1">
        <f t="array" ref="P76">_xlfn.IFS(O76&lt;=40%,"Low Risk",AND(O76&gt;40%,O76&lt;60%), "Medium Risk",O76&gt;=60%,"High Risk")</f>
        <v>Medium Risk</v>
      </c>
      <c r="Y76" cm="1">
        <f t="array" ref="Y76">_xlfn.IFS(D76="22-29",1,D76="30-39",2,D76="40-49",3,D76="50-59",4)</f>
        <v>2</v>
      </c>
      <c r="Z76" cm="1">
        <f t="array" ref="Z76">_xlfn.IFS(I76="0-4years",3,I76="5-9years",2,I76="10+ years",1)</f>
        <v>2</v>
      </c>
      <c r="AA76" cm="1">
        <f t="array" ref="AA76">_xlfn.IFS(J76="Low(1-2)", 3, J76="Medium(3)",1,J76="High(4-5)",2)</f>
        <v>1</v>
      </c>
      <c r="AB76" cm="1">
        <f t="array" ref="AB76">_xlfn.IFS(M76="Needs Improvement", 4, M76="Below Expectation", 1,M76="Meets Expectation",3,M76="Exceeds Expectation",2)</f>
        <v>3</v>
      </c>
    </row>
    <row r="77" spans="1:28" x14ac:dyDescent="0.3">
      <c r="A77" t="s">
        <v>99</v>
      </c>
      <c r="B77" t="s">
        <v>1099</v>
      </c>
      <c r="C77" t="s">
        <v>2025</v>
      </c>
      <c r="D77" t="s">
        <v>2074</v>
      </c>
      <c r="E77" t="s">
        <v>2023</v>
      </c>
      <c r="F77" t="s">
        <v>918</v>
      </c>
      <c r="G77" s="4">
        <v>82473</v>
      </c>
      <c r="H77">
        <v>0</v>
      </c>
      <c r="I77" s="6" t="s">
        <v>2071</v>
      </c>
      <c r="J77" t="s">
        <v>2079</v>
      </c>
      <c r="K77">
        <v>3</v>
      </c>
      <c r="L77">
        <v>6</v>
      </c>
      <c r="M77" t="str" cm="1">
        <f t="array" ref="M77">_xlfn.IFS(L77=0,"Below Expectation",L77&lt;5,"Needs Improvement",L77&lt;=7,"Meets Expectation",L77&gt;=8,"Exceeds Expectation")</f>
        <v>Meets Expectation</v>
      </c>
      <c r="N77">
        <f t="shared" si="1"/>
        <v>9</v>
      </c>
      <c r="O77" s="11">
        <f>N77/Table3[[#Totals],[Point]]</f>
        <v>0.6428571428571429</v>
      </c>
      <c r="P77" s="4" t="str" cm="1">
        <f t="array" ref="P77">_xlfn.IFS(O77&lt;=40%,"Low Risk",AND(O77&gt;40%,O77&lt;60%), "Medium Risk",O77&gt;=60%,"High Risk")</f>
        <v>High Risk</v>
      </c>
      <c r="Y77" cm="1">
        <f t="array" ref="Y77">_xlfn.IFS(D77="22-29",1,D77="30-39",2,D77="40-49",3,D77="50-59",4)</f>
        <v>3</v>
      </c>
      <c r="Z77" cm="1">
        <f t="array" ref="Z77">_xlfn.IFS(I77="0-4years",3,I77="5-9years",2,I77="10+ years",1)</f>
        <v>1</v>
      </c>
      <c r="AA77" cm="1">
        <f t="array" ref="AA77">_xlfn.IFS(J77="Low(1-2)", 3, J77="Medium(3)",1,J77="High(4-5)",2)</f>
        <v>2</v>
      </c>
      <c r="AB77" cm="1">
        <f t="array" ref="AB77">_xlfn.IFS(M77="Needs Improvement", 4, M77="Below Expectation", 1,M77="Meets Expectation",3,M77="Exceeds Expectation",2)</f>
        <v>3</v>
      </c>
    </row>
    <row r="78" spans="1:28" x14ac:dyDescent="0.3">
      <c r="A78" t="s">
        <v>100</v>
      </c>
      <c r="B78" t="s">
        <v>1057</v>
      </c>
      <c r="C78" t="s">
        <v>2026</v>
      </c>
      <c r="D78" t="s">
        <v>2076</v>
      </c>
      <c r="E78" t="s">
        <v>2022</v>
      </c>
      <c r="F78" t="s">
        <v>399</v>
      </c>
      <c r="G78" s="4">
        <v>111654</v>
      </c>
      <c r="H78">
        <v>0</v>
      </c>
      <c r="I78" s="6" t="s">
        <v>2070</v>
      </c>
      <c r="J78" t="s">
        <v>2081</v>
      </c>
      <c r="K78">
        <v>4</v>
      </c>
      <c r="L78">
        <v>6</v>
      </c>
      <c r="M78" t="str" cm="1">
        <f t="array" ref="M78">_xlfn.IFS(L78=0,"Below Expectation",L78&lt;5,"Needs Improvement",L78&lt;=7,"Meets Expectation",L78&gt;=8,"Exceeds Expectation")</f>
        <v>Meets Expectation</v>
      </c>
      <c r="N78">
        <f t="shared" si="1"/>
        <v>7</v>
      </c>
      <c r="O78" s="11">
        <f>N78/Table3[[#Totals],[Point]]</f>
        <v>0.5</v>
      </c>
      <c r="P78" s="4" t="str" cm="1">
        <f t="array" ref="P78">_xlfn.IFS(O78&lt;=40%,"Low Risk",AND(O78&gt;40%,O78&lt;60%), "Medium Risk",O78&gt;=60%,"High Risk")</f>
        <v>Medium Risk</v>
      </c>
      <c r="Y78" cm="1">
        <f t="array" ref="Y78">_xlfn.IFS(D78="22-29",1,D78="30-39",2,D78="40-49",3,D78="50-59",4)</f>
        <v>1</v>
      </c>
      <c r="Z78" cm="1">
        <f t="array" ref="Z78">_xlfn.IFS(I78="0-4years",3,I78="5-9years",2,I78="10+ years",1)</f>
        <v>2</v>
      </c>
      <c r="AA78" cm="1">
        <f t="array" ref="AA78">_xlfn.IFS(J78="Low(1-2)", 3, J78="Medium(3)",1,J78="High(4-5)",2)</f>
        <v>1</v>
      </c>
      <c r="AB78" cm="1">
        <f t="array" ref="AB78">_xlfn.IFS(M78="Needs Improvement", 4, M78="Below Expectation", 1,M78="Meets Expectation",3,M78="Exceeds Expectation",2)</f>
        <v>3</v>
      </c>
    </row>
    <row r="79" spans="1:28" x14ac:dyDescent="0.3">
      <c r="A79" t="s">
        <v>101</v>
      </c>
      <c r="B79" t="s">
        <v>1100</v>
      </c>
      <c r="C79" t="s">
        <v>2030</v>
      </c>
      <c r="D79" t="s">
        <v>2076</v>
      </c>
      <c r="E79" t="s">
        <v>2023</v>
      </c>
      <c r="F79" t="s">
        <v>494</v>
      </c>
      <c r="G79" s="4">
        <v>113177</v>
      </c>
      <c r="H79">
        <v>1</v>
      </c>
      <c r="I79" s="6" t="s">
        <v>2069</v>
      </c>
      <c r="J79" t="s">
        <v>2081</v>
      </c>
      <c r="K79">
        <v>5</v>
      </c>
      <c r="L79">
        <v>9</v>
      </c>
      <c r="M79" t="str" cm="1">
        <f t="array" ref="M79">_xlfn.IFS(L79=0,"Below Expectation",L79&lt;5,"Needs Improvement",L79&lt;=7,"Meets Expectation",L79&gt;=8,"Exceeds Expectation")</f>
        <v>Exceeds Expectation</v>
      </c>
      <c r="N79">
        <f t="shared" si="1"/>
        <v>7</v>
      </c>
      <c r="O79" s="11">
        <f>N79/Table3[[#Totals],[Point]]</f>
        <v>0.5</v>
      </c>
      <c r="P79" s="4" t="str" cm="1">
        <f t="array" ref="P79">_xlfn.IFS(O79&lt;=40%,"Low Risk",AND(O79&gt;40%,O79&lt;60%), "Medium Risk",O79&gt;=60%,"High Risk")</f>
        <v>Medium Risk</v>
      </c>
      <c r="Y79" cm="1">
        <f t="array" ref="Y79">_xlfn.IFS(D79="22-29",1,D79="30-39",2,D79="40-49",3,D79="50-59",4)</f>
        <v>1</v>
      </c>
      <c r="Z79" cm="1">
        <f t="array" ref="Z79">_xlfn.IFS(I79="0-4years",3,I79="5-9years",2,I79="10+ years",1)</f>
        <v>3</v>
      </c>
      <c r="AA79" cm="1">
        <f t="array" ref="AA79">_xlfn.IFS(J79="Low(1-2)", 3, J79="Medium(3)",1,J79="High(4-5)",2)</f>
        <v>1</v>
      </c>
      <c r="AB79" cm="1">
        <f t="array" ref="AB79">_xlfn.IFS(M79="Needs Improvement", 4, M79="Below Expectation", 1,M79="Meets Expectation",3,M79="Exceeds Expectation",2)</f>
        <v>2</v>
      </c>
    </row>
    <row r="80" spans="1:28" x14ac:dyDescent="0.3">
      <c r="A80" t="s">
        <v>102</v>
      </c>
      <c r="B80" t="s">
        <v>1101</v>
      </c>
      <c r="C80" t="s">
        <v>2028</v>
      </c>
      <c r="D80" t="s">
        <v>2074</v>
      </c>
      <c r="E80" t="s">
        <v>2023</v>
      </c>
      <c r="F80" t="s">
        <v>813</v>
      </c>
      <c r="G80" s="4">
        <v>97902</v>
      </c>
      <c r="H80">
        <v>0</v>
      </c>
      <c r="I80" s="6" t="s">
        <v>2070</v>
      </c>
      <c r="J80" t="s">
        <v>2079</v>
      </c>
      <c r="K80">
        <v>5</v>
      </c>
      <c r="L80">
        <v>9</v>
      </c>
      <c r="M80" t="str" cm="1">
        <f t="array" ref="M80">_xlfn.IFS(L80=0,"Below Expectation",L80&lt;5,"Needs Improvement",L80&lt;=7,"Meets Expectation",L80&gt;=8,"Exceeds Expectation")</f>
        <v>Exceeds Expectation</v>
      </c>
      <c r="N80">
        <f t="shared" si="1"/>
        <v>9</v>
      </c>
      <c r="O80" s="11">
        <f>N80/Table3[[#Totals],[Point]]</f>
        <v>0.6428571428571429</v>
      </c>
      <c r="P80" s="4" t="str" cm="1">
        <f t="array" ref="P80">_xlfn.IFS(O80&lt;=40%,"Low Risk",AND(O80&gt;40%,O80&lt;60%), "Medium Risk",O80&gt;=60%,"High Risk")</f>
        <v>High Risk</v>
      </c>
      <c r="Y80" cm="1">
        <f t="array" ref="Y80">_xlfn.IFS(D80="22-29",1,D80="30-39",2,D80="40-49",3,D80="50-59",4)</f>
        <v>3</v>
      </c>
      <c r="Z80" cm="1">
        <f t="array" ref="Z80">_xlfn.IFS(I80="0-4years",3,I80="5-9years",2,I80="10+ years",1)</f>
        <v>2</v>
      </c>
      <c r="AA80" cm="1">
        <f t="array" ref="AA80">_xlfn.IFS(J80="Low(1-2)", 3, J80="Medium(3)",1,J80="High(4-5)",2)</f>
        <v>2</v>
      </c>
      <c r="AB80" cm="1">
        <f t="array" ref="AB80">_xlfn.IFS(M80="Needs Improvement", 4, M80="Below Expectation", 1,M80="Meets Expectation",3,M80="Exceeds Expectation",2)</f>
        <v>2</v>
      </c>
    </row>
    <row r="81" spans="1:28" x14ac:dyDescent="0.3">
      <c r="A81" t="s">
        <v>103</v>
      </c>
      <c r="B81" t="s">
        <v>1102</v>
      </c>
      <c r="C81" t="s">
        <v>2029</v>
      </c>
      <c r="D81" t="s">
        <v>2073</v>
      </c>
      <c r="E81" t="s">
        <v>2024</v>
      </c>
      <c r="F81" t="s">
        <v>665</v>
      </c>
      <c r="G81" s="4">
        <v>117172</v>
      </c>
      <c r="H81">
        <v>0</v>
      </c>
      <c r="I81" s="6" t="s">
        <v>2071</v>
      </c>
      <c r="J81" t="s">
        <v>2080</v>
      </c>
      <c r="K81">
        <v>1</v>
      </c>
      <c r="L81">
        <v>9</v>
      </c>
      <c r="M81" t="str" cm="1">
        <f t="array" ref="M81">_xlfn.IFS(L81=0,"Below Expectation",L81&lt;5,"Needs Improvement",L81&lt;=7,"Meets Expectation",L81&gt;=8,"Exceeds Expectation")</f>
        <v>Exceeds Expectation</v>
      </c>
      <c r="N81">
        <f t="shared" si="1"/>
        <v>8</v>
      </c>
      <c r="O81" s="11">
        <f>N81/Table3[[#Totals],[Point]]</f>
        <v>0.5714285714285714</v>
      </c>
      <c r="P81" s="4" t="str" cm="1">
        <f t="array" ref="P81">_xlfn.IFS(O81&lt;=40%,"Low Risk",AND(O81&gt;40%,O81&lt;60%), "Medium Risk",O81&gt;=60%,"High Risk")</f>
        <v>Medium Risk</v>
      </c>
      <c r="Y81" cm="1">
        <f t="array" ref="Y81">_xlfn.IFS(D81="22-29",1,D81="30-39",2,D81="40-49",3,D81="50-59",4)</f>
        <v>2</v>
      </c>
      <c r="Z81" cm="1">
        <f t="array" ref="Z81">_xlfn.IFS(I81="0-4years",3,I81="5-9years",2,I81="10+ years",1)</f>
        <v>1</v>
      </c>
      <c r="AA81" cm="1">
        <f t="array" ref="AA81">_xlfn.IFS(J81="Low(1-2)", 3, J81="Medium(3)",1,J81="High(4-5)",2)</f>
        <v>3</v>
      </c>
      <c r="AB81" cm="1">
        <f t="array" ref="AB81">_xlfn.IFS(M81="Needs Improvement", 4, M81="Below Expectation", 1,M81="Meets Expectation",3,M81="Exceeds Expectation",2)</f>
        <v>2</v>
      </c>
    </row>
    <row r="82" spans="1:28" x14ac:dyDescent="0.3">
      <c r="A82" t="s">
        <v>104</v>
      </c>
      <c r="B82" t="s">
        <v>1103</v>
      </c>
      <c r="C82" t="s">
        <v>2029</v>
      </c>
      <c r="D82" t="s">
        <v>2073</v>
      </c>
      <c r="E82" t="s">
        <v>2022</v>
      </c>
      <c r="F82" t="s">
        <v>54</v>
      </c>
      <c r="G82" s="4">
        <v>40630</v>
      </c>
      <c r="H82">
        <v>0</v>
      </c>
      <c r="I82" s="6" t="s">
        <v>2069</v>
      </c>
      <c r="J82" t="s">
        <v>2079</v>
      </c>
      <c r="K82">
        <v>2</v>
      </c>
      <c r="L82">
        <v>3</v>
      </c>
      <c r="M82" t="str" cm="1">
        <f t="array" ref="M82">_xlfn.IFS(L82=0,"Below Expectation",L82&lt;5,"Needs Improvement",L82&lt;=7,"Meets Expectation",L82&gt;=8,"Exceeds Expectation")</f>
        <v>Needs Improvement</v>
      </c>
      <c r="N82">
        <f t="shared" si="1"/>
        <v>11</v>
      </c>
      <c r="O82" s="11">
        <f>N82/Table3[[#Totals],[Point]]</f>
        <v>0.7857142857142857</v>
      </c>
      <c r="P82" s="4" t="str" cm="1">
        <f t="array" ref="P82">_xlfn.IFS(O82&lt;=40%,"Low Risk",AND(O82&gt;40%,O82&lt;60%), "Medium Risk",O82&gt;=60%,"High Risk")</f>
        <v>High Risk</v>
      </c>
      <c r="Y82" cm="1">
        <f t="array" ref="Y82">_xlfn.IFS(D82="22-29",1,D82="30-39",2,D82="40-49",3,D82="50-59",4)</f>
        <v>2</v>
      </c>
      <c r="Z82" cm="1">
        <f t="array" ref="Z82">_xlfn.IFS(I82="0-4years",3,I82="5-9years",2,I82="10+ years",1)</f>
        <v>3</v>
      </c>
      <c r="AA82" cm="1">
        <f t="array" ref="AA82">_xlfn.IFS(J82="Low(1-2)", 3, J82="Medium(3)",1,J82="High(4-5)",2)</f>
        <v>2</v>
      </c>
      <c r="AB82" cm="1">
        <f t="array" ref="AB82">_xlfn.IFS(M82="Needs Improvement", 4, M82="Below Expectation", 1,M82="Meets Expectation",3,M82="Exceeds Expectation",2)</f>
        <v>4</v>
      </c>
    </row>
    <row r="83" spans="1:28" x14ac:dyDescent="0.3">
      <c r="A83" t="s">
        <v>105</v>
      </c>
      <c r="B83" t="s">
        <v>1104</v>
      </c>
      <c r="C83" t="s">
        <v>2027</v>
      </c>
      <c r="D83" t="s">
        <v>2076</v>
      </c>
      <c r="E83" t="s">
        <v>2022</v>
      </c>
      <c r="F83" t="s">
        <v>398</v>
      </c>
      <c r="G83" s="4">
        <v>45056</v>
      </c>
      <c r="H83">
        <v>0</v>
      </c>
      <c r="I83" s="6" t="s">
        <v>2071</v>
      </c>
      <c r="J83" t="s">
        <v>2080</v>
      </c>
      <c r="K83">
        <v>4</v>
      </c>
      <c r="L83">
        <v>5</v>
      </c>
      <c r="M83" t="str" cm="1">
        <f t="array" ref="M83">_xlfn.IFS(L83=0,"Below Expectation",L83&lt;5,"Needs Improvement",L83&lt;=7,"Meets Expectation",L83&gt;=8,"Exceeds Expectation")</f>
        <v>Meets Expectation</v>
      </c>
      <c r="N83">
        <f t="shared" si="1"/>
        <v>8</v>
      </c>
      <c r="O83" s="11">
        <f>N83/Table3[[#Totals],[Point]]</f>
        <v>0.5714285714285714</v>
      </c>
      <c r="P83" s="4" t="str" cm="1">
        <f t="array" ref="P83">_xlfn.IFS(O83&lt;=40%,"Low Risk",AND(O83&gt;40%,O83&lt;60%), "Medium Risk",O83&gt;=60%,"High Risk")</f>
        <v>Medium Risk</v>
      </c>
      <c r="Y83" cm="1">
        <f t="array" ref="Y83">_xlfn.IFS(D83="22-29",1,D83="30-39",2,D83="40-49",3,D83="50-59",4)</f>
        <v>1</v>
      </c>
      <c r="Z83" cm="1">
        <f t="array" ref="Z83">_xlfn.IFS(I83="0-4years",3,I83="5-9years",2,I83="10+ years",1)</f>
        <v>1</v>
      </c>
      <c r="AA83" cm="1">
        <f t="array" ref="AA83">_xlfn.IFS(J83="Low(1-2)", 3, J83="Medium(3)",1,J83="High(4-5)",2)</f>
        <v>3</v>
      </c>
      <c r="AB83" cm="1">
        <f t="array" ref="AB83">_xlfn.IFS(M83="Needs Improvement", 4, M83="Below Expectation", 1,M83="Meets Expectation",3,M83="Exceeds Expectation",2)</f>
        <v>3</v>
      </c>
    </row>
    <row r="84" spans="1:28" x14ac:dyDescent="0.3">
      <c r="A84" t="s">
        <v>106</v>
      </c>
      <c r="B84" t="s">
        <v>1105</v>
      </c>
      <c r="C84" t="s">
        <v>2029</v>
      </c>
      <c r="D84" t="s">
        <v>2075</v>
      </c>
      <c r="E84" t="s">
        <v>2022</v>
      </c>
      <c r="F84" t="s">
        <v>34</v>
      </c>
      <c r="G84" s="4">
        <v>32382</v>
      </c>
      <c r="H84">
        <v>1</v>
      </c>
      <c r="I84" s="6" t="s">
        <v>2069</v>
      </c>
      <c r="J84" t="s">
        <v>2081</v>
      </c>
      <c r="K84">
        <v>4</v>
      </c>
      <c r="L84">
        <v>8</v>
      </c>
      <c r="M84" t="str" cm="1">
        <f t="array" ref="M84">_xlfn.IFS(L84=0,"Below Expectation",L84&lt;5,"Needs Improvement",L84&lt;=7,"Meets Expectation",L84&gt;=8,"Exceeds Expectation")</f>
        <v>Exceeds Expectation</v>
      </c>
      <c r="N84">
        <f t="shared" si="1"/>
        <v>10</v>
      </c>
      <c r="O84" s="11">
        <f>N84/Table3[[#Totals],[Point]]</f>
        <v>0.7142857142857143</v>
      </c>
      <c r="P84" s="4" t="str" cm="1">
        <f t="array" ref="P84">_xlfn.IFS(O84&lt;=40%,"Low Risk",AND(O84&gt;40%,O84&lt;60%), "Medium Risk",O84&gt;=60%,"High Risk")</f>
        <v>High Risk</v>
      </c>
      <c r="Y84" cm="1">
        <f t="array" ref="Y84">_xlfn.IFS(D84="22-29",1,D84="30-39",2,D84="40-49",3,D84="50-59",4)</f>
        <v>4</v>
      </c>
      <c r="Z84" cm="1">
        <f t="array" ref="Z84">_xlfn.IFS(I84="0-4years",3,I84="5-9years",2,I84="10+ years",1)</f>
        <v>3</v>
      </c>
      <c r="AA84" cm="1">
        <f t="array" ref="AA84">_xlfn.IFS(J84="Low(1-2)", 3, J84="Medium(3)",1,J84="High(4-5)",2)</f>
        <v>1</v>
      </c>
      <c r="AB84" cm="1">
        <f t="array" ref="AB84">_xlfn.IFS(M84="Needs Improvement", 4, M84="Below Expectation", 1,M84="Meets Expectation",3,M84="Exceeds Expectation",2)</f>
        <v>2</v>
      </c>
    </row>
    <row r="85" spans="1:28" x14ac:dyDescent="0.3">
      <c r="A85" t="s">
        <v>107</v>
      </c>
      <c r="B85" t="s">
        <v>1106</v>
      </c>
      <c r="C85" t="s">
        <v>2026</v>
      </c>
      <c r="D85" t="s">
        <v>2075</v>
      </c>
      <c r="E85" t="s">
        <v>2022</v>
      </c>
      <c r="F85" t="s">
        <v>1011</v>
      </c>
      <c r="G85" s="4">
        <v>80739</v>
      </c>
      <c r="H85">
        <v>0</v>
      </c>
      <c r="I85" s="6" t="s">
        <v>2070</v>
      </c>
      <c r="J85" t="s">
        <v>2080</v>
      </c>
      <c r="K85">
        <v>4</v>
      </c>
      <c r="L85">
        <v>2</v>
      </c>
      <c r="M85" t="str" cm="1">
        <f t="array" ref="M85">_xlfn.IFS(L85=0,"Below Expectation",L85&lt;5,"Needs Improvement",L85&lt;=7,"Meets Expectation",L85&gt;=8,"Exceeds Expectation")</f>
        <v>Needs Improvement</v>
      </c>
      <c r="N85">
        <f t="shared" si="1"/>
        <v>13</v>
      </c>
      <c r="O85" s="11">
        <f>N85/Table3[[#Totals],[Point]]</f>
        <v>0.9285714285714286</v>
      </c>
      <c r="P85" s="4" t="str" cm="1">
        <f t="array" ref="P85">_xlfn.IFS(O85&lt;=40%,"Low Risk",AND(O85&gt;40%,O85&lt;60%), "Medium Risk",O85&gt;=60%,"High Risk")</f>
        <v>High Risk</v>
      </c>
      <c r="Y85" cm="1">
        <f t="array" ref="Y85">_xlfn.IFS(D85="22-29",1,D85="30-39",2,D85="40-49",3,D85="50-59",4)</f>
        <v>4</v>
      </c>
      <c r="Z85" cm="1">
        <f t="array" ref="Z85">_xlfn.IFS(I85="0-4years",3,I85="5-9years",2,I85="10+ years",1)</f>
        <v>2</v>
      </c>
      <c r="AA85" cm="1">
        <f t="array" ref="AA85">_xlfn.IFS(J85="Low(1-2)", 3, J85="Medium(3)",1,J85="High(4-5)",2)</f>
        <v>3</v>
      </c>
      <c r="AB85" cm="1">
        <f t="array" ref="AB85">_xlfn.IFS(M85="Needs Improvement", 4, M85="Below Expectation", 1,M85="Meets Expectation",3,M85="Exceeds Expectation",2)</f>
        <v>4</v>
      </c>
    </row>
    <row r="86" spans="1:28" x14ac:dyDescent="0.3">
      <c r="A86" t="s">
        <v>108</v>
      </c>
      <c r="B86" t="s">
        <v>1107</v>
      </c>
      <c r="C86" t="s">
        <v>2025</v>
      </c>
      <c r="D86" t="s">
        <v>2075</v>
      </c>
      <c r="E86" t="s">
        <v>2022</v>
      </c>
      <c r="F86" t="s">
        <v>325</v>
      </c>
      <c r="G86" s="4">
        <v>106685</v>
      </c>
      <c r="H86">
        <v>0</v>
      </c>
      <c r="I86" s="6" t="s">
        <v>2070</v>
      </c>
      <c r="J86" t="s">
        <v>2079</v>
      </c>
      <c r="K86">
        <v>5</v>
      </c>
      <c r="L86">
        <v>8</v>
      </c>
      <c r="M86" t="str" cm="1">
        <f t="array" ref="M86">_xlfn.IFS(L86=0,"Below Expectation",L86&lt;5,"Needs Improvement",L86&lt;=7,"Meets Expectation",L86&gt;=8,"Exceeds Expectation")</f>
        <v>Exceeds Expectation</v>
      </c>
      <c r="N86">
        <f t="shared" si="1"/>
        <v>10</v>
      </c>
      <c r="O86" s="11">
        <f>N86/Table3[[#Totals],[Point]]</f>
        <v>0.7142857142857143</v>
      </c>
      <c r="P86" s="4" t="str" cm="1">
        <f t="array" ref="P86">_xlfn.IFS(O86&lt;=40%,"Low Risk",AND(O86&gt;40%,O86&lt;60%), "Medium Risk",O86&gt;=60%,"High Risk")</f>
        <v>High Risk</v>
      </c>
      <c r="Y86" cm="1">
        <f t="array" ref="Y86">_xlfn.IFS(D86="22-29",1,D86="30-39",2,D86="40-49",3,D86="50-59",4)</f>
        <v>4</v>
      </c>
      <c r="Z86" cm="1">
        <f t="array" ref="Z86">_xlfn.IFS(I86="0-4years",3,I86="5-9years",2,I86="10+ years",1)</f>
        <v>2</v>
      </c>
      <c r="AA86" cm="1">
        <f t="array" ref="AA86">_xlfn.IFS(J86="Low(1-2)", 3, J86="Medium(3)",1,J86="High(4-5)",2)</f>
        <v>2</v>
      </c>
      <c r="AB86" cm="1">
        <f t="array" ref="AB86">_xlfn.IFS(M86="Needs Improvement", 4, M86="Below Expectation", 1,M86="Meets Expectation",3,M86="Exceeds Expectation",2)</f>
        <v>2</v>
      </c>
    </row>
    <row r="87" spans="1:28" x14ac:dyDescent="0.3">
      <c r="A87" t="s">
        <v>109</v>
      </c>
      <c r="B87" t="s">
        <v>1108</v>
      </c>
      <c r="C87" t="s">
        <v>2028</v>
      </c>
      <c r="D87" t="s">
        <v>2076</v>
      </c>
      <c r="E87" t="s">
        <v>2022</v>
      </c>
      <c r="F87" t="s">
        <v>119</v>
      </c>
      <c r="G87" s="4">
        <v>73639</v>
      </c>
      <c r="H87">
        <v>0</v>
      </c>
      <c r="I87" s="6" t="s">
        <v>2070</v>
      </c>
      <c r="J87" t="s">
        <v>2079</v>
      </c>
      <c r="K87">
        <v>1</v>
      </c>
      <c r="L87">
        <v>3</v>
      </c>
      <c r="M87" t="str" cm="1">
        <f t="array" ref="M87">_xlfn.IFS(L87=0,"Below Expectation",L87&lt;5,"Needs Improvement",L87&lt;=7,"Meets Expectation",L87&gt;=8,"Exceeds Expectation")</f>
        <v>Needs Improvement</v>
      </c>
      <c r="N87">
        <f t="shared" si="1"/>
        <v>9</v>
      </c>
      <c r="O87" s="11">
        <f>N87/Table3[[#Totals],[Point]]</f>
        <v>0.6428571428571429</v>
      </c>
      <c r="P87" s="4" t="str" cm="1">
        <f t="array" ref="P87">_xlfn.IFS(O87&lt;=40%,"Low Risk",AND(O87&gt;40%,O87&lt;60%), "Medium Risk",O87&gt;=60%,"High Risk")</f>
        <v>High Risk</v>
      </c>
      <c r="Y87" cm="1">
        <f t="array" ref="Y87">_xlfn.IFS(D87="22-29",1,D87="30-39",2,D87="40-49",3,D87="50-59",4)</f>
        <v>1</v>
      </c>
      <c r="Z87" cm="1">
        <f t="array" ref="Z87">_xlfn.IFS(I87="0-4years",3,I87="5-9years",2,I87="10+ years",1)</f>
        <v>2</v>
      </c>
      <c r="AA87" cm="1">
        <f t="array" ref="AA87">_xlfn.IFS(J87="Low(1-2)", 3, J87="Medium(3)",1,J87="High(4-5)",2)</f>
        <v>2</v>
      </c>
      <c r="AB87" cm="1">
        <f t="array" ref="AB87">_xlfn.IFS(M87="Needs Improvement", 4, M87="Below Expectation", 1,M87="Meets Expectation",3,M87="Exceeds Expectation",2)</f>
        <v>4</v>
      </c>
    </row>
    <row r="88" spans="1:28" x14ac:dyDescent="0.3">
      <c r="A88" t="s">
        <v>110</v>
      </c>
      <c r="B88" t="s">
        <v>1109</v>
      </c>
      <c r="C88" t="s">
        <v>2026</v>
      </c>
      <c r="D88" t="s">
        <v>2074</v>
      </c>
      <c r="E88" t="s">
        <v>2023</v>
      </c>
      <c r="F88" t="s">
        <v>213</v>
      </c>
      <c r="G88" s="4">
        <v>84838</v>
      </c>
      <c r="H88">
        <v>0</v>
      </c>
      <c r="I88" s="6" t="s">
        <v>2071</v>
      </c>
      <c r="J88" t="s">
        <v>2079</v>
      </c>
      <c r="K88">
        <v>5</v>
      </c>
      <c r="L88">
        <v>4</v>
      </c>
      <c r="M88" t="str" cm="1">
        <f t="array" ref="M88">_xlfn.IFS(L88=0,"Below Expectation",L88&lt;5,"Needs Improvement",L88&lt;=7,"Meets Expectation",L88&gt;=8,"Exceeds Expectation")</f>
        <v>Needs Improvement</v>
      </c>
      <c r="N88">
        <f t="shared" si="1"/>
        <v>10</v>
      </c>
      <c r="O88" s="11">
        <f>N88/Table3[[#Totals],[Point]]</f>
        <v>0.7142857142857143</v>
      </c>
      <c r="P88" s="4" t="str" cm="1">
        <f t="array" ref="P88">_xlfn.IFS(O88&lt;=40%,"Low Risk",AND(O88&gt;40%,O88&lt;60%), "Medium Risk",O88&gt;=60%,"High Risk")</f>
        <v>High Risk</v>
      </c>
      <c r="Y88" cm="1">
        <f t="array" ref="Y88">_xlfn.IFS(D88="22-29",1,D88="30-39",2,D88="40-49",3,D88="50-59",4)</f>
        <v>3</v>
      </c>
      <c r="Z88" cm="1">
        <f t="array" ref="Z88">_xlfn.IFS(I88="0-4years",3,I88="5-9years",2,I88="10+ years",1)</f>
        <v>1</v>
      </c>
      <c r="AA88" cm="1">
        <f t="array" ref="AA88">_xlfn.IFS(J88="Low(1-2)", 3, J88="Medium(3)",1,J88="High(4-5)",2)</f>
        <v>2</v>
      </c>
      <c r="AB88" cm="1">
        <f t="array" ref="AB88">_xlfn.IFS(M88="Needs Improvement", 4, M88="Below Expectation", 1,M88="Meets Expectation",3,M88="Exceeds Expectation",2)</f>
        <v>4</v>
      </c>
    </row>
    <row r="89" spans="1:28" x14ac:dyDescent="0.3">
      <c r="A89" t="s">
        <v>111</v>
      </c>
      <c r="B89" t="s">
        <v>1110</v>
      </c>
      <c r="C89" t="s">
        <v>2028</v>
      </c>
      <c r="D89" t="s">
        <v>2076</v>
      </c>
      <c r="E89" t="s">
        <v>2023</v>
      </c>
      <c r="F89" t="s">
        <v>476</v>
      </c>
      <c r="G89" s="4">
        <v>71041</v>
      </c>
      <c r="H89">
        <v>0</v>
      </c>
      <c r="I89" s="6" t="s">
        <v>2070</v>
      </c>
      <c r="J89" t="s">
        <v>2081</v>
      </c>
      <c r="K89">
        <v>5</v>
      </c>
      <c r="L89">
        <v>6</v>
      </c>
      <c r="M89" t="str" cm="1">
        <f t="array" ref="M89">_xlfn.IFS(L89=0,"Below Expectation",L89&lt;5,"Needs Improvement",L89&lt;=7,"Meets Expectation",L89&gt;=8,"Exceeds Expectation")</f>
        <v>Meets Expectation</v>
      </c>
      <c r="N89">
        <f t="shared" si="1"/>
        <v>7</v>
      </c>
      <c r="O89" s="11">
        <f>N89/Table3[[#Totals],[Point]]</f>
        <v>0.5</v>
      </c>
      <c r="P89" s="4" t="str" cm="1">
        <f t="array" ref="P89">_xlfn.IFS(O89&lt;=40%,"Low Risk",AND(O89&gt;40%,O89&lt;60%), "Medium Risk",O89&gt;=60%,"High Risk")</f>
        <v>Medium Risk</v>
      </c>
      <c r="Y89" cm="1">
        <f t="array" ref="Y89">_xlfn.IFS(D89="22-29",1,D89="30-39",2,D89="40-49",3,D89="50-59",4)</f>
        <v>1</v>
      </c>
      <c r="Z89" cm="1">
        <f t="array" ref="Z89">_xlfn.IFS(I89="0-4years",3,I89="5-9years",2,I89="10+ years",1)</f>
        <v>2</v>
      </c>
      <c r="AA89" cm="1">
        <f t="array" ref="AA89">_xlfn.IFS(J89="Low(1-2)", 3, J89="Medium(3)",1,J89="High(4-5)",2)</f>
        <v>1</v>
      </c>
      <c r="AB89" cm="1">
        <f t="array" ref="AB89">_xlfn.IFS(M89="Needs Improvement", 4, M89="Below Expectation", 1,M89="Meets Expectation",3,M89="Exceeds Expectation",2)</f>
        <v>3</v>
      </c>
    </row>
    <row r="90" spans="1:28" x14ac:dyDescent="0.3">
      <c r="A90" t="s">
        <v>112</v>
      </c>
      <c r="B90" t="s">
        <v>1111</v>
      </c>
      <c r="C90" t="s">
        <v>2028</v>
      </c>
      <c r="D90" t="s">
        <v>2073</v>
      </c>
      <c r="E90" t="s">
        <v>2022</v>
      </c>
      <c r="F90" t="s">
        <v>215</v>
      </c>
      <c r="G90" s="4">
        <v>25992</v>
      </c>
      <c r="H90">
        <v>0</v>
      </c>
      <c r="I90" s="6" t="s">
        <v>2070</v>
      </c>
      <c r="J90" t="s">
        <v>2079</v>
      </c>
      <c r="K90">
        <v>3</v>
      </c>
      <c r="L90">
        <v>5</v>
      </c>
      <c r="M90" t="str" cm="1">
        <f t="array" ref="M90">_xlfn.IFS(L90=0,"Below Expectation",L90&lt;5,"Needs Improvement",L90&lt;=7,"Meets Expectation",L90&gt;=8,"Exceeds Expectation")</f>
        <v>Meets Expectation</v>
      </c>
      <c r="N90">
        <f t="shared" si="1"/>
        <v>9</v>
      </c>
      <c r="O90" s="11">
        <f>N90/Table3[[#Totals],[Point]]</f>
        <v>0.6428571428571429</v>
      </c>
      <c r="P90" s="4" t="str" cm="1">
        <f t="array" ref="P90">_xlfn.IFS(O90&lt;=40%,"Low Risk",AND(O90&gt;40%,O90&lt;60%), "Medium Risk",O90&gt;=60%,"High Risk")</f>
        <v>High Risk</v>
      </c>
      <c r="Y90" cm="1">
        <f t="array" ref="Y90">_xlfn.IFS(D90="22-29",1,D90="30-39",2,D90="40-49",3,D90="50-59",4)</f>
        <v>2</v>
      </c>
      <c r="Z90" cm="1">
        <f t="array" ref="Z90">_xlfn.IFS(I90="0-4years",3,I90="5-9years",2,I90="10+ years",1)</f>
        <v>2</v>
      </c>
      <c r="AA90" cm="1">
        <f t="array" ref="AA90">_xlfn.IFS(J90="Low(1-2)", 3, J90="Medium(3)",1,J90="High(4-5)",2)</f>
        <v>2</v>
      </c>
      <c r="AB90" cm="1">
        <f t="array" ref="AB90">_xlfn.IFS(M90="Needs Improvement", 4, M90="Below Expectation", 1,M90="Meets Expectation",3,M90="Exceeds Expectation",2)</f>
        <v>3</v>
      </c>
    </row>
    <row r="91" spans="1:28" x14ac:dyDescent="0.3">
      <c r="A91" t="s">
        <v>113</v>
      </c>
      <c r="B91" t="s">
        <v>1112</v>
      </c>
      <c r="C91" t="s">
        <v>2025</v>
      </c>
      <c r="D91" t="s">
        <v>2076</v>
      </c>
      <c r="E91" t="s">
        <v>2022</v>
      </c>
      <c r="F91" t="s">
        <v>509</v>
      </c>
      <c r="G91" s="4">
        <v>97394</v>
      </c>
      <c r="H91">
        <v>0</v>
      </c>
      <c r="I91" s="6" t="s">
        <v>2070</v>
      </c>
      <c r="J91" t="s">
        <v>2081</v>
      </c>
      <c r="K91">
        <v>1</v>
      </c>
      <c r="L91">
        <v>9</v>
      </c>
      <c r="M91" t="str" cm="1">
        <f t="array" ref="M91">_xlfn.IFS(L91=0,"Below Expectation",L91&lt;5,"Needs Improvement",L91&lt;=7,"Meets Expectation",L91&gt;=8,"Exceeds Expectation")</f>
        <v>Exceeds Expectation</v>
      </c>
      <c r="N91">
        <f t="shared" si="1"/>
        <v>6</v>
      </c>
      <c r="O91" s="11">
        <f>N91/Table3[[#Totals],[Point]]</f>
        <v>0.42857142857142855</v>
      </c>
      <c r="P91" s="4" t="str" cm="1">
        <f t="array" ref="P91">_xlfn.IFS(O91&lt;=40%,"Low Risk",AND(O91&gt;40%,O91&lt;60%), "Medium Risk",O91&gt;=60%,"High Risk")</f>
        <v>Medium Risk</v>
      </c>
      <c r="Y91" cm="1">
        <f t="array" ref="Y91">_xlfn.IFS(D91="22-29",1,D91="30-39",2,D91="40-49",3,D91="50-59",4)</f>
        <v>1</v>
      </c>
      <c r="Z91" cm="1">
        <f t="array" ref="Z91">_xlfn.IFS(I91="0-4years",3,I91="5-9years",2,I91="10+ years",1)</f>
        <v>2</v>
      </c>
      <c r="AA91" cm="1">
        <f t="array" ref="AA91">_xlfn.IFS(J91="Low(1-2)", 3, J91="Medium(3)",1,J91="High(4-5)",2)</f>
        <v>1</v>
      </c>
      <c r="AB91" cm="1">
        <f t="array" ref="AB91">_xlfn.IFS(M91="Needs Improvement", 4, M91="Below Expectation", 1,M91="Meets Expectation",3,M91="Exceeds Expectation",2)</f>
        <v>2</v>
      </c>
    </row>
    <row r="92" spans="1:28" x14ac:dyDescent="0.3">
      <c r="A92" t="s">
        <v>114</v>
      </c>
      <c r="B92" t="s">
        <v>1113</v>
      </c>
      <c r="C92" t="s">
        <v>2027</v>
      </c>
      <c r="D92" t="s">
        <v>2073</v>
      </c>
      <c r="E92" t="s">
        <v>2023</v>
      </c>
      <c r="F92" t="s">
        <v>289</v>
      </c>
      <c r="G92" s="4">
        <v>92657</v>
      </c>
      <c r="H92">
        <v>0</v>
      </c>
      <c r="I92" s="6" t="s">
        <v>2070</v>
      </c>
      <c r="J92" t="s">
        <v>2079</v>
      </c>
      <c r="K92">
        <v>4</v>
      </c>
      <c r="L92">
        <v>7</v>
      </c>
      <c r="M92" t="str" cm="1">
        <f t="array" ref="M92">_xlfn.IFS(L92=0,"Below Expectation",L92&lt;5,"Needs Improvement",L92&lt;=7,"Meets Expectation",L92&gt;=8,"Exceeds Expectation")</f>
        <v>Meets Expectation</v>
      </c>
      <c r="N92">
        <f t="shared" si="1"/>
        <v>9</v>
      </c>
      <c r="O92" s="11">
        <f>N92/Table3[[#Totals],[Point]]</f>
        <v>0.6428571428571429</v>
      </c>
      <c r="P92" s="4" t="str" cm="1">
        <f t="array" ref="P92">_xlfn.IFS(O92&lt;=40%,"Low Risk",AND(O92&gt;40%,O92&lt;60%), "Medium Risk",O92&gt;=60%,"High Risk")</f>
        <v>High Risk</v>
      </c>
      <c r="Y92" cm="1">
        <f t="array" ref="Y92">_xlfn.IFS(D92="22-29",1,D92="30-39",2,D92="40-49",3,D92="50-59",4)</f>
        <v>2</v>
      </c>
      <c r="Z92" cm="1">
        <f t="array" ref="Z92">_xlfn.IFS(I92="0-4years",3,I92="5-9years",2,I92="10+ years",1)</f>
        <v>2</v>
      </c>
      <c r="AA92" cm="1">
        <f t="array" ref="AA92">_xlfn.IFS(J92="Low(1-2)", 3, J92="Medium(3)",1,J92="High(4-5)",2)</f>
        <v>2</v>
      </c>
      <c r="AB92" cm="1">
        <f t="array" ref="AB92">_xlfn.IFS(M92="Needs Improvement", 4, M92="Below Expectation", 1,M92="Meets Expectation",3,M92="Exceeds Expectation",2)</f>
        <v>3</v>
      </c>
    </row>
    <row r="93" spans="1:28" x14ac:dyDescent="0.3">
      <c r="A93" t="s">
        <v>115</v>
      </c>
      <c r="B93" t="s">
        <v>1114</v>
      </c>
      <c r="C93" t="s">
        <v>2029</v>
      </c>
      <c r="D93" t="s">
        <v>2075</v>
      </c>
      <c r="E93" t="s">
        <v>2023</v>
      </c>
      <c r="F93" t="s">
        <v>447</v>
      </c>
      <c r="G93" s="4">
        <v>52160</v>
      </c>
      <c r="H93">
        <v>0</v>
      </c>
      <c r="I93" s="6" t="s">
        <v>2070</v>
      </c>
      <c r="J93" t="s">
        <v>2081</v>
      </c>
      <c r="K93">
        <v>2</v>
      </c>
      <c r="L93">
        <v>7</v>
      </c>
      <c r="M93" t="str" cm="1">
        <f t="array" ref="M93">_xlfn.IFS(L93=0,"Below Expectation",L93&lt;5,"Needs Improvement",L93&lt;=7,"Meets Expectation",L93&gt;=8,"Exceeds Expectation")</f>
        <v>Meets Expectation</v>
      </c>
      <c r="N93">
        <f t="shared" si="1"/>
        <v>10</v>
      </c>
      <c r="O93" s="11">
        <f>N93/Table3[[#Totals],[Point]]</f>
        <v>0.7142857142857143</v>
      </c>
      <c r="P93" s="4" t="str" cm="1">
        <f t="array" ref="P93">_xlfn.IFS(O93&lt;=40%,"Low Risk",AND(O93&gt;40%,O93&lt;60%), "Medium Risk",O93&gt;=60%,"High Risk")</f>
        <v>High Risk</v>
      </c>
      <c r="Y93" cm="1">
        <f t="array" ref="Y93">_xlfn.IFS(D93="22-29",1,D93="30-39",2,D93="40-49",3,D93="50-59",4)</f>
        <v>4</v>
      </c>
      <c r="Z93" cm="1">
        <f t="array" ref="Z93">_xlfn.IFS(I93="0-4years",3,I93="5-9years",2,I93="10+ years",1)</f>
        <v>2</v>
      </c>
      <c r="AA93" cm="1">
        <f t="array" ref="AA93">_xlfn.IFS(J93="Low(1-2)", 3, J93="Medium(3)",1,J93="High(4-5)",2)</f>
        <v>1</v>
      </c>
      <c r="AB93" cm="1">
        <f t="array" ref="AB93">_xlfn.IFS(M93="Needs Improvement", 4, M93="Below Expectation", 1,M93="Meets Expectation",3,M93="Exceeds Expectation",2)</f>
        <v>3</v>
      </c>
    </row>
    <row r="94" spans="1:28" x14ac:dyDescent="0.3">
      <c r="A94" t="s">
        <v>116</v>
      </c>
      <c r="B94" t="s">
        <v>1115</v>
      </c>
      <c r="C94" t="s">
        <v>2025</v>
      </c>
      <c r="D94" t="s">
        <v>2075</v>
      </c>
      <c r="E94" t="s">
        <v>2023</v>
      </c>
      <c r="F94" t="s">
        <v>151</v>
      </c>
      <c r="G94" s="4">
        <v>70156</v>
      </c>
      <c r="H94">
        <v>0</v>
      </c>
      <c r="I94" s="6" t="s">
        <v>2071</v>
      </c>
      <c r="J94" t="s">
        <v>2079</v>
      </c>
      <c r="K94">
        <v>4</v>
      </c>
      <c r="L94">
        <v>7</v>
      </c>
      <c r="M94" t="str" cm="1">
        <f t="array" ref="M94">_xlfn.IFS(L94=0,"Below Expectation",L94&lt;5,"Needs Improvement",L94&lt;=7,"Meets Expectation",L94&gt;=8,"Exceeds Expectation")</f>
        <v>Meets Expectation</v>
      </c>
      <c r="N94">
        <f t="shared" si="1"/>
        <v>10</v>
      </c>
      <c r="O94" s="11">
        <f>N94/Table3[[#Totals],[Point]]</f>
        <v>0.7142857142857143</v>
      </c>
      <c r="P94" s="4" t="str" cm="1">
        <f t="array" ref="P94">_xlfn.IFS(O94&lt;=40%,"Low Risk",AND(O94&gt;40%,O94&lt;60%), "Medium Risk",O94&gt;=60%,"High Risk")</f>
        <v>High Risk</v>
      </c>
      <c r="Y94" cm="1">
        <f t="array" ref="Y94">_xlfn.IFS(D94="22-29",1,D94="30-39",2,D94="40-49",3,D94="50-59",4)</f>
        <v>4</v>
      </c>
      <c r="Z94" cm="1">
        <f t="array" ref="Z94">_xlfn.IFS(I94="0-4years",3,I94="5-9years",2,I94="10+ years",1)</f>
        <v>1</v>
      </c>
      <c r="AA94" cm="1">
        <f t="array" ref="AA94">_xlfn.IFS(J94="Low(1-2)", 3, J94="Medium(3)",1,J94="High(4-5)",2)</f>
        <v>2</v>
      </c>
      <c r="AB94" cm="1">
        <f t="array" ref="AB94">_xlfn.IFS(M94="Needs Improvement", 4, M94="Below Expectation", 1,M94="Meets Expectation",3,M94="Exceeds Expectation",2)</f>
        <v>3</v>
      </c>
    </row>
    <row r="95" spans="1:28" x14ac:dyDescent="0.3">
      <c r="A95" t="s">
        <v>117</v>
      </c>
      <c r="B95" t="s">
        <v>1116</v>
      </c>
      <c r="C95" t="s">
        <v>2026</v>
      </c>
      <c r="D95" t="s">
        <v>2074</v>
      </c>
      <c r="E95" t="s">
        <v>2023</v>
      </c>
      <c r="F95" t="s">
        <v>261</v>
      </c>
      <c r="G95" s="4">
        <v>76375</v>
      </c>
      <c r="H95">
        <v>0</v>
      </c>
      <c r="I95" s="6" t="s">
        <v>2069</v>
      </c>
      <c r="J95" t="s">
        <v>2079</v>
      </c>
      <c r="K95">
        <v>5</v>
      </c>
      <c r="L95">
        <v>2</v>
      </c>
      <c r="M95" t="str" cm="1">
        <f t="array" ref="M95">_xlfn.IFS(L95=0,"Below Expectation",L95&lt;5,"Needs Improvement",L95&lt;=7,"Meets Expectation",L95&gt;=8,"Exceeds Expectation")</f>
        <v>Needs Improvement</v>
      </c>
      <c r="N95">
        <f t="shared" si="1"/>
        <v>12</v>
      </c>
      <c r="O95" s="11">
        <f>N95/Table3[[#Totals],[Point]]</f>
        <v>0.8571428571428571</v>
      </c>
      <c r="P95" s="4" t="str" cm="1">
        <f t="array" ref="P95">_xlfn.IFS(O95&lt;=40%,"Low Risk",AND(O95&gt;40%,O95&lt;60%), "Medium Risk",O95&gt;=60%,"High Risk")</f>
        <v>High Risk</v>
      </c>
      <c r="Y95" cm="1">
        <f t="array" ref="Y95">_xlfn.IFS(D95="22-29",1,D95="30-39",2,D95="40-49",3,D95="50-59",4)</f>
        <v>3</v>
      </c>
      <c r="Z95" cm="1">
        <f t="array" ref="Z95">_xlfn.IFS(I95="0-4years",3,I95="5-9years",2,I95="10+ years",1)</f>
        <v>3</v>
      </c>
      <c r="AA95" cm="1">
        <f t="array" ref="AA95">_xlfn.IFS(J95="Low(1-2)", 3, J95="Medium(3)",1,J95="High(4-5)",2)</f>
        <v>2</v>
      </c>
      <c r="AB95" cm="1">
        <f t="array" ref="AB95">_xlfn.IFS(M95="Needs Improvement", 4, M95="Below Expectation", 1,M95="Meets Expectation",3,M95="Exceeds Expectation",2)</f>
        <v>4</v>
      </c>
    </row>
    <row r="96" spans="1:28" x14ac:dyDescent="0.3">
      <c r="A96" t="s">
        <v>118</v>
      </c>
      <c r="B96" t="s">
        <v>1117</v>
      </c>
      <c r="C96" t="s">
        <v>2027</v>
      </c>
      <c r="D96" t="s">
        <v>2074</v>
      </c>
      <c r="E96" t="s">
        <v>2022</v>
      </c>
      <c r="F96" t="s">
        <v>943</v>
      </c>
      <c r="G96" s="4">
        <v>111442</v>
      </c>
      <c r="H96">
        <v>0</v>
      </c>
      <c r="I96" s="6" t="s">
        <v>2069</v>
      </c>
      <c r="J96" t="s">
        <v>2081</v>
      </c>
      <c r="K96">
        <v>1</v>
      </c>
      <c r="L96">
        <v>9</v>
      </c>
      <c r="M96" t="str" cm="1">
        <f t="array" ref="M96">_xlfn.IFS(L96=0,"Below Expectation",L96&lt;5,"Needs Improvement",L96&lt;=7,"Meets Expectation",L96&gt;=8,"Exceeds Expectation")</f>
        <v>Exceeds Expectation</v>
      </c>
      <c r="N96">
        <f t="shared" si="1"/>
        <v>9</v>
      </c>
      <c r="O96" s="11">
        <f>N96/Table3[[#Totals],[Point]]</f>
        <v>0.6428571428571429</v>
      </c>
      <c r="P96" s="4" t="str" cm="1">
        <f t="array" ref="P96">_xlfn.IFS(O96&lt;=40%,"Low Risk",AND(O96&gt;40%,O96&lt;60%), "Medium Risk",O96&gt;=60%,"High Risk")</f>
        <v>High Risk</v>
      </c>
      <c r="Y96" cm="1">
        <f t="array" ref="Y96">_xlfn.IFS(D96="22-29",1,D96="30-39",2,D96="40-49",3,D96="50-59",4)</f>
        <v>3</v>
      </c>
      <c r="Z96" cm="1">
        <f t="array" ref="Z96">_xlfn.IFS(I96="0-4years",3,I96="5-9years",2,I96="10+ years",1)</f>
        <v>3</v>
      </c>
      <c r="AA96" cm="1">
        <f t="array" ref="AA96">_xlfn.IFS(J96="Low(1-2)", 3, J96="Medium(3)",1,J96="High(4-5)",2)</f>
        <v>1</v>
      </c>
      <c r="AB96" cm="1">
        <f t="array" ref="AB96">_xlfn.IFS(M96="Needs Improvement", 4, M96="Below Expectation", 1,M96="Meets Expectation",3,M96="Exceeds Expectation",2)</f>
        <v>2</v>
      </c>
    </row>
    <row r="97" spans="1:28" x14ac:dyDescent="0.3">
      <c r="A97" t="s">
        <v>119</v>
      </c>
      <c r="B97" t="s">
        <v>1118</v>
      </c>
      <c r="C97" t="s">
        <v>2026</v>
      </c>
      <c r="D97" t="s">
        <v>2075</v>
      </c>
      <c r="E97" t="s">
        <v>2023</v>
      </c>
      <c r="F97" t="s">
        <v>378</v>
      </c>
      <c r="G97" s="4">
        <v>44572</v>
      </c>
      <c r="H97">
        <v>1</v>
      </c>
      <c r="I97" s="6" t="s">
        <v>2071</v>
      </c>
      <c r="J97" t="s">
        <v>2079</v>
      </c>
      <c r="K97">
        <v>1</v>
      </c>
      <c r="L97">
        <v>5</v>
      </c>
      <c r="M97" t="str" cm="1">
        <f t="array" ref="M97">_xlfn.IFS(L97=0,"Below Expectation",L97&lt;5,"Needs Improvement",L97&lt;=7,"Meets Expectation",L97&gt;=8,"Exceeds Expectation")</f>
        <v>Meets Expectation</v>
      </c>
      <c r="N97">
        <f t="shared" si="1"/>
        <v>10</v>
      </c>
      <c r="O97" s="11">
        <f>N97/Table3[[#Totals],[Point]]</f>
        <v>0.7142857142857143</v>
      </c>
      <c r="P97" s="4" t="str" cm="1">
        <f t="array" ref="P97">_xlfn.IFS(O97&lt;=40%,"Low Risk",AND(O97&gt;40%,O97&lt;60%), "Medium Risk",O97&gt;=60%,"High Risk")</f>
        <v>High Risk</v>
      </c>
      <c r="Y97" cm="1">
        <f t="array" ref="Y97">_xlfn.IFS(D97="22-29",1,D97="30-39",2,D97="40-49",3,D97="50-59",4)</f>
        <v>4</v>
      </c>
      <c r="Z97" cm="1">
        <f t="array" ref="Z97">_xlfn.IFS(I97="0-4years",3,I97="5-9years",2,I97="10+ years",1)</f>
        <v>1</v>
      </c>
      <c r="AA97" cm="1">
        <f t="array" ref="AA97">_xlfn.IFS(J97="Low(1-2)", 3, J97="Medium(3)",1,J97="High(4-5)",2)</f>
        <v>2</v>
      </c>
      <c r="AB97" cm="1">
        <f t="array" ref="AB97">_xlfn.IFS(M97="Needs Improvement", 4, M97="Below Expectation", 1,M97="Meets Expectation",3,M97="Exceeds Expectation",2)</f>
        <v>3</v>
      </c>
    </row>
    <row r="98" spans="1:28" x14ac:dyDescent="0.3">
      <c r="A98" t="s">
        <v>120</v>
      </c>
      <c r="B98" t="s">
        <v>1119</v>
      </c>
      <c r="C98" t="s">
        <v>2027</v>
      </c>
      <c r="D98" t="s">
        <v>2075</v>
      </c>
      <c r="E98" t="s">
        <v>2022</v>
      </c>
      <c r="F98" t="s">
        <v>963</v>
      </c>
      <c r="G98" s="4">
        <v>29136</v>
      </c>
      <c r="H98">
        <v>1</v>
      </c>
      <c r="I98" s="6" t="s">
        <v>2069</v>
      </c>
      <c r="J98" t="s">
        <v>2079</v>
      </c>
      <c r="K98">
        <v>1</v>
      </c>
      <c r="L98">
        <v>6</v>
      </c>
      <c r="M98" t="str" cm="1">
        <f t="array" ref="M98">_xlfn.IFS(L98=0,"Below Expectation",L98&lt;5,"Needs Improvement",L98&lt;=7,"Meets Expectation",L98&gt;=8,"Exceeds Expectation")</f>
        <v>Meets Expectation</v>
      </c>
      <c r="N98">
        <f t="shared" si="1"/>
        <v>12</v>
      </c>
      <c r="O98" s="11">
        <f>N98/Table3[[#Totals],[Point]]</f>
        <v>0.8571428571428571</v>
      </c>
      <c r="P98" s="4" t="str" cm="1">
        <f t="array" ref="P98">_xlfn.IFS(O98&lt;=40%,"Low Risk",AND(O98&gt;40%,O98&lt;60%), "Medium Risk",O98&gt;=60%,"High Risk")</f>
        <v>High Risk</v>
      </c>
      <c r="Y98" cm="1">
        <f t="array" ref="Y98">_xlfn.IFS(D98="22-29",1,D98="30-39",2,D98="40-49",3,D98="50-59",4)</f>
        <v>4</v>
      </c>
      <c r="Z98" cm="1">
        <f t="array" ref="Z98">_xlfn.IFS(I98="0-4years",3,I98="5-9years",2,I98="10+ years",1)</f>
        <v>3</v>
      </c>
      <c r="AA98" cm="1">
        <f t="array" ref="AA98">_xlfn.IFS(J98="Low(1-2)", 3, J98="Medium(3)",1,J98="High(4-5)",2)</f>
        <v>2</v>
      </c>
      <c r="AB98" cm="1">
        <f t="array" ref="AB98">_xlfn.IFS(M98="Needs Improvement", 4, M98="Below Expectation", 1,M98="Meets Expectation",3,M98="Exceeds Expectation",2)</f>
        <v>3</v>
      </c>
    </row>
    <row r="99" spans="1:28" x14ac:dyDescent="0.3">
      <c r="A99" t="s">
        <v>121</v>
      </c>
      <c r="B99" t="s">
        <v>1120</v>
      </c>
      <c r="C99" t="s">
        <v>2026</v>
      </c>
      <c r="D99" t="s">
        <v>2074</v>
      </c>
      <c r="E99" t="s">
        <v>2022</v>
      </c>
      <c r="F99" t="s">
        <v>135</v>
      </c>
      <c r="G99" s="4">
        <v>86868</v>
      </c>
      <c r="H99">
        <v>0</v>
      </c>
      <c r="I99" s="6" t="s">
        <v>2070</v>
      </c>
      <c r="J99" t="s">
        <v>2081</v>
      </c>
      <c r="K99">
        <v>3</v>
      </c>
      <c r="L99">
        <v>8</v>
      </c>
      <c r="M99" t="str" cm="1">
        <f t="array" ref="M99">_xlfn.IFS(L99=0,"Below Expectation",L99&lt;5,"Needs Improvement",L99&lt;=7,"Meets Expectation",L99&gt;=8,"Exceeds Expectation")</f>
        <v>Exceeds Expectation</v>
      </c>
      <c r="N99">
        <f t="shared" si="1"/>
        <v>8</v>
      </c>
      <c r="O99" s="11">
        <f>N99/Table3[[#Totals],[Point]]</f>
        <v>0.5714285714285714</v>
      </c>
      <c r="P99" s="4" t="str" cm="1">
        <f t="array" ref="P99">_xlfn.IFS(O99&lt;=40%,"Low Risk",AND(O99&gt;40%,O99&lt;60%), "Medium Risk",O99&gt;=60%,"High Risk")</f>
        <v>Medium Risk</v>
      </c>
      <c r="Y99" cm="1">
        <f t="array" ref="Y99">_xlfn.IFS(D99="22-29",1,D99="30-39",2,D99="40-49",3,D99="50-59",4)</f>
        <v>3</v>
      </c>
      <c r="Z99" cm="1">
        <f t="array" ref="Z99">_xlfn.IFS(I99="0-4years",3,I99="5-9years",2,I99="10+ years",1)</f>
        <v>2</v>
      </c>
      <c r="AA99" cm="1">
        <f t="array" ref="AA99">_xlfn.IFS(J99="Low(1-2)", 3, J99="Medium(3)",1,J99="High(4-5)",2)</f>
        <v>1</v>
      </c>
      <c r="AB99" cm="1">
        <f t="array" ref="AB99">_xlfn.IFS(M99="Needs Improvement", 4, M99="Below Expectation", 1,M99="Meets Expectation",3,M99="Exceeds Expectation",2)</f>
        <v>2</v>
      </c>
    </row>
    <row r="100" spans="1:28" x14ac:dyDescent="0.3">
      <c r="A100" t="s">
        <v>122</v>
      </c>
      <c r="B100" t="s">
        <v>1121</v>
      </c>
      <c r="C100" t="s">
        <v>2025</v>
      </c>
      <c r="D100" t="s">
        <v>2074</v>
      </c>
      <c r="E100" t="s">
        <v>2022</v>
      </c>
      <c r="F100" t="s">
        <v>851</v>
      </c>
      <c r="G100" s="4">
        <v>107263</v>
      </c>
      <c r="H100">
        <v>0</v>
      </c>
      <c r="I100" s="6" t="s">
        <v>2069</v>
      </c>
      <c r="J100" t="s">
        <v>2079</v>
      </c>
      <c r="K100">
        <v>4</v>
      </c>
      <c r="L100">
        <v>9</v>
      </c>
      <c r="M100" t="str" cm="1">
        <f t="array" ref="M100">_xlfn.IFS(L100=0,"Below Expectation",L100&lt;5,"Needs Improvement",L100&lt;=7,"Meets Expectation",L100&gt;=8,"Exceeds Expectation")</f>
        <v>Exceeds Expectation</v>
      </c>
      <c r="N100">
        <f t="shared" si="1"/>
        <v>10</v>
      </c>
      <c r="O100" s="11">
        <f>N100/Table3[[#Totals],[Point]]</f>
        <v>0.7142857142857143</v>
      </c>
      <c r="P100" s="4" t="str" cm="1">
        <f t="array" ref="P100">_xlfn.IFS(O100&lt;=40%,"Low Risk",AND(O100&gt;40%,O100&lt;60%), "Medium Risk",O100&gt;=60%,"High Risk")</f>
        <v>High Risk</v>
      </c>
      <c r="Y100" cm="1">
        <f t="array" ref="Y100">_xlfn.IFS(D100="22-29",1,D100="30-39",2,D100="40-49",3,D100="50-59",4)</f>
        <v>3</v>
      </c>
      <c r="Z100" cm="1">
        <f t="array" ref="Z100">_xlfn.IFS(I100="0-4years",3,I100="5-9years",2,I100="10+ years",1)</f>
        <v>3</v>
      </c>
      <c r="AA100" cm="1">
        <f t="array" ref="AA100">_xlfn.IFS(J100="Low(1-2)", 3, J100="Medium(3)",1,J100="High(4-5)",2)</f>
        <v>2</v>
      </c>
      <c r="AB100" cm="1">
        <f t="array" ref="AB100">_xlfn.IFS(M100="Needs Improvement", 4, M100="Below Expectation", 1,M100="Meets Expectation",3,M100="Exceeds Expectation",2)</f>
        <v>2</v>
      </c>
    </row>
    <row r="101" spans="1:28" x14ac:dyDescent="0.3">
      <c r="A101" t="s">
        <v>123</v>
      </c>
      <c r="B101" t="s">
        <v>1122</v>
      </c>
      <c r="C101" t="s">
        <v>2027</v>
      </c>
      <c r="D101" t="s">
        <v>2075</v>
      </c>
      <c r="E101" t="s">
        <v>2022</v>
      </c>
      <c r="F101" t="s">
        <v>469</v>
      </c>
      <c r="G101" s="4">
        <v>57167</v>
      </c>
      <c r="H101">
        <v>0</v>
      </c>
      <c r="I101" s="6" t="s">
        <v>2071</v>
      </c>
      <c r="J101" t="s">
        <v>2079</v>
      </c>
      <c r="K101">
        <v>3</v>
      </c>
      <c r="L101">
        <v>9</v>
      </c>
      <c r="M101" t="str" cm="1">
        <f t="array" ref="M101">_xlfn.IFS(L101=0,"Below Expectation",L101&lt;5,"Needs Improvement",L101&lt;=7,"Meets Expectation",L101&gt;=8,"Exceeds Expectation")</f>
        <v>Exceeds Expectation</v>
      </c>
      <c r="N101">
        <f t="shared" si="1"/>
        <v>9</v>
      </c>
      <c r="O101" s="11">
        <f>N101/Table3[[#Totals],[Point]]</f>
        <v>0.6428571428571429</v>
      </c>
      <c r="P101" s="4" t="str" cm="1">
        <f t="array" ref="P101">_xlfn.IFS(O101&lt;=40%,"Low Risk",AND(O101&gt;40%,O101&lt;60%), "Medium Risk",O101&gt;=60%,"High Risk")</f>
        <v>High Risk</v>
      </c>
      <c r="Y101" cm="1">
        <f t="array" ref="Y101">_xlfn.IFS(D101="22-29",1,D101="30-39",2,D101="40-49",3,D101="50-59",4)</f>
        <v>4</v>
      </c>
      <c r="Z101" cm="1">
        <f t="array" ref="Z101">_xlfn.IFS(I101="0-4years",3,I101="5-9years",2,I101="10+ years",1)</f>
        <v>1</v>
      </c>
      <c r="AA101" cm="1">
        <f t="array" ref="AA101">_xlfn.IFS(J101="Low(1-2)", 3, J101="Medium(3)",1,J101="High(4-5)",2)</f>
        <v>2</v>
      </c>
      <c r="AB101" cm="1">
        <f t="array" ref="AB101">_xlfn.IFS(M101="Needs Improvement", 4, M101="Below Expectation", 1,M101="Meets Expectation",3,M101="Exceeds Expectation",2)</f>
        <v>2</v>
      </c>
    </row>
    <row r="102" spans="1:28" x14ac:dyDescent="0.3">
      <c r="A102" t="s">
        <v>124</v>
      </c>
      <c r="B102" t="s">
        <v>1123</v>
      </c>
      <c r="C102" t="s">
        <v>2027</v>
      </c>
      <c r="D102" t="s">
        <v>2076</v>
      </c>
      <c r="E102" t="s">
        <v>2023</v>
      </c>
      <c r="F102" t="s">
        <v>366</v>
      </c>
      <c r="G102" s="4">
        <v>40479</v>
      </c>
      <c r="H102">
        <v>0</v>
      </c>
      <c r="I102" s="6" t="s">
        <v>2069</v>
      </c>
      <c r="J102" t="s">
        <v>2079</v>
      </c>
      <c r="K102">
        <v>2</v>
      </c>
      <c r="L102">
        <v>3</v>
      </c>
      <c r="M102" t="str" cm="1">
        <f t="array" ref="M102">_xlfn.IFS(L102=0,"Below Expectation",L102&lt;5,"Needs Improvement",L102&lt;=7,"Meets Expectation",L102&gt;=8,"Exceeds Expectation")</f>
        <v>Needs Improvement</v>
      </c>
      <c r="N102">
        <f t="shared" si="1"/>
        <v>10</v>
      </c>
      <c r="O102" s="11">
        <f>N102/Table3[[#Totals],[Point]]</f>
        <v>0.7142857142857143</v>
      </c>
      <c r="P102" s="4" t="str" cm="1">
        <f t="array" ref="P102">_xlfn.IFS(O102&lt;=40%,"Low Risk",AND(O102&gt;40%,O102&lt;60%), "Medium Risk",O102&gt;=60%,"High Risk")</f>
        <v>High Risk</v>
      </c>
      <c r="Y102" cm="1">
        <f t="array" ref="Y102">_xlfn.IFS(D102="22-29",1,D102="30-39",2,D102="40-49",3,D102="50-59",4)</f>
        <v>1</v>
      </c>
      <c r="Z102" cm="1">
        <f t="array" ref="Z102">_xlfn.IFS(I102="0-4years",3,I102="5-9years",2,I102="10+ years",1)</f>
        <v>3</v>
      </c>
      <c r="AA102" cm="1">
        <f t="array" ref="AA102">_xlfn.IFS(J102="Low(1-2)", 3, J102="Medium(3)",1,J102="High(4-5)",2)</f>
        <v>2</v>
      </c>
      <c r="AB102" cm="1">
        <f t="array" ref="AB102">_xlfn.IFS(M102="Needs Improvement", 4, M102="Below Expectation", 1,M102="Meets Expectation",3,M102="Exceeds Expectation",2)</f>
        <v>4</v>
      </c>
    </row>
    <row r="103" spans="1:28" x14ac:dyDescent="0.3">
      <c r="A103" t="s">
        <v>125</v>
      </c>
      <c r="B103" t="s">
        <v>1124</v>
      </c>
      <c r="C103" t="s">
        <v>2028</v>
      </c>
      <c r="D103" t="s">
        <v>2075</v>
      </c>
      <c r="E103" t="s">
        <v>2022</v>
      </c>
      <c r="F103" t="s">
        <v>168</v>
      </c>
      <c r="G103" s="4">
        <v>56376</v>
      </c>
      <c r="H103">
        <v>1</v>
      </c>
      <c r="I103" s="6" t="s">
        <v>2070</v>
      </c>
      <c r="J103" t="s">
        <v>2079</v>
      </c>
      <c r="K103">
        <v>5</v>
      </c>
      <c r="L103">
        <v>4</v>
      </c>
      <c r="M103" t="str" cm="1">
        <f t="array" ref="M103">_xlfn.IFS(L103=0,"Below Expectation",L103&lt;5,"Needs Improvement",L103&lt;=7,"Meets Expectation",L103&gt;=8,"Exceeds Expectation")</f>
        <v>Needs Improvement</v>
      </c>
      <c r="N103">
        <f t="shared" si="1"/>
        <v>12</v>
      </c>
      <c r="O103" s="11">
        <f>N103/Table3[[#Totals],[Point]]</f>
        <v>0.8571428571428571</v>
      </c>
      <c r="P103" s="4" t="str" cm="1">
        <f t="array" ref="P103">_xlfn.IFS(O103&lt;=40%,"Low Risk",AND(O103&gt;40%,O103&lt;60%), "Medium Risk",O103&gt;=60%,"High Risk")</f>
        <v>High Risk</v>
      </c>
      <c r="Y103" cm="1">
        <f t="array" ref="Y103">_xlfn.IFS(D103="22-29",1,D103="30-39",2,D103="40-49",3,D103="50-59",4)</f>
        <v>4</v>
      </c>
      <c r="Z103" cm="1">
        <f t="array" ref="Z103">_xlfn.IFS(I103="0-4years",3,I103="5-9years",2,I103="10+ years",1)</f>
        <v>2</v>
      </c>
      <c r="AA103" cm="1">
        <f t="array" ref="AA103">_xlfn.IFS(J103="Low(1-2)", 3, J103="Medium(3)",1,J103="High(4-5)",2)</f>
        <v>2</v>
      </c>
      <c r="AB103" cm="1">
        <f t="array" ref="AB103">_xlfn.IFS(M103="Needs Improvement", 4, M103="Below Expectation", 1,M103="Meets Expectation",3,M103="Exceeds Expectation",2)</f>
        <v>4</v>
      </c>
    </row>
    <row r="104" spans="1:28" x14ac:dyDescent="0.3">
      <c r="A104" t="s">
        <v>126</v>
      </c>
      <c r="B104" t="s">
        <v>1125</v>
      </c>
      <c r="C104" t="s">
        <v>2028</v>
      </c>
      <c r="D104" t="s">
        <v>2075</v>
      </c>
      <c r="E104" t="s">
        <v>2023</v>
      </c>
      <c r="F104" t="s">
        <v>88</v>
      </c>
      <c r="G104" s="4">
        <v>29823</v>
      </c>
      <c r="H104">
        <v>0</v>
      </c>
      <c r="I104" s="6" t="s">
        <v>2071</v>
      </c>
      <c r="J104" t="s">
        <v>2079</v>
      </c>
      <c r="K104">
        <v>3</v>
      </c>
      <c r="L104">
        <v>7</v>
      </c>
      <c r="M104" t="str" cm="1">
        <f t="array" ref="M104">_xlfn.IFS(L104=0,"Below Expectation",L104&lt;5,"Needs Improvement",L104&lt;=7,"Meets Expectation",L104&gt;=8,"Exceeds Expectation")</f>
        <v>Meets Expectation</v>
      </c>
      <c r="N104">
        <f t="shared" si="1"/>
        <v>10</v>
      </c>
      <c r="O104" s="11">
        <f>N104/Table3[[#Totals],[Point]]</f>
        <v>0.7142857142857143</v>
      </c>
      <c r="P104" s="4" t="str" cm="1">
        <f t="array" ref="P104">_xlfn.IFS(O104&lt;=40%,"Low Risk",AND(O104&gt;40%,O104&lt;60%), "Medium Risk",O104&gt;=60%,"High Risk")</f>
        <v>High Risk</v>
      </c>
      <c r="Y104" cm="1">
        <f t="array" ref="Y104">_xlfn.IFS(D104="22-29",1,D104="30-39",2,D104="40-49",3,D104="50-59",4)</f>
        <v>4</v>
      </c>
      <c r="Z104" cm="1">
        <f t="array" ref="Z104">_xlfn.IFS(I104="0-4years",3,I104="5-9years",2,I104="10+ years",1)</f>
        <v>1</v>
      </c>
      <c r="AA104" cm="1">
        <f t="array" ref="AA104">_xlfn.IFS(J104="Low(1-2)", 3, J104="Medium(3)",1,J104="High(4-5)",2)</f>
        <v>2</v>
      </c>
      <c r="AB104" cm="1">
        <f t="array" ref="AB104">_xlfn.IFS(M104="Needs Improvement", 4, M104="Below Expectation", 1,M104="Meets Expectation",3,M104="Exceeds Expectation",2)</f>
        <v>3</v>
      </c>
    </row>
    <row r="105" spans="1:28" x14ac:dyDescent="0.3">
      <c r="A105" t="s">
        <v>127</v>
      </c>
      <c r="B105" t="s">
        <v>1126</v>
      </c>
      <c r="C105" t="s">
        <v>2030</v>
      </c>
      <c r="D105" t="s">
        <v>2073</v>
      </c>
      <c r="E105" t="s">
        <v>2023</v>
      </c>
      <c r="F105" t="s">
        <v>270</v>
      </c>
      <c r="G105" s="4">
        <v>95456</v>
      </c>
      <c r="H105">
        <v>0</v>
      </c>
      <c r="I105" s="6" t="s">
        <v>2070</v>
      </c>
      <c r="J105" t="s">
        <v>2081</v>
      </c>
      <c r="K105">
        <v>3</v>
      </c>
      <c r="L105">
        <v>0</v>
      </c>
      <c r="M105" t="str" cm="1">
        <f t="array" ref="M105">_xlfn.IFS(L105=0,"Below Expectation",L105&lt;5,"Needs Improvement",L105&lt;=7,"Meets Expectation",L105&gt;=8,"Exceeds Expectation")</f>
        <v>Below Expectation</v>
      </c>
      <c r="N105">
        <f t="shared" si="1"/>
        <v>6</v>
      </c>
      <c r="O105" s="11">
        <f>N105/Table3[[#Totals],[Point]]</f>
        <v>0.42857142857142855</v>
      </c>
      <c r="P105" s="4" t="str" cm="1">
        <f t="array" ref="P105">_xlfn.IFS(O105&lt;=40%,"Low Risk",AND(O105&gt;40%,O105&lt;60%), "Medium Risk",O105&gt;=60%,"High Risk")</f>
        <v>Medium Risk</v>
      </c>
      <c r="Y105" cm="1">
        <f t="array" ref="Y105">_xlfn.IFS(D105="22-29",1,D105="30-39",2,D105="40-49",3,D105="50-59",4)</f>
        <v>2</v>
      </c>
      <c r="Z105" cm="1">
        <f t="array" ref="Z105">_xlfn.IFS(I105="0-4years",3,I105="5-9years",2,I105="10+ years",1)</f>
        <v>2</v>
      </c>
      <c r="AA105" cm="1">
        <f t="array" ref="AA105">_xlfn.IFS(J105="Low(1-2)", 3, J105="Medium(3)",1,J105="High(4-5)",2)</f>
        <v>1</v>
      </c>
      <c r="AB105" cm="1">
        <f t="array" ref="AB105">_xlfn.IFS(M105="Needs Improvement", 4, M105="Below Expectation", 1,M105="Meets Expectation",3,M105="Exceeds Expectation",2)</f>
        <v>1</v>
      </c>
    </row>
    <row r="106" spans="1:28" x14ac:dyDescent="0.3">
      <c r="A106" t="s">
        <v>128</v>
      </c>
      <c r="B106" t="s">
        <v>1127</v>
      </c>
      <c r="C106" t="s">
        <v>2026</v>
      </c>
      <c r="D106" t="s">
        <v>2076</v>
      </c>
      <c r="E106" t="s">
        <v>2024</v>
      </c>
      <c r="F106" t="s">
        <v>758</v>
      </c>
      <c r="G106" s="4">
        <v>44585</v>
      </c>
      <c r="H106">
        <v>1</v>
      </c>
      <c r="I106" s="6" t="s">
        <v>2070</v>
      </c>
      <c r="J106" t="s">
        <v>2079</v>
      </c>
      <c r="K106">
        <v>5</v>
      </c>
      <c r="L106">
        <v>5</v>
      </c>
      <c r="M106" t="str" cm="1">
        <f t="array" ref="M106">_xlfn.IFS(L106=0,"Below Expectation",L106&lt;5,"Needs Improvement",L106&lt;=7,"Meets Expectation",L106&gt;=8,"Exceeds Expectation")</f>
        <v>Meets Expectation</v>
      </c>
      <c r="N106">
        <f t="shared" si="1"/>
        <v>8</v>
      </c>
      <c r="O106" s="11">
        <f>N106/Table3[[#Totals],[Point]]</f>
        <v>0.5714285714285714</v>
      </c>
      <c r="P106" s="4" t="str" cm="1">
        <f t="array" ref="P106">_xlfn.IFS(O106&lt;=40%,"Low Risk",AND(O106&gt;40%,O106&lt;60%), "Medium Risk",O106&gt;=60%,"High Risk")</f>
        <v>Medium Risk</v>
      </c>
      <c r="Y106" cm="1">
        <f t="array" ref="Y106">_xlfn.IFS(D106="22-29",1,D106="30-39",2,D106="40-49",3,D106="50-59",4)</f>
        <v>1</v>
      </c>
      <c r="Z106" cm="1">
        <f t="array" ref="Z106">_xlfn.IFS(I106="0-4years",3,I106="5-9years",2,I106="10+ years",1)</f>
        <v>2</v>
      </c>
      <c r="AA106" cm="1">
        <f t="array" ref="AA106">_xlfn.IFS(J106="Low(1-2)", 3, J106="Medium(3)",1,J106="High(4-5)",2)</f>
        <v>2</v>
      </c>
      <c r="AB106" cm="1">
        <f t="array" ref="AB106">_xlfn.IFS(M106="Needs Improvement", 4, M106="Below Expectation", 1,M106="Meets Expectation",3,M106="Exceeds Expectation",2)</f>
        <v>3</v>
      </c>
    </row>
    <row r="107" spans="1:28" x14ac:dyDescent="0.3">
      <c r="A107" t="s">
        <v>129</v>
      </c>
      <c r="B107" t="s">
        <v>1128</v>
      </c>
      <c r="C107" t="s">
        <v>2028</v>
      </c>
      <c r="D107" t="s">
        <v>2076</v>
      </c>
      <c r="E107" t="s">
        <v>2023</v>
      </c>
      <c r="F107" t="s">
        <v>1014</v>
      </c>
      <c r="G107" s="4">
        <v>42272</v>
      </c>
      <c r="H107">
        <v>1</v>
      </c>
      <c r="I107" s="6" t="s">
        <v>2069</v>
      </c>
      <c r="J107" t="s">
        <v>2079</v>
      </c>
      <c r="K107">
        <v>1</v>
      </c>
      <c r="L107">
        <v>3</v>
      </c>
      <c r="M107" t="str" cm="1">
        <f t="array" ref="M107">_xlfn.IFS(L107=0,"Below Expectation",L107&lt;5,"Needs Improvement",L107&lt;=7,"Meets Expectation",L107&gt;=8,"Exceeds Expectation")</f>
        <v>Needs Improvement</v>
      </c>
      <c r="N107">
        <f t="shared" si="1"/>
        <v>10</v>
      </c>
      <c r="O107" s="11">
        <f>N107/Table3[[#Totals],[Point]]</f>
        <v>0.7142857142857143</v>
      </c>
      <c r="P107" s="4" t="str" cm="1">
        <f t="array" ref="P107">_xlfn.IFS(O107&lt;=40%,"Low Risk",AND(O107&gt;40%,O107&lt;60%), "Medium Risk",O107&gt;=60%,"High Risk")</f>
        <v>High Risk</v>
      </c>
      <c r="Y107" cm="1">
        <f t="array" ref="Y107">_xlfn.IFS(D107="22-29",1,D107="30-39",2,D107="40-49",3,D107="50-59",4)</f>
        <v>1</v>
      </c>
      <c r="Z107" cm="1">
        <f t="array" ref="Z107">_xlfn.IFS(I107="0-4years",3,I107="5-9years",2,I107="10+ years",1)</f>
        <v>3</v>
      </c>
      <c r="AA107" cm="1">
        <f t="array" ref="AA107">_xlfn.IFS(J107="Low(1-2)", 3, J107="Medium(3)",1,J107="High(4-5)",2)</f>
        <v>2</v>
      </c>
      <c r="AB107" cm="1">
        <f t="array" ref="AB107">_xlfn.IFS(M107="Needs Improvement", 4, M107="Below Expectation", 1,M107="Meets Expectation",3,M107="Exceeds Expectation",2)</f>
        <v>4</v>
      </c>
    </row>
    <row r="108" spans="1:28" x14ac:dyDescent="0.3">
      <c r="A108" t="s">
        <v>130</v>
      </c>
      <c r="B108" t="s">
        <v>1129</v>
      </c>
      <c r="C108" t="s">
        <v>2030</v>
      </c>
      <c r="D108" t="s">
        <v>2076</v>
      </c>
      <c r="E108" t="s">
        <v>2023</v>
      </c>
      <c r="F108" t="s">
        <v>513</v>
      </c>
      <c r="G108" s="4">
        <v>51619</v>
      </c>
      <c r="H108">
        <v>0</v>
      </c>
      <c r="I108" s="6" t="s">
        <v>2070</v>
      </c>
      <c r="J108" t="s">
        <v>2080</v>
      </c>
      <c r="K108">
        <v>5</v>
      </c>
      <c r="L108">
        <v>4</v>
      </c>
      <c r="M108" t="str" cm="1">
        <f t="array" ref="M108">_xlfn.IFS(L108=0,"Below Expectation",L108&lt;5,"Needs Improvement",L108&lt;=7,"Meets Expectation",L108&gt;=8,"Exceeds Expectation")</f>
        <v>Needs Improvement</v>
      </c>
      <c r="N108">
        <f t="shared" si="1"/>
        <v>10</v>
      </c>
      <c r="O108" s="11">
        <f>N108/Table3[[#Totals],[Point]]</f>
        <v>0.7142857142857143</v>
      </c>
      <c r="P108" s="4" t="str" cm="1">
        <f t="array" ref="P108">_xlfn.IFS(O108&lt;=40%,"Low Risk",AND(O108&gt;40%,O108&lt;60%), "Medium Risk",O108&gt;=60%,"High Risk")</f>
        <v>High Risk</v>
      </c>
      <c r="Y108" cm="1">
        <f t="array" ref="Y108">_xlfn.IFS(D108="22-29",1,D108="30-39",2,D108="40-49",3,D108="50-59",4)</f>
        <v>1</v>
      </c>
      <c r="Z108" cm="1">
        <f t="array" ref="Z108">_xlfn.IFS(I108="0-4years",3,I108="5-9years",2,I108="10+ years",1)</f>
        <v>2</v>
      </c>
      <c r="AA108" cm="1">
        <f t="array" ref="AA108">_xlfn.IFS(J108="Low(1-2)", 3, J108="Medium(3)",1,J108="High(4-5)",2)</f>
        <v>3</v>
      </c>
      <c r="AB108" cm="1">
        <f t="array" ref="AB108">_xlfn.IFS(M108="Needs Improvement", 4, M108="Below Expectation", 1,M108="Meets Expectation",3,M108="Exceeds Expectation",2)</f>
        <v>4</v>
      </c>
    </row>
    <row r="109" spans="1:28" x14ac:dyDescent="0.3">
      <c r="A109" t="s">
        <v>131</v>
      </c>
      <c r="B109" t="s">
        <v>1130</v>
      </c>
      <c r="C109" t="s">
        <v>2028</v>
      </c>
      <c r="D109" t="s">
        <v>2074</v>
      </c>
      <c r="E109" t="s">
        <v>2022</v>
      </c>
      <c r="F109" t="s">
        <v>848</v>
      </c>
      <c r="G109" s="4">
        <v>100069</v>
      </c>
      <c r="H109">
        <v>0</v>
      </c>
      <c r="I109" s="6" t="s">
        <v>2069</v>
      </c>
      <c r="J109" t="s">
        <v>2079</v>
      </c>
      <c r="K109">
        <v>4</v>
      </c>
      <c r="L109">
        <v>4</v>
      </c>
      <c r="M109" t="str" cm="1">
        <f t="array" ref="M109">_xlfn.IFS(L109=0,"Below Expectation",L109&lt;5,"Needs Improvement",L109&lt;=7,"Meets Expectation",L109&gt;=8,"Exceeds Expectation")</f>
        <v>Needs Improvement</v>
      </c>
      <c r="N109">
        <f t="shared" si="1"/>
        <v>12</v>
      </c>
      <c r="O109" s="11">
        <f>N109/Table3[[#Totals],[Point]]</f>
        <v>0.8571428571428571</v>
      </c>
      <c r="P109" s="4" t="str" cm="1">
        <f t="array" ref="P109">_xlfn.IFS(O109&lt;=40%,"Low Risk",AND(O109&gt;40%,O109&lt;60%), "Medium Risk",O109&gt;=60%,"High Risk")</f>
        <v>High Risk</v>
      </c>
      <c r="Y109" cm="1">
        <f t="array" ref="Y109">_xlfn.IFS(D109="22-29",1,D109="30-39",2,D109="40-49",3,D109="50-59",4)</f>
        <v>3</v>
      </c>
      <c r="Z109" cm="1">
        <f t="array" ref="Z109">_xlfn.IFS(I109="0-4years",3,I109="5-9years",2,I109="10+ years",1)</f>
        <v>3</v>
      </c>
      <c r="AA109" cm="1">
        <f t="array" ref="AA109">_xlfn.IFS(J109="Low(1-2)", 3, J109="Medium(3)",1,J109="High(4-5)",2)</f>
        <v>2</v>
      </c>
      <c r="AB109" cm="1">
        <f t="array" ref="AB109">_xlfn.IFS(M109="Needs Improvement", 4, M109="Below Expectation", 1,M109="Meets Expectation",3,M109="Exceeds Expectation",2)</f>
        <v>4</v>
      </c>
    </row>
    <row r="110" spans="1:28" x14ac:dyDescent="0.3">
      <c r="A110" t="s">
        <v>132</v>
      </c>
      <c r="B110" t="s">
        <v>1131</v>
      </c>
      <c r="C110" t="s">
        <v>2026</v>
      </c>
      <c r="D110" t="s">
        <v>2073</v>
      </c>
      <c r="E110" t="s">
        <v>2023</v>
      </c>
      <c r="F110" t="s">
        <v>462</v>
      </c>
      <c r="G110" s="4">
        <v>64895</v>
      </c>
      <c r="H110">
        <v>0</v>
      </c>
      <c r="I110" s="6" t="s">
        <v>2069</v>
      </c>
      <c r="J110" t="s">
        <v>2079</v>
      </c>
      <c r="K110">
        <v>5</v>
      </c>
      <c r="L110">
        <v>1</v>
      </c>
      <c r="M110" t="str" cm="1">
        <f t="array" ref="M110">_xlfn.IFS(L110=0,"Below Expectation",L110&lt;5,"Needs Improvement",L110&lt;=7,"Meets Expectation",L110&gt;=8,"Exceeds Expectation")</f>
        <v>Needs Improvement</v>
      </c>
      <c r="N110">
        <f t="shared" si="1"/>
        <v>11</v>
      </c>
      <c r="O110" s="11">
        <f>N110/Table3[[#Totals],[Point]]</f>
        <v>0.7857142857142857</v>
      </c>
      <c r="P110" s="4" t="str" cm="1">
        <f t="array" ref="P110">_xlfn.IFS(O110&lt;=40%,"Low Risk",AND(O110&gt;40%,O110&lt;60%), "Medium Risk",O110&gt;=60%,"High Risk")</f>
        <v>High Risk</v>
      </c>
      <c r="Y110" cm="1">
        <f t="array" ref="Y110">_xlfn.IFS(D110="22-29",1,D110="30-39",2,D110="40-49",3,D110="50-59",4)</f>
        <v>2</v>
      </c>
      <c r="Z110" cm="1">
        <f t="array" ref="Z110">_xlfn.IFS(I110="0-4years",3,I110="5-9years",2,I110="10+ years",1)</f>
        <v>3</v>
      </c>
      <c r="AA110" cm="1">
        <f t="array" ref="AA110">_xlfn.IFS(J110="Low(1-2)", 3, J110="Medium(3)",1,J110="High(4-5)",2)</f>
        <v>2</v>
      </c>
      <c r="AB110" cm="1">
        <f t="array" ref="AB110">_xlfn.IFS(M110="Needs Improvement", 4, M110="Below Expectation", 1,M110="Meets Expectation",3,M110="Exceeds Expectation",2)</f>
        <v>4</v>
      </c>
    </row>
    <row r="111" spans="1:28" x14ac:dyDescent="0.3">
      <c r="A111" t="s">
        <v>133</v>
      </c>
      <c r="B111" t="s">
        <v>1132</v>
      </c>
      <c r="C111" t="s">
        <v>2027</v>
      </c>
      <c r="D111" t="s">
        <v>2074</v>
      </c>
      <c r="E111" t="s">
        <v>2022</v>
      </c>
      <c r="F111" t="s">
        <v>129</v>
      </c>
      <c r="G111" s="4">
        <v>28720</v>
      </c>
      <c r="H111">
        <v>0</v>
      </c>
      <c r="I111" s="6" t="s">
        <v>2070</v>
      </c>
      <c r="J111" t="s">
        <v>2080</v>
      </c>
      <c r="K111">
        <v>1</v>
      </c>
      <c r="L111">
        <v>7</v>
      </c>
      <c r="M111" t="str" cm="1">
        <f t="array" ref="M111">_xlfn.IFS(L111=0,"Below Expectation",L111&lt;5,"Needs Improvement",L111&lt;=7,"Meets Expectation",L111&gt;=8,"Exceeds Expectation")</f>
        <v>Meets Expectation</v>
      </c>
      <c r="N111">
        <f t="shared" si="1"/>
        <v>11</v>
      </c>
      <c r="O111" s="11">
        <f>N111/Table3[[#Totals],[Point]]</f>
        <v>0.7857142857142857</v>
      </c>
      <c r="P111" s="4" t="str" cm="1">
        <f t="array" ref="P111">_xlfn.IFS(O111&lt;=40%,"Low Risk",AND(O111&gt;40%,O111&lt;60%), "Medium Risk",O111&gt;=60%,"High Risk")</f>
        <v>High Risk</v>
      </c>
      <c r="Y111" cm="1">
        <f t="array" ref="Y111">_xlfn.IFS(D111="22-29",1,D111="30-39",2,D111="40-49",3,D111="50-59",4)</f>
        <v>3</v>
      </c>
      <c r="Z111" cm="1">
        <f t="array" ref="Z111">_xlfn.IFS(I111="0-4years",3,I111="5-9years",2,I111="10+ years",1)</f>
        <v>2</v>
      </c>
      <c r="AA111" cm="1">
        <f t="array" ref="AA111">_xlfn.IFS(J111="Low(1-2)", 3, J111="Medium(3)",1,J111="High(4-5)",2)</f>
        <v>3</v>
      </c>
      <c r="AB111" cm="1">
        <f t="array" ref="AB111">_xlfn.IFS(M111="Needs Improvement", 4, M111="Below Expectation", 1,M111="Meets Expectation",3,M111="Exceeds Expectation",2)</f>
        <v>3</v>
      </c>
    </row>
    <row r="112" spans="1:28" x14ac:dyDescent="0.3">
      <c r="A112" t="s">
        <v>134</v>
      </c>
      <c r="B112" t="s">
        <v>1133</v>
      </c>
      <c r="C112" t="s">
        <v>2029</v>
      </c>
      <c r="D112" t="s">
        <v>2073</v>
      </c>
      <c r="E112" t="s">
        <v>2023</v>
      </c>
      <c r="F112" t="s">
        <v>204</v>
      </c>
      <c r="G112" s="4">
        <v>44267</v>
      </c>
      <c r="H112">
        <v>1</v>
      </c>
      <c r="I112" s="6" t="s">
        <v>2069</v>
      </c>
      <c r="J112" t="s">
        <v>2079</v>
      </c>
      <c r="K112">
        <v>5</v>
      </c>
      <c r="L112">
        <v>1</v>
      </c>
      <c r="M112" t="str" cm="1">
        <f t="array" ref="M112">_xlfn.IFS(L112=0,"Below Expectation",L112&lt;5,"Needs Improvement",L112&lt;=7,"Meets Expectation",L112&gt;=8,"Exceeds Expectation")</f>
        <v>Needs Improvement</v>
      </c>
      <c r="N112">
        <f t="shared" si="1"/>
        <v>11</v>
      </c>
      <c r="O112" s="11">
        <f>N112/Table3[[#Totals],[Point]]</f>
        <v>0.7857142857142857</v>
      </c>
      <c r="P112" s="4" t="str" cm="1">
        <f t="array" ref="P112">_xlfn.IFS(O112&lt;=40%,"Low Risk",AND(O112&gt;40%,O112&lt;60%), "Medium Risk",O112&gt;=60%,"High Risk")</f>
        <v>High Risk</v>
      </c>
      <c r="Y112" cm="1">
        <f t="array" ref="Y112">_xlfn.IFS(D112="22-29",1,D112="30-39",2,D112="40-49",3,D112="50-59",4)</f>
        <v>2</v>
      </c>
      <c r="Z112" cm="1">
        <f t="array" ref="Z112">_xlfn.IFS(I112="0-4years",3,I112="5-9years",2,I112="10+ years",1)</f>
        <v>3</v>
      </c>
      <c r="AA112" cm="1">
        <f t="array" ref="AA112">_xlfn.IFS(J112="Low(1-2)", 3, J112="Medium(3)",1,J112="High(4-5)",2)</f>
        <v>2</v>
      </c>
      <c r="AB112" cm="1">
        <f t="array" ref="AB112">_xlfn.IFS(M112="Needs Improvement", 4, M112="Below Expectation", 1,M112="Meets Expectation",3,M112="Exceeds Expectation",2)</f>
        <v>4</v>
      </c>
    </row>
    <row r="113" spans="1:28" x14ac:dyDescent="0.3">
      <c r="A113" t="s">
        <v>135</v>
      </c>
      <c r="B113" t="s">
        <v>1134</v>
      </c>
      <c r="C113" t="s">
        <v>2026</v>
      </c>
      <c r="D113" t="s">
        <v>2073</v>
      </c>
      <c r="E113" t="s">
        <v>2024</v>
      </c>
      <c r="F113" t="s">
        <v>207</v>
      </c>
      <c r="G113" s="4">
        <v>40696</v>
      </c>
      <c r="H113">
        <v>1</v>
      </c>
      <c r="I113" s="6" t="s">
        <v>2069</v>
      </c>
      <c r="J113" t="s">
        <v>2080</v>
      </c>
      <c r="K113">
        <v>3</v>
      </c>
      <c r="L113">
        <v>3</v>
      </c>
      <c r="M113" t="str" cm="1">
        <f t="array" ref="M113">_xlfn.IFS(L113=0,"Below Expectation",L113&lt;5,"Needs Improvement",L113&lt;=7,"Meets Expectation",L113&gt;=8,"Exceeds Expectation")</f>
        <v>Needs Improvement</v>
      </c>
      <c r="N113">
        <f t="shared" si="1"/>
        <v>12</v>
      </c>
      <c r="O113" s="11">
        <f>N113/Table3[[#Totals],[Point]]</f>
        <v>0.8571428571428571</v>
      </c>
      <c r="P113" s="4" t="str" cm="1">
        <f t="array" ref="P113">_xlfn.IFS(O113&lt;=40%,"Low Risk",AND(O113&gt;40%,O113&lt;60%), "Medium Risk",O113&gt;=60%,"High Risk")</f>
        <v>High Risk</v>
      </c>
      <c r="Y113" cm="1">
        <f t="array" ref="Y113">_xlfn.IFS(D113="22-29",1,D113="30-39",2,D113="40-49",3,D113="50-59",4)</f>
        <v>2</v>
      </c>
      <c r="Z113" cm="1">
        <f t="array" ref="Z113">_xlfn.IFS(I113="0-4years",3,I113="5-9years",2,I113="10+ years",1)</f>
        <v>3</v>
      </c>
      <c r="AA113" cm="1">
        <f t="array" ref="AA113">_xlfn.IFS(J113="Low(1-2)", 3, J113="Medium(3)",1,J113="High(4-5)",2)</f>
        <v>3</v>
      </c>
      <c r="AB113" cm="1">
        <f t="array" ref="AB113">_xlfn.IFS(M113="Needs Improvement", 4, M113="Below Expectation", 1,M113="Meets Expectation",3,M113="Exceeds Expectation",2)</f>
        <v>4</v>
      </c>
    </row>
    <row r="114" spans="1:28" x14ac:dyDescent="0.3">
      <c r="A114" t="s">
        <v>136</v>
      </c>
      <c r="B114" t="s">
        <v>1135</v>
      </c>
      <c r="C114" t="s">
        <v>2025</v>
      </c>
      <c r="D114" t="s">
        <v>2073</v>
      </c>
      <c r="E114" t="s">
        <v>2022</v>
      </c>
      <c r="F114" t="s">
        <v>249</v>
      </c>
      <c r="G114" s="4">
        <v>54968</v>
      </c>
      <c r="H114">
        <v>1</v>
      </c>
      <c r="I114" s="6" t="s">
        <v>2069</v>
      </c>
      <c r="J114" t="s">
        <v>2080</v>
      </c>
      <c r="K114">
        <v>2</v>
      </c>
      <c r="L114">
        <v>4</v>
      </c>
      <c r="M114" t="str" cm="1">
        <f t="array" ref="M114">_xlfn.IFS(L114=0,"Below Expectation",L114&lt;5,"Needs Improvement",L114&lt;=7,"Meets Expectation",L114&gt;=8,"Exceeds Expectation")</f>
        <v>Needs Improvement</v>
      </c>
      <c r="N114">
        <f t="shared" si="1"/>
        <v>12</v>
      </c>
      <c r="O114" s="11">
        <f>N114/Table3[[#Totals],[Point]]</f>
        <v>0.8571428571428571</v>
      </c>
      <c r="P114" s="4" t="str" cm="1">
        <f t="array" ref="P114">_xlfn.IFS(O114&lt;=40%,"Low Risk",AND(O114&gt;40%,O114&lt;60%), "Medium Risk",O114&gt;=60%,"High Risk")</f>
        <v>High Risk</v>
      </c>
      <c r="Y114" cm="1">
        <f t="array" ref="Y114">_xlfn.IFS(D114="22-29",1,D114="30-39",2,D114="40-49",3,D114="50-59",4)</f>
        <v>2</v>
      </c>
      <c r="Z114" cm="1">
        <f t="array" ref="Z114">_xlfn.IFS(I114="0-4years",3,I114="5-9years",2,I114="10+ years",1)</f>
        <v>3</v>
      </c>
      <c r="AA114" cm="1">
        <f t="array" ref="AA114">_xlfn.IFS(J114="Low(1-2)", 3, J114="Medium(3)",1,J114="High(4-5)",2)</f>
        <v>3</v>
      </c>
      <c r="AB114" cm="1">
        <f t="array" ref="AB114">_xlfn.IFS(M114="Needs Improvement", 4, M114="Below Expectation", 1,M114="Meets Expectation",3,M114="Exceeds Expectation",2)</f>
        <v>4</v>
      </c>
    </row>
    <row r="115" spans="1:28" x14ac:dyDescent="0.3">
      <c r="A115" t="s">
        <v>137</v>
      </c>
      <c r="B115" t="s">
        <v>1136</v>
      </c>
      <c r="C115" t="s">
        <v>2028</v>
      </c>
      <c r="D115" t="s">
        <v>2074</v>
      </c>
      <c r="E115" t="s">
        <v>2022</v>
      </c>
      <c r="F115" t="s">
        <v>800</v>
      </c>
      <c r="G115" s="4">
        <v>78364</v>
      </c>
      <c r="H115">
        <v>0</v>
      </c>
      <c r="I115" s="6" t="s">
        <v>2069</v>
      </c>
      <c r="J115" t="s">
        <v>2079</v>
      </c>
      <c r="K115">
        <v>3</v>
      </c>
      <c r="L115">
        <v>0</v>
      </c>
      <c r="M115" t="str" cm="1">
        <f t="array" ref="M115">_xlfn.IFS(L115=0,"Below Expectation",L115&lt;5,"Needs Improvement",L115&lt;=7,"Meets Expectation",L115&gt;=8,"Exceeds Expectation")</f>
        <v>Below Expectation</v>
      </c>
      <c r="N115">
        <f t="shared" si="1"/>
        <v>9</v>
      </c>
      <c r="O115" s="11">
        <f>N115/Table3[[#Totals],[Point]]</f>
        <v>0.6428571428571429</v>
      </c>
      <c r="P115" s="4" t="str" cm="1">
        <f t="array" ref="P115">_xlfn.IFS(O115&lt;=40%,"Low Risk",AND(O115&gt;40%,O115&lt;60%), "Medium Risk",O115&gt;=60%,"High Risk")</f>
        <v>High Risk</v>
      </c>
      <c r="Y115" cm="1">
        <f t="array" ref="Y115">_xlfn.IFS(D115="22-29",1,D115="30-39",2,D115="40-49",3,D115="50-59",4)</f>
        <v>3</v>
      </c>
      <c r="Z115" cm="1">
        <f t="array" ref="Z115">_xlfn.IFS(I115="0-4years",3,I115="5-9years",2,I115="10+ years",1)</f>
        <v>3</v>
      </c>
      <c r="AA115" cm="1">
        <f t="array" ref="AA115">_xlfn.IFS(J115="Low(1-2)", 3, J115="Medium(3)",1,J115="High(4-5)",2)</f>
        <v>2</v>
      </c>
      <c r="AB115" cm="1">
        <f t="array" ref="AB115">_xlfn.IFS(M115="Needs Improvement", 4, M115="Below Expectation", 1,M115="Meets Expectation",3,M115="Exceeds Expectation",2)</f>
        <v>1</v>
      </c>
    </row>
    <row r="116" spans="1:28" x14ac:dyDescent="0.3">
      <c r="A116" t="s">
        <v>138</v>
      </c>
      <c r="B116" t="s">
        <v>1137</v>
      </c>
      <c r="C116" t="s">
        <v>2028</v>
      </c>
      <c r="D116" t="s">
        <v>2073</v>
      </c>
      <c r="E116" t="s">
        <v>2024</v>
      </c>
      <c r="F116" t="s">
        <v>813</v>
      </c>
      <c r="G116" s="4">
        <v>48345</v>
      </c>
      <c r="H116">
        <v>1</v>
      </c>
      <c r="I116" s="6" t="s">
        <v>2069</v>
      </c>
      <c r="J116" t="s">
        <v>2079</v>
      </c>
      <c r="K116">
        <v>2</v>
      </c>
      <c r="L116">
        <v>5</v>
      </c>
      <c r="M116" t="str" cm="1">
        <f t="array" ref="M116">_xlfn.IFS(L116=0,"Below Expectation",L116&lt;5,"Needs Improvement",L116&lt;=7,"Meets Expectation",L116&gt;=8,"Exceeds Expectation")</f>
        <v>Meets Expectation</v>
      </c>
      <c r="N116">
        <f t="shared" si="1"/>
        <v>10</v>
      </c>
      <c r="O116" s="11">
        <f>N116/Table3[[#Totals],[Point]]</f>
        <v>0.7142857142857143</v>
      </c>
      <c r="P116" s="4" t="str" cm="1">
        <f t="array" ref="P116">_xlfn.IFS(O116&lt;=40%,"Low Risk",AND(O116&gt;40%,O116&lt;60%), "Medium Risk",O116&gt;=60%,"High Risk")</f>
        <v>High Risk</v>
      </c>
      <c r="Y116" cm="1">
        <f t="array" ref="Y116">_xlfn.IFS(D116="22-29",1,D116="30-39",2,D116="40-49",3,D116="50-59",4)</f>
        <v>2</v>
      </c>
      <c r="Z116" cm="1">
        <f t="array" ref="Z116">_xlfn.IFS(I116="0-4years",3,I116="5-9years",2,I116="10+ years",1)</f>
        <v>3</v>
      </c>
      <c r="AA116" cm="1">
        <f t="array" ref="AA116">_xlfn.IFS(J116="Low(1-2)", 3, J116="Medium(3)",1,J116="High(4-5)",2)</f>
        <v>2</v>
      </c>
      <c r="AB116" cm="1">
        <f t="array" ref="AB116">_xlfn.IFS(M116="Needs Improvement", 4, M116="Below Expectation", 1,M116="Meets Expectation",3,M116="Exceeds Expectation",2)</f>
        <v>3</v>
      </c>
    </row>
    <row r="117" spans="1:28" x14ac:dyDescent="0.3">
      <c r="A117" t="s">
        <v>139</v>
      </c>
      <c r="B117" t="s">
        <v>1138</v>
      </c>
      <c r="C117" t="s">
        <v>2027</v>
      </c>
      <c r="D117" t="s">
        <v>2075</v>
      </c>
      <c r="E117" t="s">
        <v>2023</v>
      </c>
      <c r="F117" t="s">
        <v>932</v>
      </c>
      <c r="G117" s="4">
        <v>76567</v>
      </c>
      <c r="H117">
        <v>0</v>
      </c>
      <c r="I117" s="6" t="s">
        <v>2071</v>
      </c>
      <c r="J117" t="s">
        <v>2080</v>
      </c>
      <c r="K117">
        <v>5</v>
      </c>
      <c r="L117">
        <v>1</v>
      </c>
      <c r="M117" t="str" cm="1">
        <f t="array" ref="M117">_xlfn.IFS(L117=0,"Below Expectation",L117&lt;5,"Needs Improvement",L117&lt;=7,"Meets Expectation",L117&gt;=8,"Exceeds Expectation")</f>
        <v>Needs Improvement</v>
      </c>
      <c r="N117">
        <f t="shared" si="1"/>
        <v>12</v>
      </c>
      <c r="O117" s="11">
        <f>N117/Table3[[#Totals],[Point]]</f>
        <v>0.8571428571428571</v>
      </c>
      <c r="P117" s="4" t="str" cm="1">
        <f t="array" ref="P117">_xlfn.IFS(O117&lt;=40%,"Low Risk",AND(O117&gt;40%,O117&lt;60%), "Medium Risk",O117&gt;=60%,"High Risk")</f>
        <v>High Risk</v>
      </c>
      <c r="Y117" cm="1">
        <f t="array" ref="Y117">_xlfn.IFS(D117="22-29",1,D117="30-39",2,D117="40-49",3,D117="50-59",4)</f>
        <v>4</v>
      </c>
      <c r="Z117" cm="1">
        <f t="array" ref="Z117">_xlfn.IFS(I117="0-4years",3,I117="5-9years",2,I117="10+ years",1)</f>
        <v>1</v>
      </c>
      <c r="AA117" cm="1">
        <f t="array" ref="AA117">_xlfn.IFS(J117="Low(1-2)", 3, J117="Medium(3)",1,J117="High(4-5)",2)</f>
        <v>3</v>
      </c>
      <c r="AB117" cm="1">
        <f t="array" ref="AB117">_xlfn.IFS(M117="Needs Improvement", 4, M117="Below Expectation", 1,M117="Meets Expectation",3,M117="Exceeds Expectation",2)</f>
        <v>4</v>
      </c>
    </row>
    <row r="118" spans="1:28" x14ac:dyDescent="0.3">
      <c r="A118" t="s">
        <v>140</v>
      </c>
      <c r="B118" t="s">
        <v>1139</v>
      </c>
      <c r="C118" t="s">
        <v>2025</v>
      </c>
      <c r="D118" t="s">
        <v>2075</v>
      </c>
      <c r="E118" t="s">
        <v>2024</v>
      </c>
      <c r="F118" t="s">
        <v>112</v>
      </c>
      <c r="G118" s="4">
        <v>116229</v>
      </c>
      <c r="H118">
        <v>0</v>
      </c>
      <c r="I118" s="6" t="s">
        <v>2071</v>
      </c>
      <c r="J118" t="s">
        <v>2081</v>
      </c>
      <c r="K118">
        <v>4</v>
      </c>
      <c r="L118">
        <v>4</v>
      </c>
      <c r="M118" t="str" cm="1">
        <f t="array" ref="M118">_xlfn.IFS(L118=0,"Below Expectation",L118&lt;5,"Needs Improvement",L118&lt;=7,"Meets Expectation",L118&gt;=8,"Exceeds Expectation")</f>
        <v>Needs Improvement</v>
      </c>
      <c r="N118">
        <f t="shared" si="1"/>
        <v>10</v>
      </c>
      <c r="O118" s="11">
        <f>N118/Table3[[#Totals],[Point]]</f>
        <v>0.7142857142857143</v>
      </c>
      <c r="P118" s="4" t="str" cm="1">
        <f t="array" ref="P118">_xlfn.IFS(O118&lt;=40%,"Low Risk",AND(O118&gt;40%,O118&lt;60%), "Medium Risk",O118&gt;=60%,"High Risk")</f>
        <v>High Risk</v>
      </c>
      <c r="Y118" cm="1">
        <f t="array" ref="Y118">_xlfn.IFS(D118="22-29",1,D118="30-39",2,D118="40-49",3,D118="50-59",4)</f>
        <v>4</v>
      </c>
      <c r="Z118" cm="1">
        <f t="array" ref="Z118">_xlfn.IFS(I118="0-4years",3,I118="5-9years",2,I118="10+ years",1)</f>
        <v>1</v>
      </c>
      <c r="AA118" cm="1">
        <f t="array" ref="AA118">_xlfn.IFS(J118="Low(1-2)", 3, J118="Medium(3)",1,J118="High(4-5)",2)</f>
        <v>1</v>
      </c>
      <c r="AB118" cm="1">
        <f t="array" ref="AB118">_xlfn.IFS(M118="Needs Improvement", 4, M118="Below Expectation", 1,M118="Meets Expectation",3,M118="Exceeds Expectation",2)</f>
        <v>4</v>
      </c>
    </row>
    <row r="119" spans="1:28" x14ac:dyDescent="0.3">
      <c r="A119" t="s">
        <v>141</v>
      </c>
      <c r="B119" t="s">
        <v>1140</v>
      </c>
      <c r="C119" t="s">
        <v>2027</v>
      </c>
      <c r="D119" t="s">
        <v>2076</v>
      </c>
      <c r="E119" t="s">
        <v>2023</v>
      </c>
      <c r="F119" t="s">
        <v>711</v>
      </c>
      <c r="G119" s="4">
        <v>86607</v>
      </c>
      <c r="H119">
        <v>0</v>
      </c>
      <c r="I119" s="6" t="s">
        <v>2070</v>
      </c>
      <c r="J119" t="s">
        <v>2081</v>
      </c>
      <c r="K119">
        <v>5</v>
      </c>
      <c r="L119">
        <v>5</v>
      </c>
      <c r="M119" t="str" cm="1">
        <f t="array" ref="M119">_xlfn.IFS(L119=0,"Below Expectation",L119&lt;5,"Needs Improvement",L119&lt;=7,"Meets Expectation",L119&gt;=8,"Exceeds Expectation")</f>
        <v>Meets Expectation</v>
      </c>
      <c r="N119">
        <f t="shared" si="1"/>
        <v>7</v>
      </c>
      <c r="O119" s="11">
        <f>N119/Table3[[#Totals],[Point]]</f>
        <v>0.5</v>
      </c>
      <c r="P119" s="4" t="str" cm="1">
        <f t="array" ref="P119">_xlfn.IFS(O119&lt;=40%,"Low Risk",AND(O119&gt;40%,O119&lt;60%), "Medium Risk",O119&gt;=60%,"High Risk")</f>
        <v>Medium Risk</v>
      </c>
      <c r="Y119" cm="1">
        <f t="array" ref="Y119">_xlfn.IFS(D119="22-29",1,D119="30-39",2,D119="40-49",3,D119="50-59",4)</f>
        <v>1</v>
      </c>
      <c r="Z119" cm="1">
        <f t="array" ref="Z119">_xlfn.IFS(I119="0-4years",3,I119="5-9years",2,I119="10+ years",1)</f>
        <v>2</v>
      </c>
      <c r="AA119" cm="1">
        <f t="array" ref="AA119">_xlfn.IFS(J119="Low(1-2)", 3, J119="Medium(3)",1,J119="High(4-5)",2)</f>
        <v>1</v>
      </c>
      <c r="AB119" cm="1">
        <f t="array" ref="AB119">_xlfn.IFS(M119="Needs Improvement", 4, M119="Below Expectation", 1,M119="Meets Expectation",3,M119="Exceeds Expectation",2)</f>
        <v>3</v>
      </c>
    </row>
    <row r="120" spans="1:28" x14ac:dyDescent="0.3">
      <c r="A120" t="s">
        <v>142</v>
      </c>
      <c r="B120" t="s">
        <v>1141</v>
      </c>
      <c r="C120" t="s">
        <v>2025</v>
      </c>
      <c r="D120" t="s">
        <v>2075</v>
      </c>
      <c r="E120" t="s">
        <v>2022</v>
      </c>
      <c r="F120" t="s">
        <v>553</v>
      </c>
      <c r="G120" s="4">
        <v>44385</v>
      </c>
      <c r="H120">
        <v>0</v>
      </c>
      <c r="I120" s="6" t="s">
        <v>2070</v>
      </c>
      <c r="J120" t="s">
        <v>2080</v>
      </c>
      <c r="K120">
        <v>1</v>
      </c>
      <c r="L120">
        <v>7</v>
      </c>
      <c r="M120" t="str" cm="1">
        <f t="array" ref="M120">_xlfn.IFS(L120=0,"Below Expectation",L120&lt;5,"Needs Improvement",L120&lt;=7,"Meets Expectation",L120&gt;=8,"Exceeds Expectation")</f>
        <v>Meets Expectation</v>
      </c>
      <c r="N120">
        <f t="shared" si="1"/>
        <v>12</v>
      </c>
      <c r="O120" s="11">
        <f>N120/Table3[[#Totals],[Point]]</f>
        <v>0.8571428571428571</v>
      </c>
      <c r="P120" s="4" t="str" cm="1">
        <f t="array" ref="P120">_xlfn.IFS(O120&lt;=40%,"Low Risk",AND(O120&gt;40%,O120&lt;60%), "Medium Risk",O120&gt;=60%,"High Risk")</f>
        <v>High Risk</v>
      </c>
      <c r="Y120" cm="1">
        <f t="array" ref="Y120">_xlfn.IFS(D120="22-29",1,D120="30-39",2,D120="40-49",3,D120="50-59",4)</f>
        <v>4</v>
      </c>
      <c r="Z120" cm="1">
        <f t="array" ref="Z120">_xlfn.IFS(I120="0-4years",3,I120="5-9years",2,I120="10+ years",1)</f>
        <v>2</v>
      </c>
      <c r="AA120" cm="1">
        <f t="array" ref="AA120">_xlfn.IFS(J120="Low(1-2)", 3, J120="Medium(3)",1,J120="High(4-5)",2)</f>
        <v>3</v>
      </c>
      <c r="AB120" cm="1">
        <f t="array" ref="AB120">_xlfn.IFS(M120="Needs Improvement", 4, M120="Below Expectation", 1,M120="Meets Expectation",3,M120="Exceeds Expectation",2)</f>
        <v>3</v>
      </c>
    </row>
    <row r="121" spans="1:28" x14ac:dyDescent="0.3">
      <c r="A121" t="s">
        <v>143</v>
      </c>
      <c r="B121" t="s">
        <v>1142</v>
      </c>
      <c r="C121" t="s">
        <v>2029</v>
      </c>
      <c r="D121" t="s">
        <v>2075</v>
      </c>
      <c r="E121" t="s">
        <v>2023</v>
      </c>
      <c r="F121" t="s">
        <v>394</v>
      </c>
      <c r="G121" s="4">
        <v>108658</v>
      </c>
      <c r="H121">
        <v>1</v>
      </c>
      <c r="I121" s="6" t="s">
        <v>2069</v>
      </c>
      <c r="J121" t="s">
        <v>2079</v>
      </c>
      <c r="K121">
        <v>5</v>
      </c>
      <c r="L121">
        <v>8</v>
      </c>
      <c r="M121" t="str" cm="1">
        <f t="array" ref="M121">_xlfn.IFS(L121=0,"Below Expectation",L121&lt;5,"Needs Improvement",L121&lt;=7,"Meets Expectation",L121&gt;=8,"Exceeds Expectation")</f>
        <v>Exceeds Expectation</v>
      </c>
      <c r="N121">
        <f t="shared" si="1"/>
        <v>11</v>
      </c>
      <c r="O121" s="11">
        <f>N121/Table3[[#Totals],[Point]]</f>
        <v>0.7857142857142857</v>
      </c>
      <c r="P121" s="4" t="str" cm="1">
        <f t="array" ref="P121">_xlfn.IFS(O121&lt;=40%,"Low Risk",AND(O121&gt;40%,O121&lt;60%), "Medium Risk",O121&gt;=60%,"High Risk")</f>
        <v>High Risk</v>
      </c>
      <c r="Y121" cm="1">
        <f t="array" ref="Y121">_xlfn.IFS(D121="22-29",1,D121="30-39",2,D121="40-49",3,D121="50-59",4)</f>
        <v>4</v>
      </c>
      <c r="Z121" cm="1">
        <f t="array" ref="Z121">_xlfn.IFS(I121="0-4years",3,I121="5-9years",2,I121="10+ years",1)</f>
        <v>3</v>
      </c>
      <c r="AA121" cm="1">
        <f t="array" ref="AA121">_xlfn.IFS(J121="Low(1-2)", 3, J121="Medium(3)",1,J121="High(4-5)",2)</f>
        <v>2</v>
      </c>
      <c r="AB121" cm="1">
        <f t="array" ref="AB121">_xlfn.IFS(M121="Needs Improvement", 4, M121="Below Expectation", 1,M121="Meets Expectation",3,M121="Exceeds Expectation",2)</f>
        <v>2</v>
      </c>
    </row>
    <row r="122" spans="1:28" x14ac:dyDescent="0.3">
      <c r="A122" t="s">
        <v>144</v>
      </c>
      <c r="B122" t="s">
        <v>1143</v>
      </c>
      <c r="C122" t="s">
        <v>2028</v>
      </c>
      <c r="D122" t="s">
        <v>2074</v>
      </c>
      <c r="E122" t="s">
        <v>2022</v>
      </c>
      <c r="F122" t="s">
        <v>995</v>
      </c>
      <c r="G122" s="4">
        <v>91900</v>
      </c>
      <c r="H122">
        <v>0</v>
      </c>
      <c r="I122" s="6" t="s">
        <v>2070</v>
      </c>
      <c r="J122" t="s">
        <v>2079</v>
      </c>
      <c r="K122">
        <v>2</v>
      </c>
      <c r="L122">
        <v>5</v>
      </c>
      <c r="M122" t="str" cm="1">
        <f t="array" ref="M122">_xlfn.IFS(L122=0,"Below Expectation",L122&lt;5,"Needs Improvement",L122&lt;=7,"Meets Expectation",L122&gt;=8,"Exceeds Expectation")</f>
        <v>Meets Expectation</v>
      </c>
      <c r="N122">
        <f t="shared" si="1"/>
        <v>10</v>
      </c>
      <c r="O122" s="11">
        <f>N122/Table3[[#Totals],[Point]]</f>
        <v>0.7142857142857143</v>
      </c>
      <c r="P122" s="4" t="str" cm="1">
        <f t="array" ref="P122">_xlfn.IFS(O122&lt;=40%,"Low Risk",AND(O122&gt;40%,O122&lt;60%), "Medium Risk",O122&gt;=60%,"High Risk")</f>
        <v>High Risk</v>
      </c>
      <c r="Y122" cm="1">
        <f t="array" ref="Y122">_xlfn.IFS(D122="22-29",1,D122="30-39",2,D122="40-49",3,D122="50-59",4)</f>
        <v>3</v>
      </c>
      <c r="Z122" cm="1">
        <f t="array" ref="Z122">_xlfn.IFS(I122="0-4years",3,I122="5-9years",2,I122="10+ years",1)</f>
        <v>2</v>
      </c>
      <c r="AA122" cm="1">
        <f t="array" ref="AA122">_xlfn.IFS(J122="Low(1-2)", 3, J122="Medium(3)",1,J122="High(4-5)",2)</f>
        <v>2</v>
      </c>
      <c r="AB122" cm="1">
        <f t="array" ref="AB122">_xlfn.IFS(M122="Needs Improvement", 4, M122="Below Expectation", 1,M122="Meets Expectation",3,M122="Exceeds Expectation",2)</f>
        <v>3</v>
      </c>
    </row>
    <row r="123" spans="1:28" x14ac:dyDescent="0.3">
      <c r="A123" t="s">
        <v>145</v>
      </c>
      <c r="B123" t="s">
        <v>1144</v>
      </c>
      <c r="C123" t="s">
        <v>2028</v>
      </c>
      <c r="D123" t="s">
        <v>2073</v>
      </c>
      <c r="E123" t="s">
        <v>2023</v>
      </c>
      <c r="F123" t="s">
        <v>959</v>
      </c>
      <c r="G123" s="4">
        <v>93244</v>
      </c>
      <c r="H123">
        <v>0</v>
      </c>
      <c r="I123" s="6" t="s">
        <v>2070</v>
      </c>
      <c r="J123" t="s">
        <v>2080</v>
      </c>
      <c r="K123">
        <v>3</v>
      </c>
      <c r="L123">
        <v>4</v>
      </c>
      <c r="M123" t="str" cm="1">
        <f t="array" ref="M123">_xlfn.IFS(L123=0,"Below Expectation",L123&lt;5,"Needs Improvement",L123&lt;=7,"Meets Expectation",L123&gt;=8,"Exceeds Expectation")</f>
        <v>Needs Improvement</v>
      </c>
      <c r="N123">
        <f t="shared" si="1"/>
        <v>11</v>
      </c>
      <c r="O123" s="11">
        <f>N123/Table3[[#Totals],[Point]]</f>
        <v>0.7857142857142857</v>
      </c>
      <c r="P123" s="4" t="str" cm="1">
        <f t="array" ref="P123">_xlfn.IFS(O123&lt;=40%,"Low Risk",AND(O123&gt;40%,O123&lt;60%), "Medium Risk",O123&gt;=60%,"High Risk")</f>
        <v>High Risk</v>
      </c>
      <c r="Y123" cm="1">
        <f t="array" ref="Y123">_xlfn.IFS(D123="22-29",1,D123="30-39",2,D123="40-49",3,D123="50-59",4)</f>
        <v>2</v>
      </c>
      <c r="Z123" cm="1">
        <f t="array" ref="Z123">_xlfn.IFS(I123="0-4years",3,I123="5-9years",2,I123="10+ years",1)</f>
        <v>2</v>
      </c>
      <c r="AA123" cm="1">
        <f t="array" ref="AA123">_xlfn.IFS(J123="Low(1-2)", 3, J123="Medium(3)",1,J123="High(4-5)",2)</f>
        <v>3</v>
      </c>
      <c r="AB123" cm="1">
        <f t="array" ref="AB123">_xlfn.IFS(M123="Needs Improvement", 4, M123="Below Expectation", 1,M123="Meets Expectation",3,M123="Exceeds Expectation",2)</f>
        <v>4</v>
      </c>
    </row>
    <row r="124" spans="1:28" x14ac:dyDescent="0.3">
      <c r="A124" t="s">
        <v>146</v>
      </c>
      <c r="B124" t="s">
        <v>1145</v>
      </c>
      <c r="C124" t="s">
        <v>2029</v>
      </c>
      <c r="D124" t="s">
        <v>2075</v>
      </c>
      <c r="E124" t="s">
        <v>2022</v>
      </c>
      <c r="F124" t="s">
        <v>936</v>
      </c>
      <c r="G124" s="4">
        <v>90425</v>
      </c>
      <c r="H124">
        <v>0</v>
      </c>
      <c r="I124" s="6" t="s">
        <v>2070</v>
      </c>
      <c r="J124" t="s">
        <v>2079</v>
      </c>
      <c r="K124">
        <v>4</v>
      </c>
      <c r="L124">
        <v>3</v>
      </c>
      <c r="M124" t="str" cm="1">
        <f t="array" ref="M124">_xlfn.IFS(L124=0,"Below Expectation",L124&lt;5,"Needs Improvement",L124&lt;=7,"Meets Expectation",L124&gt;=8,"Exceeds Expectation")</f>
        <v>Needs Improvement</v>
      </c>
      <c r="N124">
        <f t="shared" si="1"/>
        <v>12</v>
      </c>
      <c r="O124" s="11">
        <f>N124/Table3[[#Totals],[Point]]</f>
        <v>0.8571428571428571</v>
      </c>
      <c r="P124" s="4" t="str" cm="1">
        <f t="array" ref="P124">_xlfn.IFS(O124&lt;=40%,"Low Risk",AND(O124&gt;40%,O124&lt;60%), "Medium Risk",O124&gt;=60%,"High Risk")</f>
        <v>High Risk</v>
      </c>
      <c r="Y124" cm="1">
        <f t="array" ref="Y124">_xlfn.IFS(D124="22-29",1,D124="30-39",2,D124="40-49",3,D124="50-59",4)</f>
        <v>4</v>
      </c>
      <c r="Z124" cm="1">
        <f t="array" ref="Z124">_xlfn.IFS(I124="0-4years",3,I124="5-9years",2,I124="10+ years",1)</f>
        <v>2</v>
      </c>
      <c r="AA124" cm="1">
        <f t="array" ref="AA124">_xlfn.IFS(J124="Low(1-2)", 3, J124="Medium(3)",1,J124="High(4-5)",2)</f>
        <v>2</v>
      </c>
      <c r="AB124" cm="1">
        <f t="array" ref="AB124">_xlfn.IFS(M124="Needs Improvement", 4, M124="Below Expectation", 1,M124="Meets Expectation",3,M124="Exceeds Expectation",2)</f>
        <v>4</v>
      </c>
    </row>
    <row r="125" spans="1:28" x14ac:dyDescent="0.3">
      <c r="A125" t="s">
        <v>147</v>
      </c>
      <c r="B125" t="s">
        <v>1146</v>
      </c>
      <c r="C125" t="s">
        <v>2030</v>
      </c>
      <c r="D125" t="s">
        <v>2075</v>
      </c>
      <c r="E125" t="s">
        <v>2022</v>
      </c>
      <c r="F125" t="s">
        <v>422</v>
      </c>
      <c r="G125" s="4">
        <v>103518</v>
      </c>
      <c r="H125">
        <v>0</v>
      </c>
      <c r="I125" s="6" t="s">
        <v>2070</v>
      </c>
      <c r="J125" t="s">
        <v>2079</v>
      </c>
      <c r="K125">
        <v>5</v>
      </c>
      <c r="L125">
        <v>1</v>
      </c>
      <c r="M125" t="str" cm="1">
        <f t="array" ref="M125">_xlfn.IFS(L125=0,"Below Expectation",L125&lt;5,"Needs Improvement",L125&lt;=7,"Meets Expectation",L125&gt;=8,"Exceeds Expectation")</f>
        <v>Needs Improvement</v>
      </c>
      <c r="N125">
        <f t="shared" si="1"/>
        <v>12</v>
      </c>
      <c r="O125" s="11">
        <f>N125/Table3[[#Totals],[Point]]</f>
        <v>0.8571428571428571</v>
      </c>
      <c r="P125" s="4" t="str" cm="1">
        <f t="array" ref="P125">_xlfn.IFS(O125&lt;=40%,"Low Risk",AND(O125&gt;40%,O125&lt;60%), "Medium Risk",O125&gt;=60%,"High Risk")</f>
        <v>High Risk</v>
      </c>
      <c r="Y125" cm="1">
        <f t="array" ref="Y125">_xlfn.IFS(D125="22-29",1,D125="30-39",2,D125="40-49",3,D125="50-59",4)</f>
        <v>4</v>
      </c>
      <c r="Z125" cm="1">
        <f t="array" ref="Z125">_xlfn.IFS(I125="0-4years",3,I125="5-9years",2,I125="10+ years",1)</f>
        <v>2</v>
      </c>
      <c r="AA125" cm="1">
        <f t="array" ref="AA125">_xlfn.IFS(J125="Low(1-2)", 3, J125="Medium(3)",1,J125="High(4-5)",2)</f>
        <v>2</v>
      </c>
      <c r="AB125" cm="1">
        <f t="array" ref="AB125">_xlfn.IFS(M125="Needs Improvement", 4, M125="Below Expectation", 1,M125="Meets Expectation",3,M125="Exceeds Expectation",2)</f>
        <v>4</v>
      </c>
    </row>
    <row r="126" spans="1:28" x14ac:dyDescent="0.3">
      <c r="A126" t="s">
        <v>148</v>
      </c>
      <c r="B126" t="s">
        <v>1147</v>
      </c>
      <c r="C126" t="s">
        <v>2027</v>
      </c>
      <c r="D126" t="s">
        <v>2073</v>
      </c>
      <c r="E126" t="s">
        <v>2024</v>
      </c>
      <c r="F126" t="s">
        <v>129</v>
      </c>
      <c r="G126" s="4">
        <v>107844</v>
      </c>
      <c r="H126">
        <v>0</v>
      </c>
      <c r="I126" s="6" t="s">
        <v>2071</v>
      </c>
      <c r="J126" t="s">
        <v>2080</v>
      </c>
      <c r="K126">
        <v>5</v>
      </c>
      <c r="L126">
        <v>1</v>
      </c>
      <c r="M126" t="str" cm="1">
        <f t="array" ref="M126">_xlfn.IFS(L126=0,"Below Expectation",L126&lt;5,"Needs Improvement",L126&lt;=7,"Meets Expectation",L126&gt;=8,"Exceeds Expectation")</f>
        <v>Needs Improvement</v>
      </c>
      <c r="N126">
        <f t="shared" si="1"/>
        <v>10</v>
      </c>
      <c r="O126" s="11">
        <f>N126/Table3[[#Totals],[Point]]</f>
        <v>0.7142857142857143</v>
      </c>
      <c r="P126" s="4" t="str" cm="1">
        <f t="array" ref="P126">_xlfn.IFS(O126&lt;=40%,"Low Risk",AND(O126&gt;40%,O126&lt;60%), "Medium Risk",O126&gt;=60%,"High Risk")</f>
        <v>High Risk</v>
      </c>
      <c r="Y126" cm="1">
        <f t="array" ref="Y126">_xlfn.IFS(D126="22-29",1,D126="30-39",2,D126="40-49",3,D126="50-59",4)</f>
        <v>2</v>
      </c>
      <c r="Z126" cm="1">
        <f t="array" ref="Z126">_xlfn.IFS(I126="0-4years",3,I126="5-9years",2,I126="10+ years",1)</f>
        <v>1</v>
      </c>
      <c r="AA126" cm="1">
        <f t="array" ref="AA126">_xlfn.IFS(J126="Low(1-2)", 3, J126="Medium(3)",1,J126="High(4-5)",2)</f>
        <v>3</v>
      </c>
      <c r="AB126" cm="1">
        <f t="array" ref="AB126">_xlfn.IFS(M126="Needs Improvement", 4, M126="Below Expectation", 1,M126="Meets Expectation",3,M126="Exceeds Expectation",2)</f>
        <v>4</v>
      </c>
    </row>
    <row r="127" spans="1:28" x14ac:dyDescent="0.3">
      <c r="A127" t="s">
        <v>149</v>
      </c>
      <c r="B127" t="s">
        <v>1148</v>
      </c>
      <c r="C127" t="s">
        <v>2029</v>
      </c>
      <c r="D127" t="s">
        <v>2075</v>
      </c>
      <c r="E127" t="s">
        <v>2023</v>
      </c>
      <c r="F127" t="s">
        <v>294</v>
      </c>
      <c r="G127" s="4">
        <v>57919</v>
      </c>
      <c r="H127">
        <v>0</v>
      </c>
      <c r="I127" s="6" t="s">
        <v>2069</v>
      </c>
      <c r="J127" t="s">
        <v>2080</v>
      </c>
      <c r="K127">
        <v>3</v>
      </c>
      <c r="L127">
        <v>6</v>
      </c>
      <c r="M127" t="str" cm="1">
        <f t="array" ref="M127">_xlfn.IFS(L127=0,"Below Expectation",L127&lt;5,"Needs Improvement",L127&lt;=7,"Meets Expectation",L127&gt;=8,"Exceeds Expectation")</f>
        <v>Meets Expectation</v>
      </c>
      <c r="N127">
        <f t="shared" si="1"/>
        <v>13</v>
      </c>
      <c r="O127" s="11">
        <f>N127/Table3[[#Totals],[Point]]</f>
        <v>0.9285714285714286</v>
      </c>
      <c r="P127" s="4" t="str" cm="1">
        <f t="array" ref="P127">_xlfn.IFS(O127&lt;=40%,"Low Risk",AND(O127&gt;40%,O127&lt;60%), "Medium Risk",O127&gt;=60%,"High Risk")</f>
        <v>High Risk</v>
      </c>
      <c r="Y127" cm="1">
        <f t="array" ref="Y127">_xlfn.IFS(D127="22-29",1,D127="30-39",2,D127="40-49",3,D127="50-59",4)</f>
        <v>4</v>
      </c>
      <c r="Z127" cm="1">
        <f t="array" ref="Z127">_xlfn.IFS(I127="0-4years",3,I127="5-9years",2,I127="10+ years",1)</f>
        <v>3</v>
      </c>
      <c r="AA127" cm="1">
        <f t="array" ref="AA127">_xlfn.IFS(J127="Low(1-2)", 3, J127="Medium(3)",1,J127="High(4-5)",2)</f>
        <v>3</v>
      </c>
      <c r="AB127" cm="1">
        <f t="array" ref="AB127">_xlfn.IFS(M127="Needs Improvement", 4, M127="Below Expectation", 1,M127="Meets Expectation",3,M127="Exceeds Expectation",2)</f>
        <v>3</v>
      </c>
    </row>
    <row r="128" spans="1:28" x14ac:dyDescent="0.3">
      <c r="A128" t="s">
        <v>150</v>
      </c>
      <c r="B128" t="s">
        <v>1149</v>
      </c>
      <c r="C128" t="s">
        <v>2027</v>
      </c>
      <c r="D128" t="s">
        <v>2076</v>
      </c>
      <c r="E128" t="s">
        <v>2022</v>
      </c>
      <c r="F128" t="s">
        <v>998</v>
      </c>
      <c r="G128" s="4">
        <v>115697</v>
      </c>
      <c r="H128">
        <v>1</v>
      </c>
      <c r="I128" s="6" t="s">
        <v>2069</v>
      </c>
      <c r="J128" t="s">
        <v>2079</v>
      </c>
      <c r="K128">
        <v>4</v>
      </c>
      <c r="L128">
        <v>4</v>
      </c>
      <c r="M128" t="str" cm="1">
        <f t="array" ref="M128">_xlfn.IFS(L128=0,"Below Expectation",L128&lt;5,"Needs Improvement",L128&lt;=7,"Meets Expectation",L128&gt;=8,"Exceeds Expectation")</f>
        <v>Needs Improvement</v>
      </c>
      <c r="N128">
        <f t="shared" si="1"/>
        <v>10</v>
      </c>
      <c r="O128" s="11">
        <f>N128/Table3[[#Totals],[Point]]</f>
        <v>0.7142857142857143</v>
      </c>
      <c r="P128" s="4" t="str" cm="1">
        <f t="array" ref="P128">_xlfn.IFS(O128&lt;=40%,"Low Risk",AND(O128&gt;40%,O128&lt;60%), "Medium Risk",O128&gt;=60%,"High Risk")</f>
        <v>High Risk</v>
      </c>
      <c r="Y128" cm="1">
        <f t="array" ref="Y128">_xlfn.IFS(D128="22-29",1,D128="30-39",2,D128="40-49",3,D128="50-59",4)</f>
        <v>1</v>
      </c>
      <c r="Z128" cm="1">
        <f t="array" ref="Z128">_xlfn.IFS(I128="0-4years",3,I128="5-9years",2,I128="10+ years",1)</f>
        <v>3</v>
      </c>
      <c r="AA128" cm="1">
        <f t="array" ref="AA128">_xlfn.IFS(J128="Low(1-2)", 3, J128="Medium(3)",1,J128="High(4-5)",2)</f>
        <v>2</v>
      </c>
      <c r="AB128" cm="1">
        <f t="array" ref="AB128">_xlfn.IFS(M128="Needs Improvement", 4, M128="Below Expectation", 1,M128="Meets Expectation",3,M128="Exceeds Expectation",2)</f>
        <v>4</v>
      </c>
    </row>
    <row r="129" spans="1:28" x14ac:dyDescent="0.3">
      <c r="A129" t="s">
        <v>151</v>
      </c>
      <c r="B129" t="s">
        <v>1150</v>
      </c>
      <c r="C129" t="s">
        <v>2026</v>
      </c>
      <c r="D129" t="s">
        <v>2074</v>
      </c>
      <c r="E129" t="s">
        <v>2022</v>
      </c>
      <c r="F129" t="s">
        <v>854</v>
      </c>
      <c r="G129" s="4">
        <v>82196</v>
      </c>
      <c r="H129">
        <v>0</v>
      </c>
      <c r="I129" s="6" t="s">
        <v>2070</v>
      </c>
      <c r="J129" t="s">
        <v>2080</v>
      </c>
      <c r="K129">
        <v>5</v>
      </c>
      <c r="L129">
        <v>6</v>
      </c>
      <c r="M129" t="str" cm="1">
        <f t="array" ref="M129">_xlfn.IFS(L129=0,"Below Expectation",L129&lt;5,"Needs Improvement",L129&lt;=7,"Meets Expectation",L129&gt;=8,"Exceeds Expectation")</f>
        <v>Meets Expectation</v>
      </c>
      <c r="N129">
        <f t="shared" si="1"/>
        <v>11</v>
      </c>
      <c r="O129" s="11">
        <f>N129/Table3[[#Totals],[Point]]</f>
        <v>0.7857142857142857</v>
      </c>
      <c r="P129" s="4" t="str" cm="1">
        <f t="array" ref="P129">_xlfn.IFS(O129&lt;=40%,"Low Risk",AND(O129&gt;40%,O129&lt;60%), "Medium Risk",O129&gt;=60%,"High Risk")</f>
        <v>High Risk</v>
      </c>
      <c r="Y129" cm="1">
        <f t="array" ref="Y129">_xlfn.IFS(D129="22-29",1,D129="30-39",2,D129="40-49",3,D129="50-59",4)</f>
        <v>3</v>
      </c>
      <c r="Z129" cm="1">
        <f t="array" ref="Z129">_xlfn.IFS(I129="0-4years",3,I129="5-9years",2,I129="10+ years",1)</f>
        <v>2</v>
      </c>
      <c r="AA129" cm="1">
        <f t="array" ref="AA129">_xlfn.IFS(J129="Low(1-2)", 3, J129="Medium(3)",1,J129="High(4-5)",2)</f>
        <v>3</v>
      </c>
      <c r="AB129" cm="1">
        <f t="array" ref="AB129">_xlfn.IFS(M129="Needs Improvement", 4, M129="Below Expectation", 1,M129="Meets Expectation",3,M129="Exceeds Expectation",2)</f>
        <v>3</v>
      </c>
    </row>
    <row r="130" spans="1:28" x14ac:dyDescent="0.3">
      <c r="A130" t="s">
        <v>152</v>
      </c>
      <c r="B130" t="s">
        <v>1151</v>
      </c>
      <c r="C130" t="s">
        <v>2028</v>
      </c>
      <c r="D130" t="s">
        <v>2074</v>
      </c>
      <c r="E130" t="s">
        <v>2023</v>
      </c>
      <c r="F130" t="s">
        <v>526</v>
      </c>
      <c r="G130" s="4">
        <v>104401</v>
      </c>
      <c r="H130">
        <v>0</v>
      </c>
      <c r="I130" s="6" t="s">
        <v>2070</v>
      </c>
      <c r="J130" t="s">
        <v>2080</v>
      </c>
      <c r="K130">
        <v>5</v>
      </c>
      <c r="L130">
        <v>0</v>
      </c>
      <c r="M130" t="str" cm="1">
        <f t="array" ref="M130">_xlfn.IFS(L130=0,"Below Expectation",L130&lt;5,"Needs Improvement",L130&lt;=7,"Meets Expectation",L130&gt;=8,"Exceeds Expectation")</f>
        <v>Below Expectation</v>
      </c>
      <c r="N130">
        <f t="shared" si="1"/>
        <v>9</v>
      </c>
      <c r="O130" s="11">
        <f>N130/Table3[[#Totals],[Point]]</f>
        <v>0.6428571428571429</v>
      </c>
      <c r="P130" s="4" t="str" cm="1">
        <f t="array" ref="P130">_xlfn.IFS(O130&lt;=40%,"Low Risk",AND(O130&gt;40%,O130&lt;60%), "Medium Risk",O130&gt;=60%,"High Risk")</f>
        <v>High Risk</v>
      </c>
      <c r="Y130" cm="1">
        <f t="array" ref="Y130">_xlfn.IFS(D130="22-29",1,D130="30-39",2,D130="40-49",3,D130="50-59",4)</f>
        <v>3</v>
      </c>
      <c r="Z130" cm="1">
        <f t="array" ref="Z130">_xlfn.IFS(I130="0-4years",3,I130="5-9years",2,I130="10+ years",1)</f>
        <v>2</v>
      </c>
      <c r="AA130" cm="1">
        <f t="array" ref="AA130">_xlfn.IFS(J130="Low(1-2)", 3, J130="Medium(3)",1,J130="High(4-5)",2)</f>
        <v>3</v>
      </c>
      <c r="AB130" cm="1">
        <f t="array" ref="AB130">_xlfn.IFS(M130="Needs Improvement", 4, M130="Below Expectation", 1,M130="Meets Expectation",3,M130="Exceeds Expectation",2)</f>
        <v>1</v>
      </c>
    </row>
    <row r="131" spans="1:28" x14ac:dyDescent="0.3">
      <c r="A131" t="s">
        <v>153</v>
      </c>
      <c r="B131" t="s">
        <v>1152</v>
      </c>
      <c r="C131" t="s">
        <v>2027</v>
      </c>
      <c r="D131" t="s">
        <v>2076</v>
      </c>
      <c r="E131" t="s">
        <v>2023</v>
      </c>
      <c r="F131" t="s">
        <v>702</v>
      </c>
      <c r="G131" s="4">
        <v>25495</v>
      </c>
      <c r="H131">
        <v>0</v>
      </c>
      <c r="I131" s="6" t="s">
        <v>2070</v>
      </c>
      <c r="J131" t="s">
        <v>2080</v>
      </c>
      <c r="K131">
        <v>2</v>
      </c>
      <c r="L131">
        <v>0</v>
      </c>
      <c r="M131" t="str" cm="1">
        <f t="array" ref="M131">_xlfn.IFS(L131=0,"Below Expectation",L131&lt;5,"Needs Improvement",L131&lt;=7,"Meets Expectation",L131&gt;=8,"Exceeds Expectation")</f>
        <v>Below Expectation</v>
      </c>
      <c r="N131">
        <f t="shared" ref="N131:N194" si="2">SUM(Y131:AB131)</f>
        <v>7</v>
      </c>
      <c r="O131" s="11">
        <f>N131/Table3[[#Totals],[Point]]</f>
        <v>0.5</v>
      </c>
      <c r="P131" s="4" t="str" cm="1">
        <f t="array" ref="P131">_xlfn.IFS(O131&lt;=40%,"Low Risk",AND(O131&gt;40%,O131&lt;60%), "Medium Risk",O131&gt;=60%,"High Risk")</f>
        <v>Medium Risk</v>
      </c>
      <c r="Y131" cm="1">
        <f t="array" ref="Y131">_xlfn.IFS(D131="22-29",1,D131="30-39",2,D131="40-49",3,D131="50-59",4)</f>
        <v>1</v>
      </c>
      <c r="Z131" cm="1">
        <f t="array" ref="Z131">_xlfn.IFS(I131="0-4years",3,I131="5-9years",2,I131="10+ years",1)</f>
        <v>2</v>
      </c>
      <c r="AA131" cm="1">
        <f t="array" ref="AA131">_xlfn.IFS(J131="Low(1-2)", 3, J131="Medium(3)",1,J131="High(4-5)",2)</f>
        <v>3</v>
      </c>
      <c r="AB131" cm="1">
        <f t="array" ref="AB131">_xlfn.IFS(M131="Needs Improvement", 4, M131="Below Expectation", 1,M131="Meets Expectation",3,M131="Exceeds Expectation",2)</f>
        <v>1</v>
      </c>
    </row>
    <row r="132" spans="1:28" x14ac:dyDescent="0.3">
      <c r="A132" t="s">
        <v>154</v>
      </c>
      <c r="B132" t="s">
        <v>1153</v>
      </c>
      <c r="C132" t="s">
        <v>2025</v>
      </c>
      <c r="D132" t="s">
        <v>2076</v>
      </c>
      <c r="E132" t="s">
        <v>2023</v>
      </c>
      <c r="F132" t="s">
        <v>548</v>
      </c>
      <c r="G132" s="4">
        <v>69755</v>
      </c>
      <c r="H132">
        <v>1</v>
      </c>
      <c r="I132" s="6" t="s">
        <v>2069</v>
      </c>
      <c r="J132" t="s">
        <v>2079</v>
      </c>
      <c r="K132">
        <v>2</v>
      </c>
      <c r="L132">
        <v>4</v>
      </c>
      <c r="M132" t="str" cm="1">
        <f t="array" ref="M132">_xlfn.IFS(L132=0,"Below Expectation",L132&lt;5,"Needs Improvement",L132&lt;=7,"Meets Expectation",L132&gt;=8,"Exceeds Expectation")</f>
        <v>Needs Improvement</v>
      </c>
      <c r="N132">
        <f t="shared" si="2"/>
        <v>10</v>
      </c>
      <c r="O132" s="11">
        <f>N132/Table3[[#Totals],[Point]]</f>
        <v>0.7142857142857143</v>
      </c>
      <c r="P132" s="4" t="str" cm="1">
        <f t="array" ref="P132">_xlfn.IFS(O132&lt;=40%,"Low Risk",AND(O132&gt;40%,O132&lt;60%), "Medium Risk",O132&gt;=60%,"High Risk")</f>
        <v>High Risk</v>
      </c>
      <c r="Y132" cm="1">
        <f t="array" ref="Y132">_xlfn.IFS(D132="22-29",1,D132="30-39",2,D132="40-49",3,D132="50-59",4)</f>
        <v>1</v>
      </c>
      <c r="Z132" cm="1">
        <f t="array" ref="Z132">_xlfn.IFS(I132="0-4years",3,I132="5-9years",2,I132="10+ years",1)</f>
        <v>3</v>
      </c>
      <c r="AA132" cm="1">
        <f t="array" ref="AA132">_xlfn.IFS(J132="Low(1-2)", 3, J132="Medium(3)",1,J132="High(4-5)",2)</f>
        <v>2</v>
      </c>
      <c r="AB132" cm="1">
        <f t="array" ref="AB132">_xlfn.IFS(M132="Needs Improvement", 4, M132="Below Expectation", 1,M132="Meets Expectation",3,M132="Exceeds Expectation",2)</f>
        <v>4</v>
      </c>
    </row>
    <row r="133" spans="1:28" x14ac:dyDescent="0.3">
      <c r="A133" t="s">
        <v>155</v>
      </c>
      <c r="B133" t="s">
        <v>1154</v>
      </c>
      <c r="C133" t="s">
        <v>2027</v>
      </c>
      <c r="D133" t="s">
        <v>2074</v>
      </c>
      <c r="E133" t="s">
        <v>2022</v>
      </c>
      <c r="F133" t="s">
        <v>872</v>
      </c>
      <c r="G133" s="4">
        <v>92684</v>
      </c>
      <c r="H133">
        <v>0</v>
      </c>
      <c r="I133" s="6" t="s">
        <v>2069</v>
      </c>
      <c r="J133" t="s">
        <v>2079</v>
      </c>
      <c r="K133">
        <v>1</v>
      </c>
      <c r="L133">
        <v>1</v>
      </c>
      <c r="M133" t="str" cm="1">
        <f t="array" ref="M133">_xlfn.IFS(L133=0,"Below Expectation",L133&lt;5,"Needs Improvement",L133&lt;=7,"Meets Expectation",L133&gt;=8,"Exceeds Expectation")</f>
        <v>Needs Improvement</v>
      </c>
      <c r="N133">
        <f t="shared" si="2"/>
        <v>12</v>
      </c>
      <c r="O133" s="11">
        <f>N133/Table3[[#Totals],[Point]]</f>
        <v>0.8571428571428571</v>
      </c>
      <c r="P133" s="4" t="str" cm="1">
        <f t="array" ref="P133">_xlfn.IFS(O133&lt;=40%,"Low Risk",AND(O133&gt;40%,O133&lt;60%), "Medium Risk",O133&gt;=60%,"High Risk")</f>
        <v>High Risk</v>
      </c>
      <c r="Y133" cm="1">
        <f t="array" ref="Y133">_xlfn.IFS(D133="22-29",1,D133="30-39",2,D133="40-49",3,D133="50-59",4)</f>
        <v>3</v>
      </c>
      <c r="Z133" cm="1">
        <f t="array" ref="Z133">_xlfn.IFS(I133="0-4years",3,I133="5-9years",2,I133="10+ years",1)</f>
        <v>3</v>
      </c>
      <c r="AA133" cm="1">
        <f t="array" ref="AA133">_xlfn.IFS(J133="Low(1-2)", 3, J133="Medium(3)",1,J133="High(4-5)",2)</f>
        <v>2</v>
      </c>
      <c r="AB133" cm="1">
        <f t="array" ref="AB133">_xlfn.IFS(M133="Needs Improvement", 4, M133="Below Expectation", 1,M133="Meets Expectation",3,M133="Exceeds Expectation",2)</f>
        <v>4</v>
      </c>
    </row>
    <row r="134" spans="1:28" x14ac:dyDescent="0.3">
      <c r="A134" t="s">
        <v>156</v>
      </c>
      <c r="B134" t="s">
        <v>1155</v>
      </c>
      <c r="C134" t="s">
        <v>2026</v>
      </c>
      <c r="D134" t="s">
        <v>2074</v>
      </c>
      <c r="E134" t="s">
        <v>2022</v>
      </c>
      <c r="F134" t="s">
        <v>55</v>
      </c>
      <c r="G134" s="4">
        <v>58324</v>
      </c>
      <c r="H134">
        <v>0</v>
      </c>
      <c r="I134" s="6" t="s">
        <v>2069</v>
      </c>
      <c r="J134" t="s">
        <v>2080</v>
      </c>
      <c r="K134">
        <v>3</v>
      </c>
      <c r="L134">
        <v>7</v>
      </c>
      <c r="M134" t="str" cm="1">
        <f t="array" ref="M134">_xlfn.IFS(L134=0,"Below Expectation",L134&lt;5,"Needs Improvement",L134&lt;=7,"Meets Expectation",L134&gt;=8,"Exceeds Expectation")</f>
        <v>Meets Expectation</v>
      </c>
      <c r="N134">
        <f t="shared" si="2"/>
        <v>12</v>
      </c>
      <c r="O134" s="11">
        <f>N134/Table3[[#Totals],[Point]]</f>
        <v>0.8571428571428571</v>
      </c>
      <c r="P134" s="4" t="str" cm="1">
        <f t="array" ref="P134">_xlfn.IFS(O134&lt;=40%,"Low Risk",AND(O134&gt;40%,O134&lt;60%), "Medium Risk",O134&gt;=60%,"High Risk")</f>
        <v>High Risk</v>
      </c>
      <c r="Y134" cm="1">
        <f t="array" ref="Y134">_xlfn.IFS(D134="22-29",1,D134="30-39",2,D134="40-49",3,D134="50-59",4)</f>
        <v>3</v>
      </c>
      <c r="Z134" cm="1">
        <f t="array" ref="Z134">_xlfn.IFS(I134="0-4years",3,I134="5-9years",2,I134="10+ years",1)</f>
        <v>3</v>
      </c>
      <c r="AA134" cm="1">
        <f t="array" ref="AA134">_xlfn.IFS(J134="Low(1-2)", 3, J134="Medium(3)",1,J134="High(4-5)",2)</f>
        <v>3</v>
      </c>
      <c r="AB134" cm="1">
        <f t="array" ref="AB134">_xlfn.IFS(M134="Needs Improvement", 4, M134="Below Expectation", 1,M134="Meets Expectation",3,M134="Exceeds Expectation",2)</f>
        <v>3</v>
      </c>
    </row>
    <row r="135" spans="1:28" x14ac:dyDescent="0.3">
      <c r="A135" t="s">
        <v>157</v>
      </c>
      <c r="B135" t="s">
        <v>1156</v>
      </c>
      <c r="C135" t="s">
        <v>2028</v>
      </c>
      <c r="D135" t="s">
        <v>2074</v>
      </c>
      <c r="E135" t="s">
        <v>2022</v>
      </c>
      <c r="F135" t="s">
        <v>416</v>
      </c>
      <c r="G135" s="4">
        <v>103929</v>
      </c>
      <c r="H135">
        <v>0</v>
      </c>
      <c r="I135" s="6" t="s">
        <v>2070</v>
      </c>
      <c r="J135" t="s">
        <v>2080</v>
      </c>
      <c r="K135">
        <v>4</v>
      </c>
      <c r="L135">
        <v>2</v>
      </c>
      <c r="M135" t="str" cm="1">
        <f t="array" ref="M135">_xlfn.IFS(L135=0,"Below Expectation",L135&lt;5,"Needs Improvement",L135&lt;=7,"Meets Expectation",L135&gt;=8,"Exceeds Expectation")</f>
        <v>Needs Improvement</v>
      </c>
      <c r="N135">
        <f t="shared" si="2"/>
        <v>12</v>
      </c>
      <c r="O135" s="11">
        <f>N135/Table3[[#Totals],[Point]]</f>
        <v>0.8571428571428571</v>
      </c>
      <c r="P135" s="4" t="str" cm="1">
        <f t="array" ref="P135">_xlfn.IFS(O135&lt;=40%,"Low Risk",AND(O135&gt;40%,O135&lt;60%), "Medium Risk",O135&gt;=60%,"High Risk")</f>
        <v>High Risk</v>
      </c>
      <c r="Y135" cm="1">
        <f t="array" ref="Y135">_xlfn.IFS(D135="22-29",1,D135="30-39",2,D135="40-49",3,D135="50-59",4)</f>
        <v>3</v>
      </c>
      <c r="Z135" cm="1">
        <f t="array" ref="Z135">_xlfn.IFS(I135="0-4years",3,I135="5-9years",2,I135="10+ years",1)</f>
        <v>2</v>
      </c>
      <c r="AA135" cm="1">
        <f t="array" ref="AA135">_xlfn.IFS(J135="Low(1-2)", 3, J135="Medium(3)",1,J135="High(4-5)",2)</f>
        <v>3</v>
      </c>
      <c r="AB135" cm="1">
        <f t="array" ref="AB135">_xlfn.IFS(M135="Needs Improvement", 4, M135="Below Expectation", 1,M135="Meets Expectation",3,M135="Exceeds Expectation",2)</f>
        <v>4</v>
      </c>
    </row>
    <row r="136" spans="1:28" x14ac:dyDescent="0.3">
      <c r="A136" t="s">
        <v>158</v>
      </c>
      <c r="B136" t="s">
        <v>1157</v>
      </c>
      <c r="C136" t="s">
        <v>2029</v>
      </c>
      <c r="D136" t="s">
        <v>2075</v>
      </c>
      <c r="E136" t="s">
        <v>2023</v>
      </c>
      <c r="F136" t="s">
        <v>63</v>
      </c>
      <c r="G136" s="4">
        <v>26552</v>
      </c>
      <c r="H136">
        <v>0</v>
      </c>
      <c r="I136" s="6" t="s">
        <v>2069</v>
      </c>
      <c r="J136" t="s">
        <v>2079</v>
      </c>
      <c r="K136">
        <v>5</v>
      </c>
      <c r="L136">
        <v>0</v>
      </c>
      <c r="M136" t="str" cm="1">
        <f t="array" ref="M136">_xlfn.IFS(L136=0,"Below Expectation",L136&lt;5,"Needs Improvement",L136&lt;=7,"Meets Expectation",L136&gt;=8,"Exceeds Expectation")</f>
        <v>Below Expectation</v>
      </c>
      <c r="N136">
        <f t="shared" si="2"/>
        <v>10</v>
      </c>
      <c r="O136" s="11">
        <f>N136/Table3[[#Totals],[Point]]</f>
        <v>0.7142857142857143</v>
      </c>
      <c r="P136" s="4" t="str" cm="1">
        <f t="array" ref="P136">_xlfn.IFS(O136&lt;=40%,"Low Risk",AND(O136&gt;40%,O136&lt;60%), "Medium Risk",O136&gt;=60%,"High Risk")</f>
        <v>High Risk</v>
      </c>
      <c r="Y136" cm="1">
        <f t="array" ref="Y136">_xlfn.IFS(D136="22-29",1,D136="30-39",2,D136="40-49",3,D136="50-59",4)</f>
        <v>4</v>
      </c>
      <c r="Z136" cm="1">
        <f t="array" ref="Z136">_xlfn.IFS(I136="0-4years",3,I136="5-9years",2,I136="10+ years",1)</f>
        <v>3</v>
      </c>
      <c r="AA136" cm="1">
        <f t="array" ref="AA136">_xlfn.IFS(J136="Low(1-2)", 3, J136="Medium(3)",1,J136="High(4-5)",2)</f>
        <v>2</v>
      </c>
      <c r="AB136" cm="1">
        <f t="array" ref="AB136">_xlfn.IFS(M136="Needs Improvement", 4, M136="Below Expectation", 1,M136="Meets Expectation",3,M136="Exceeds Expectation",2)</f>
        <v>1</v>
      </c>
    </row>
    <row r="137" spans="1:28" x14ac:dyDescent="0.3">
      <c r="A137" t="s">
        <v>159</v>
      </c>
      <c r="B137" t="s">
        <v>1158</v>
      </c>
      <c r="C137" t="s">
        <v>2026</v>
      </c>
      <c r="D137" t="s">
        <v>2073</v>
      </c>
      <c r="E137" t="s">
        <v>2023</v>
      </c>
      <c r="F137" t="s">
        <v>683</v>
      </c>
      <c r="G137" s="4">
        <v>76272</v>
      </c>
      <c r="H137">
        <v>0</v>
      </c>
      <c r="I137" s="6" t="s">
        <v>2070</v>
      </c>
      <c r="J137" t="s">
        <v>2081</v>
      </c>
      <c r="K137">
        <v>5</v>
      </c>
      <c r="L137">
        <v>1</v>
      </c>
      <c r="M137" t="str" cm="1">
        <f t="array" ref="M137">_xlfn.IFS(L137=0,"Below Expectation",L137&lt;5,"Needs Improvement",L137&lt;=7,"Meets Expectation",L137&gt;=8,"Exceeds Expectation")</f>
        <v>Needs Improvement</v>
      </c>
      <c r="N137">
        <f t="shared" si="2"/>
        <v>9</v>
      </c>
      <c r="O137" s="11">
        <f>N137/Table3[[#Totals],[Point]]</f>
        <v>0.6428571428571429</v>
      </c>
      <c r="P137" s="4" t="str" cm="1">
        <f t="array" ref="P137">_xlfn.IFS(O137&lt;=40%,"Low Risk",AND(O137&gt;40%,O137&lt;60%), "Medium Risk",O137&gt;=60%,"High Risk")</f>
        <v>High Risk</v>
      </c>
      <c r="Y137" cm="1">
        <f t="array" ref="Y137">_xlfn.IFS(D137="22-29",1,D137="30-39",2,D137="40-49",3,D137="50-59",4)</f>
        <v>2</v>
      </c>
      <c r="Z137" cm="1">
        <f t="array" ref="Z137">_xlfn.IFS(I137="0-4years",3,I137="5-9years",2,I137="10+ years",1)</f>
        <v>2</v>
      </c>
      <c r="AA137" cm="1">
        <f t="array" ref="AA137">_xlfn.IFS(J137="Low(1-2)", 3, J137="Medium(3)",1,J137="High(4-5)",2)</f>
        <v>1</v>
      </c>
      <c r="AB137" cm="1">
        <f t="array" ref="AB137">_xlfn.IFS(M137="Needs Improvement", 4, M137="Below Expectation", 1,M137="Meets Expectation",3,M137="Exceeds Expectation",2)</f>
        <v>4</v>
      </c>
    </row>
    <row r="138" spans="1:28" x14ac:dyDescent="0.3">
      <c r="A138" t="s">
        <v>160</v>
      </c>
      <c r="B138" t="s">
        <v>1159</v>
      </c>
      <c r="C138" t="s">
        <v>2028</v>
      </c>
      <c r="D138" t="s">
        <v>2074</v>
      </c>
      <c r="E138" t="s">
        <v>2023</v>
      </c>
      <c r="F138" t="s">
        <v>241</v>
      </c>
      <c r="G138" s="4">
        <v>60853</v>
      </c>
      <c r="H138">
        <v>0</v>
      </c>
      <c r="I138" s="6" t="s">
        <v>2071</v>
      </c>
      <c r="J138" t="s">
        <v>2080</v>
      </c>
      <c r="K138">
        <v>1</v>
      </c>
      <c r="L138">
        <v>9</v>
      </c>
      <c r="M138" t="str" cm="1">
        <f t="array" ref="M138">_xlfn.IFS(L138=0,"Below Expectation",L138&lt;5,"Needs Improvement",L138&lt;=7,"Meets Expectation",L138&gt;=8,"Exceeds Expectation")</f>
        <v>Exceeds Expectation</v>
      </c>
      <c r="N138">
        <f t="shared" si="2"/>
        <v>9</v>
      </c>
      <c r="O138" s="11">
        <f>N138/Table3[[#Totals],[Point]]</f>
        <v>0.6428571428571429</v>
      </c>
      <c r="P138" s="4" t="str" cm="1">
        <f t="array" ref="P138">_xlfn.IFS(O138&lt;=40%,"Low Risk",AND(O138&gt;40%,O138&lt;60%), "Medium Risk",O138&gt;=60%,"High Risk")</f>
        <v>High Risk</v>
      </c>
      <c r="Y138" cm="1">
        <f t="array" ref="Y138">_xlfn.IFS(D138="22-29",1,D138="30-39",2,D138="40-49",3,D138="50-59",4)</f>
        <v>3</v>
      </c>
      <c r="Z138" cm="1">
        <f t="array" ref="Z138">_xlfn.IFS(I138="0-4years",3,I138="5-9years",2,I138="10+ years",1)</f>
        <v>1</v>
      </c>
      <c r="AA138" cm="1">
        <f t="array" ref="AA138">_xlfn.IFS(J138="Low(1-2)", 3, J138="Medium(3)",1,J138="High(4-5)",2)</f>
        <v>3</v>
      </c>
      <c r="AB138" cm="1">
        <f t="array" ref="AB138">_xlfn.IFS(M138="Needs Improvement", 4, M138="Below Expectation", 1,M138="Meets Expectation",3,M138="Exceeds Expectation",2)</f>
        <v>2</v>
      </c>
    </row>
    <row r="139" spans="1:28" x14ac:dyDescent="0.3">
      <c r="A139" t="s">
        <v>161</v>
      </c>
      <c r="B139" t="s">
        <v>1160</v>
      </c>
      <c r="C139" t="s">
        <v>2027</v>
      </c>
      <c r="D139" t="s">
        <v>2074</v>
      </c>
      <c r="E139" t="s">
        <v>2024</v>
      </c>
      <c r="F139" t="s">
        <v>754</v>
      </c>
      <c r="G139" s="4">
        <v>57924</v>
      </c>
      <c r="H139">
        <v>0</v>
      </c>
      <c r="I139" s="6" t="s">
        <v>2071</v>
      </c>
      <c r="J139" t="s">
        <v>2080</v>
      </c>
      <c r="K139">
        <v>5</v>
      </c>
      <c r="L139">
        <v>9</v>
      </c>
      <c r="M139" t="str" cm="1">
        <f t="array" ref="M139">_xlfn.IFS(L139=0,"Below Expectation",L139&lt;5,"Needs Improvement",L139&lt;=7,"Meets Expectation",L139&gt;=8,"Exceeds Expectation")</f>
        <v>Exceeds Expectation</v>
      </c>
      <c r="N139">
        <f t="shared" si="2"/>
        <v>9</v>
      </c>
      <c r="O139" s="11">
        <f>N139/Table3[[#Totals],[Point]]</f>
        <v>0.6428571428571429</v>
      </c>
      <c r="P139" s="4" t="str" cm="1">
        <f t="array" ref="P139">_xlfn.IFS(O139&lt;=40%,"Low Risk",AND(O139&gt;40%,O139&lt;60%), "Medium Risk",O139&gt;=60%,"High Risk")</f>
        <v>High Risk</v>
      </c>
      <c r="Y139" cm="1">
        <f t="array" ref="Y139">_xlfn.IFS(D139="22-29",1,D139="30-39",2,D139="40-49",3,D139="50-59",4)</f>
        <v>3</v>
      </c>
      <c r="Z139" cm="1">
        <f t="array" ref="Z139">_xlfn.IFS(I139="0-4years",3,I139="5-9years",2,I139="10+ years",1)</f>
        <v>1</v>
      </c>
      <c r="AA139" cm="1">
        <f t="array" ref="AA139">_xlfn.IFS(J139="Low(1-2)", 3, J139="Medium(3)",1,J139="High(4-5)",2)</f>
        <v>3</v>
      </c>
      <c r="AB139" cm="1">
        <f t="array" ref="AB139">_xlfn.IFS(M139="Needs Improvement", 4, M139="Below Expectation", 1,M139="Meets Expectation",3,M139="Exceeds Expectation",2)</f>
        <v>2</v>
      </c>
    </row>
    <row r="140" spans="1:28" x14ac:dyDescent="0.3">
      <c r="A140" t="s">
        <v>162</v>
      </c>
      <c r="B140" t="s">
        <v>1161</v>
      </c>
      <c r="C140" t="s">
        <v>2030</v>
      </c>
      <c r="D140" t="s">
        <v>2075</v>
      </c>
      <c r="E140" t="s">
        <v>2023</v>
      </c>
      <c r="F140" t="s">
        <v>1004</v>
      </c>
      <c r="G140" s="4">
        <v>99462</v>
      </c>
      <c r="H140">
        <v>0</v>
      </c>
      <c r="I140" s="6" t="s">
        <v>2070</v>
      </c>
      <c r="J140" t="s">
        <v>2081</v>
      </c>
      <c r="K140">
        <v>3</v>
      </c>
      <c r="L140">
        <v>6</v>
      </c>
      <c r="M140" t="str" cm="1">
        <f t="array" ref="M140">_xlfn.IFS(L140=0,"Below Expectation",L140&lt;5,"Needs Improvement",L140&lt;=7,"Meets Expectation",L140&gt;=8,"Exceeds Expectation")</f>
        <v>Meets Expectation</v>
      </c>
      <c r="N140">
        <f t="shared" si="2"/>
        <v>10</v>
      </c>
      <c r="O140" s="11">
        <f>N140/Table3[[#Totals],[Point]]</f>
        <v>0.7142857142857143</v>
      </c>
      <c r="P140" s="4" t="str" cm="1">
        <f t="array" ref="P140">_xlfn.IFS(O140&lt;=40%,"Low Risk",AND(O140&gt;40%,O140&lt;60%), "Medium Risk",O140&gt;=60%,"High Risk")</f>
        <v>High Risk</v>
      </c>
      <c r="Y140" cm="1">
        <f t="array" ref="Y140">_xlfn.IFS(D140="22-29",1,D140="30-39",2,D140="40-49",3,D140="50-59",4)</f>
        <v>4</v>
      </c>
      <c r="Z140" cm="1">
        <f t="array" ref="Z140">_xlfn.IFS(I140="0-4years",3,I140="5-9years",2,I140="10+ years",1)</f>
        <v>2</v>
      </c>
      <c r="AA140" cm="1">
        <f t="array" ref="AA140">_xlfn.IFS(J140="Low(1-2)", 3, J140="Medium(3)",1,J140="High(4-5)",2)</f>
        <v>1</v>
      </c>
      <c r="AB140" cm="1">
        <f t="array" ref="AB140">_xlfn.IFS(M140="Needs Improvement", 4, M140="Below Expectation", 1,M140="Meets Expectation",3,M140="Exceeds Expectation",2)</f>
        <v>3</v>
      </c>
    </row>
    <row r="141" spans="1:28" x14ac:dyDescent="0.3">
      <c r="A141" t="s">
        <v>163</v>
      </c>
      <c r="B141" t="s">
        <v>1162</v>
      </c>
      <c r="C141" t="s">
        <v>2030</v>
      </c>
      <c r="D141" t="s">
        <v>2076</v>
      </c>
      <c r="E141" t="s">
        <v>2023</v>
      </c>
      <c r="F141" t="s">
        <v>105</v>
      </c>
      <c r="G141" s="4">
        <v>48889</v>
      </c>
      <c r="H141">
        <v>0</v>
      </c>
      <c r="I141" s="6" t="s">
        <v>2069</v>
      </c>
      <c r="J141" t="s">
        <v>2079</v>
      </c>
      <c r="K141">
        <v>1</v>
      </c>
      <c r="L141">
        <v>5</v>
      </c>
      <c r="M141" t="str" cm="1">
        <f t="array" ref="M141">_xlfn.IFS(L141=0,"Below Expectation",L141&lt;5,"Needs Improvement",L141&lt;=7,"Meets Expectation",L141&gt;=8,"Exceeds Expectation")</f>
        <v>Meets Expectation</v>
      </c>
      <c r="N141">
        <f t="shared" si="2"/>
        <v>9</v>
      </c>
      <c r="O141" s="11">
        <f>N141/Table3[[#Totals],[Point]]</f>
        <v>0.6428571428571429</v>
      </c>
      <c r="P141" s="4" t="str" cm="1">
        <f t="array" ref="P141">_xlfn.IFS(O141&lt;=40%,"Low Risk",AND(O141&gt;40%,O141&lt;60%), "Medium Risk",O141&gt;=60%,"High Risk")</f>
        <v>High Risk</v>
      </c>
      <c r="Y141" cm="1">
        <f t="array" ref="Y141">_xlfn.IFS(D141="22-29",1,D141="30-39",2,D141="40-49",3,D141="50-59",4)</f>
        <v>1</v>
      </c>
      <c r="Z141" cm="1">
        <f t="array" ref="Z141">_xlfn.IFS(I141="0-4years",3,I141="5-9years",2,I141="10+ years",1)</f>
        <v>3</v>
      </c>
      <c r="AA141" cm="1">
        <f t="array" ref="AA141">_xlfn.IFS(J141="Low(1-2)", 3, J141="Medium(3)",1,J141="High(4-5)",2)</f>
        <v>2</v>
      </c>
      <c r="AB141" cm="1">
        <f t="array" ref="AB141">_xlfn.IFS(M141="Needs Improvement", 4, M141="Below Expectation", 1,M141="Meets Expectation",3,M141="Exceeds Expectation",2)</f>
        <v>3</v>
      </c>
    </row>
    <row r="142" spans="1:28" x14ac:dyDescent="0.3">
      <c r="A142" t="s">
        <v>164</v>
      </c>
      <c r="B142" t="s">
        <v>1163</v>
      </c>
      <c r="C142" t="s">
        <v>2025</v>
      </c>
      <c r="D142" t="s">
        <v>2074</v>
      </c>
      <c r="E142" t="s">
        <v>2023</v>
      </c>
      <c r="F142" t="s">
        <v>868</v>
      </c>
      <c r="G142" s="4">
        <v>79675</v>
      </c>
      <c r="H142">
        <v>0</v>
      </c>
      <c r="I142" s="6" t="s">
        <v>2071</v>
      </c>
      <c r="J142" t="s">
        <v>2081</v>
      </c>
      <c r="K142">
        <v>3</v>
      </c>
      <c r="L142">
        <v>7</v>
      </c>
      <c r="M142" t="str" cm="1">
        <f t="array" ref="M142">_xlfn.IFS(L142=0,"Below Expectation",L142&lt;5,"Needs Improvement",L142&lt;=7,"Meets Expectation",L142&gt;=8,"Exceeds Expectation")</f>
        <v>Meets Expectation</v>
      </c>
      <c r="N142">
        <f t="shared" si="2"/>
        <v>8</v>
      </c>
      <c r="O142" s="11">
        <f>N142/Table3[[#Totals],[Point]]</f>
        <v>0.5714285714285714</v>
      </c>
      <c r="P142" s="4" t="str" cm="1">
        <f t="array" ref="P142">_xlfn.IFS(O142&lt;=40%,"Low Risk",AND(O142&gt;40%,O142&lt;60%), "Medium Risk",O142&gt;=60%,"High Risk")</f>
        <v>Medium Risk</v>
      </c>
      <c r="Y142" cm="1">
        <f t="array" ref="Y142">_xlfn.IFS(D142="22-29",1,D142="30-39",2,D142="40-49",3,D142="50-59",4)</f>
        <v>3</v>
      </c>
      <c r="Z142" cm="1">
        <f t="array" ref="Z142">_xlfn.IFS(I142="0-4years",3,I142="5-9years",2,I142="10+ years",1)</f>
        <v>1</v>
      </c>
      <c r="AA142" cm="1">
        <f t="array" ref="AA142">_xlfn.IFS(J142="Low(1-2)", 3, J142="Medium(3)",1,J142="High(4-5)",2)</f>
        <v>1</v>
      </c>
      <c r="AB142" cm="1">
        <f t="array" ref="AB142">_xlfn.IFS(M142="Needs Improvement", 4, M142="Below Expectation", 1,M142="Meets Expectation",3,M142="Exceeds Expectation",2)</f>
        <v>3</v>
      </c>
    </row>
    <row r="143" spans="1:28" x14ac:dyDescent="0.3">
      <c r="A143" t="s">
        <v>165</v>
      </c>
      <c r="B143" t="s">
        <v>1164</v>
      </c>
      <c r="C143" t="s">
        <v>2028</v>
      </c>
      <c r="D143" t="s">
        <v>2073</v>
      </c>
      <c r="E143" t="s">
        <v>2022</v>
      </c>
      <c r="F143" t="s">
        <v>743</v>
      </c>
      <c r="G143" s="4">
        <v>98591</v>
      </c>
      <c r="H143">
        <v>0</v>
      </c>
      <c r="I143" s="6" t="s">
        <v>2071</v>
      </c>
      <c r="J143" t="s">
        <v>2079</v>
      </c>
      <c r="K143">
        <v>1</v>
      </c>
      <c r="L143">
        <v>6</v>
      </c>
      <c r="M143" t="str" cm="1">
        <f t="array" ref="M143">_xlfn.IFS(L143=0,"Below Expectation",L143&lt;5,"Needs Improvement",L143&lt;=7,"Meets Expectation",L143&gt;=8,"Exceeds Expectation")</f>
        <v>Meets Expectation</v>
      </c>
      <c r="N143">
        <f t="shared" si="2"/>
        <v>8</v>
      </c>
      <c r="O143" s="11">
        <f>N143/Table3[[#Totals],[Point]]</f>
        <v>0.5714285714285714</v>
      </c>
      <c r="P143" s="4" t="str" cm="1">
        <f t="array" ref="P143">_xlfn.IFS(O143&lt;=40%,"Low Risk",AND(O143&gt;40%,O143&lt;60%), "Medium Risk",O143&gt;=60%,"High Risk")</f>
        <v>Medium Risk</v>
      </c>
      <c r="Y143" cm="1">
        <f t="array" ref="Y143">_xlfn.IFS(D143="22-29",1,D143="30-39",2,D143="40-49",3,D143="50-59",4)</f>
        <v>2</v>
      </c>
      <c r="Z143" cm="1">
        <f t="array" ref="Z143">_xlfn.IFS(I143="0-4years",3,I143="5-9years",2,I143="10+ years",1)</f>
        <v>1</v>
      </c>
      <c r="AA143" cm="1">
        <f t="array" ref="AA143">_xlfn.IFS(J143="Low(1-2)", 3, J143="Medium(3)",1,J143="High(4-5)",2)</f>
        <v>2</v>
      </c>
      <c r="AB143" cm="1">
        <f t="array" ref="AB143">_xlfn.IFS(M143="Needs Improvement", 4, M143="Below Expectation", 1,M143="Meets Expectation",3,M143="Exceeds Expectation",2)</f>
        <v>3</v>
      </c>
    </row>
    <row r="144" spans="1:28" x14ac:dyDescent="0.3">
      <c r="A144" t="s">
        <v>166</v>
      </c>
      <c r="B144" t="s">
        <v>1165</v>
      </c>
      <c r="C144" t="s">
        <v>2030</v>
      </c>
      <c r="D144" t="s">
        <v>2076</v>
      </c>
      <c r="E144" t="s">
        <v>2024</v>
      </c>
      <c r="F144" t="s">
        <v>224</v>
      </c>
      <c r="G144" s="4">
        <v>95190</v>
      </c>
      <c r="H144">
        <v>0</v>
      </c>
      <c r="I144" s="6" t="s">
        <v>2069</v>
      </c>
      <c r="J144" t="s">
        <v>2079</v>
      </c>
      <c r="K144">
        <v>5</v>
      </c>
      <c r="L144">
        <v>9</v>
      </c>
      <c r="M144" t="str" cm="1">
        <f t="array" ref="M144">_xlfn.IFS(L144=0,"Below Expectation",L144&lt;5,"Needs Improvement",L144&lt;=7,"Meets Expectation",L144&gt;=8,"Exceeds Expectation")</f>
        <v>Exceeds Expectation</v>
      </c>
      <c r="N144">
        <f t="shared" si="2"/>
        <v>8</v>
      </c>
      <c r="O144" s="11">
        <f>N144/Table3[[#Totals],[Point]]</f>
        <v>0.5714285714285714</v>
      </c>
      <c r="P144" s="4" t="str" cm="1">
        <f t="array" ref="P144">_xlfn.IFS(O144&lt;=40%,"Low Risk",AND(O144&gt;40%,O144&lt;60%), "Medium Risk",O144&gt;=60%,"High Risk")</f>
        <v>Medium Risk</v>
      </c>
      <c r="Y144" cm="1">
        <f t="array" ref="Y144">_xlfn.IFS(D144="22-29",1,D144="30-39",2,D144="40-49",3,D144="50-59",4)</f>
        <v>1</v>
      </c>
      <c r="Z144" cm="1">
        <f t="array" ref="Z144">_xlfn.IFS(I144="0-4years",3,I144="5-9years",2,I144="10+ years",1)</f>
        <v>3</v>
      </c>
      <c r="AA144" cm="1">
        <f t="array" ref="AA144">_xlfn.IFS(J144="Low(1-2)", 3, J144="Medium(3)",1,J144="High(4-5)",2)</f>
        <v>2</v>
      </c>
      <c r="AB144" cm="1">
        <f t="array" ref="AB144">_xlfn.IFS(M144="Needs Improvement", 4, M144="Below Expectation", 1,M144="Meets Expectation",3,M144="Exceeds Expectation",2)</f>
        <v>2</v>
      </c>
    </row>
    <row r="145" spans="1:28" x14ac:dyDescent="0.3">
      <c r="A145" t="s">
        <v>167</v>
      </c>
      <c r="B145" t="s">
        <v>1166</v>
      </c>
      <c r="C145" t="s">
        <v>2029</v>
      </c>
      <c r="D145" t="s">
        <v>2076</v>
      </c>
      <c r="E145" t="s">
        <v>2022</v>
      </c>
      <c r="F145" t="s">
        <v>470</v>
      </c>
      <c r="G145" s="4">
        <v>47634</v>
      </c>
      <c r="H145">
        <v>0</v>
      </c>
      <c r="I145" s="6" t="s">
        <v>2071</v>
      </c>
      <c r="J145" t="s">
        <v>2079</v>
      </c>
      <c r="K145">
        <v>1</v>
      </c>
      <c r="L145">
        <v>7</v>
      </c>
      <c r="M145" t="str" cm="1">
        <f t="array" ref="M145">_xlfn.IFS(L145=0,"Below Expectation",L145&lt;5,"Needs Improvement",L145&lt;=7,"Meets Expectation",L145&gt;=8,"Exceeds Expectation")</f>
        <v>Meets Expectation</v>
      </c>
      <c r="N145">
        <f t="shared" si="2"/>
        <v>7</v>
      </c>
      <c r="O145" s="11">
        <f>N145/Table3[[#Totals],[Point]]</f>
        <v>0.5</v>
      </c>
      <c r="P145" s="4" t="str" cm="1">
        <f t="array" ref="P145">_xlfn.IFS(O145&lt;=40%,"Low Risk",AND(O145&gt;40%,O145&lt;60%), "Medium Risk",O145&gt;=60%,"High Risk")</f>
        <v>Medium Risk</v>
      </c>
      <c r="Y145" cm="1">
        <f t="array" ref="Y145">_xlfn.IFS(D145="22-29",1,D145="30-39",2,D145="40-49",3,D145="50-59",4)</f>
        <v>1</v>
      </c>
      <c r="Z145" cm="1">
        <f t="array" ref="Z145">_xlfn.IFS(I145="0-4years",3,I145="5-9years",2,I145="10+ years",1)</f>
        <v>1</v>
      </c>
      <c r="AA145" cm="1">
        <f t="array" ref="AA145">_xlfn.IFS(J145="Low(1-2)", 3, J145="Medium(3)",1,J145="High(4-5)",2)</f>
        <v>2</v>
      </c>
      <c r="AB145" cm="1">
        <f t="array" ref="AB145">_xlfn.IFS(M145="Needs Improvement", 4, M145="Below Expectation", 1,M145="Meets Expectation",3,M145="Exceeds Expectation",2)</f>
        <v>3</v>
      </c>
    </row>
    <row r="146" spans="1:28" x14ac:dyDescent="0.3">
      <c r="A146" t="s">
        <v>168</v>
      </c>
      <c r="B146" t="s">
        <v>1167</v>
      </c>
      <c r="C146" t="s">
        <v>2028</v>
      </c>
      <c r="D146" t="s">
        <v>2076</v>
      </c>
      <c r="E146" t="s">
        <v>2022</v>
      </c>
      <c r="F146" t="s">
        <v>867</v>
      </c>
      <c r="G146" s="4">
        <v>57363</v>
      </c>
      <c r="H146">
        <v>0</v>
      </c>
      <c r="I146" s="6" t="s">
        <v>2071</v>
      </c>
      <c r="J146" t="s">
        <v>2081</v>
      </c>
      <c r="K146">
        <v>2</v>
      </c>
      <c r="L146">
        <v>2</v>
      </c>
      <c r="M146" t="str" cm="1">
        <f t="array" ref="M146">_xlfn.IFS(L146=0,"Below Expectation",L146&lt;5,"Needs Improvement",L146&lt;=7,"Meets Expectation",L146&gt;=8,"Exceeds Expectation")</f>
        <v>Needs Improvement</v>
      </c>
      <c r="N146">
        <f t="shared" si="2"/>
        <v>7</v>
      </c>
      <c r="O146" s="11">
        <f>N146/Table3[[#Totals],[Point]]</f>
        <v>0.5</v>
      </c>
      <c r="P146" s="4" t="str" cm="1">
        <f t="array" ref="P146">_xlfn.IFS(O146&lt;=40%,"Low Risk",AND(O146&gt;40%,O146&lt;60%), "Medium Risk",O146&gt;=60%,"High Risk")</f>
        <v>Medium Risk</v>
      </c>
      <c r="Y146" cm="1">
        <f t="array" ref="Y146">_xlfn.IFS(D146="22-29",1,D146="30-39",2,D146="40-49",3,D146="50-59",4)</f>
        <v>1</v>
      </c>
      <c r="Z146" cm="1">
        <f t="array" ref="Z146">_xlfn.IFS(I146="0-4years",3,I146="5-9years",2,I146="10+ years",1)</f>
        <v>1</v>
      </c>
      <c r="AA146" cm="1">
        <f t="array" ref="AA146">_xlfn.IFS(J146="Low(1-2)", 3, J146="Medium(3)",1,J146="High(4-5)",2)</f>
        <v>1</v>
      </c>
      <c r="AB146" cm="1">
        <f t="array" ref="AB146">_xlfn.IFS(M146="Needs Improvement", 4, M146="Below Expectation", 1,M146="Meets Expectation",3,M146="Exceeds Expectation",2)</f>
        <v>4</v>
      </c>
    </row>
    <row r="147" spans="1:28" x14ac:dyDescent="0.3">
      <c r="A147" t="s">
        <v>169</v>
      </c>
      <c r="B147" t="s">
        <v>1168</v>
      </c>
      <c r="C147" t="s">
        <v>2029</v>
      </c>
      <c r="D147" t="s">
        <v>2074</v>
      </c>
      <c r="E147" t="s">
        <v>2022</v>
      </c>
      <c r="F147" t="s">
        <v>451</v>
      </c>
      <c r="G147" s="4">
        <v>88752</v>
      </c>
      <c r="H147">
        <v>0</v>
      </c>
      <c r="I147" s="6" t="s">
        <v>2071</v>
      </c>
      <c r="J147" t="s">
        <v>2079</v>
      </c>
      <c r="K147">
        <v>4</v>
      </c>
      <c r="L147">
        <v>5</v>
      </c>
      <c r="M147" t="str" cm="1">
        <f t="array" ref="M147">_xlfn.IFS(L147=0,"Below Expectation",L147&lt;5,"Needs Improvement",L147&lt;=7,"Meets Expectation",L147&gt;=8,"Exceeds Expectation")</f>
        <v>Meets Expectation</v>
      </c>
      <c r="N147">
        <f t="shared" si="2"/>
        <v>9</v>
      </c>
      <c r="O147" s="11">
        <f>N147/Table3[[#Totals],[Point]]</f>
        <v>0.6428571428571429</v>
      </c>
      <c r="P147" s="4" t="str" cm="1">
        <f t="array" ref="P147">_xlfn.IFS(O147&lt;=40%,"Low Risk",AND(O147&gt;40%,O147&lt;60%), "Medium Risk",O147&gt;=60%,"High Risk")</f>
        <v>High Risk</v>
      </c>
      <c r="Y147" cm="1">
        <f t="array" ref="Y147">_xlfn.IFS(D147="22-29",1,D147="30-39",2,D147="40-49",3,D147="50-59",4)</f>
        <v>3</v>
      </c>
      <c r="Z147" cm="1">
        <f t="array" ref="Z147">_xlfn.IFS(I147="0-4years",3,I147="5-9years",2,I147="10+ years",1)</f>
        <v>1</v>
      </c>
      <c r="AA147" cm="1">
        <f t="array" ref="AA147">_xlfn.IFS(J147="Low(1-2)", 3, J147="Medium(3)",1,J147="High(4-5)",2)</f>
        <v>2</v>
      </c>
      <c r="AB147" cm="1">
        <f t="array" ref="AB147">_xlfn.IFS(M147="Needs Improvement", 4, M147="Below Expectation", 1,M147="Meets Expectation",3,M147="Exceeds Expectation",2)</f>
        <v>3</v>
      </c>
    </row>
    <row r="148" spans="1:28" x14ac:dyDescent="0.3">
      <c r="A148" t="s">
        <v>170</v>
      </c>
      <c r="B148" t="s">
        <v>1169</v>
      </c>
      <c r="C148" t="s">
        <v>2029</v>
      </c>
      <c r="D148" t="s">
        <v>2073</v>
      </c>
      <c r="E148" t="s">
        <v>2023</v>
      </c>
      <c r="F148" t="s">
        <v>61</v>
      </c>
      <c r="G148" s="4">
        <v>102004</v>
      </c>
      <c r="H148">
        <v>1</v>
      </c>
      <c r="I148" s="6" t="s">
        <v>2069</v>
      </c>
      <c r="J148" t="s">
        <v>2080</v>
      </c>
      <c r="K148">
        <v>5</v>
      </c>
      <c r="L148">
        <v>6</v>
      </c>
      <c r="M148" t="str" cm="1">
        <f t="array" ref="M148">_xlfn.IFS(L148=0,"Below Expectation",L148&lt;5,"Needs Improvement",L148&lt;=7,"Meets Expectation",L148&gt;=8,"Exceeds Expectation")</f>
        <v>Meets Expectation</v>
      </c>
      <c r="N148">
        <f t="shared" si="2"/>
        <v>11</v>
      </c>
      <c r="O148" s="11">
        <f>N148/Table3[[#Totals],[Point]]</f>
        <v>0.7857142857142857</v>
      </c>
      <c r="P148" s="4" t="str" cm="1">
        <f t="array" ref="P148">_xlfn.IFS(O148&lt;=40%,"Low Risk",AND(O148&gt;40%,O148&lt;60%), "Medium Risk",O148&gt;=60%,"High Risk")</f>
        <v>High Risk</v>
      </c>
      <c r="Y148" cm="1">
        <f t="array" ref="Y148">_xlfn.IFS(D148="22-29",1,D148="30-39",2,D148="40-49",3,D148="50-59",4)</f>
        <v>2</v>
      </c>
      <c r="Z148" cm="1">
        <f t="array" ref="Z148">_xlfn.IFS(I148="0-4years",3,I148="5-9years",2,I148="10+ years",1)</f>
        <v>3</v>
      </c>
      <c r="AA148" cm="1">
        <f t="array" ref="AA148">_xlfn.IFS(J148="Low(1-2)", 3, J148="Medium(3)",1,J148="High(4-5)",2)</f>
        <v>3</v>
      </c>
      <c r="AB148" cm="1">
        <f t="array" ref="AB148">_xlfn.IFS(M148="Needs Improvement", 4, M148="Below Expectation", 1,M148="Meets Expectation",3,M148="Exceeds Expectation",2)</f>
        <v>3</v>
      </c>
    </row>
    <row r="149" spans="1:28" x14ac:dyDescent="0.3">
      <c r="A149" t="s">
        <v>171</v>
      </c>
      <c r="B149" t="s">
        <v>1170</v>
      </c>
      <c r="C149" t="s">
        <v>2030</v>
      </c>
      <c r="D149" t="s">
        <v>2075</v>
      </c>
      <c r="E149" t="s">
        <v>2024</v>
      </c>
      <c r="F149" t="s">
        <v>234</v>
      </c>
      <c r="G149" s="4">
        <v>81398</v>
      </c>
      <c r="H149">
        <v>1</v>
      </c>
      <c r="I149" s="6" t="s">
        <v>2069</v>
      </c>
      <c r="J149" t="s">
        <v>2081</v>
      </c>
      <c r="K149">
        <v>4</v>
      </c>
      <c r="L149">
        <v>9</v>
      </c>
      <c r="M149" t="str" cm="1">
        <f t="array" ref="M149">_xlfn.IFS(L149=0,"Below Expectation",L149&lt;5,"Needs Improvement",L149&lt;=7,"Meets Expectation",L149&gt;=8,"Exceeds Expectation")</f>
        <v>Exceeds Expectation</v>
      </c>
      <c r="N149">
        <f t="shared" si="2"/>
        <v>10</v>
      </c>
      <c r="O149" s="11">
        <f>N149/Table3[[#Totals],[Point]]</f>
        <v>0.7142857142857143</v>
      </c>
      <c r="P149" s="4" t="str" cm="1">
        <f t="array" ref="P149">_xlfn.IFS(O149&lt;=40%,"Low Risk",AND(O149&gt;40%,O149&lt;60%), "Medium Risk",O149&gt;=60%,"High Risk")</f>
        <v>High Risk</v>
      </c>
      <c r="Y149" cm="1">
        <f t="array" ref="Y149">_xlfn.IFS(D149="22-29",1,D149="30-39",2,D149="40-49",3,D149="50-59",4)</f>
        <v>4</v>
      </c>
      <c r="Z149" cm="1">
        <f t="array" ref="Z149">_xlfn.IFS(I149="0-4years",3,I149="5-9years",2,I149="10+ years",1)</f>
        <v>3</v>
      </c>
      <c r="AA149" cm="1">
        <f t="array" ref="AA149">_xlfn.IFS(J149="Low(1-2)", 3, J149="Medium(3)",1,J149="High(4-5)",2)</f>
        <v>1</v>
      </c>
      <c r="AB149" cm="1">
        <f t="array" ref="AB149">_xlfn.IFS(M149="Needs Improvement", 4, M149="Below Expectation", 1,M149="Meets Expectation",3,M149="Exceeds Expectation",2)</f>
        <v>2</v>
      </c>
    </row>
    <row r="150" spans="1:28" x14ac:dyDescent="0.3">
      <c r="A150" t="s">
        <v>172</v>
      </c>
      <c r="B150" t="s">
        <v>1171</v>
      </c>
      <c r="C150" t="s">
        <v>2028</v>
      </c>
      <c r="D150" t="s">
        <v>2075</v>
      </c>
      <c r="E150" t="s">
        <v>2022</v>
      </c>
      <c r="F150" t="s">
        <v>467</v>
      </c>
      <c r="G150" s="4">
        <v>65718</v>
      </c>
      <c r="H150">
        <v>0</v>
      </c>
      <c r="I150" s="6" t="s">
        <v>2069</v>
      </c>
      <c r="J150" t="s">
        <v>2080</v>
      </c>
      <c r="K150">
        <v>5</v>
      </c>
      <c r="L150">
        <v>0</v>
      </c>
      <c r="M150" t="str" cm="1">
        <f t="array" ref="M150">_xlfn.IFS(L150=0,"Below Expectation",L150&lt;5,"Needs Improvement",L150&lt;=7,"Meets Expectation",L150&gt;=8,"Exceeds Expectation")</f>
        <v>Below Expectation</v>
      </c>
      <c r="N150">
        <f t="shared" si="2"/>
        <v>11</v>
      </c>
      <c r="O150" s="11">
        <f>N150/Table3[[#Totals],[Point]]</f>
        <v>0.7857142857142857</v>
      </c>
      <c r="P150" s="4" t="str" cm="1">
        <f t="array" ref="P150">_xlfn.IFS(O150&lt;=40%,"Low Risk",AND(O150&gt;40%,O150&lt;60%), "Medium Risk",O150&gt;=60%,"High Risk")</f>
        <v>High Risk</v>
      </c>
      <c r="Y150" cm="1">
        <f t="array" ref="Y150">_xlfn.IFS(D150="22-29",1,D150="30-39",2,D150="40-49",3,D150="50-59",4)</f>
        <v>4</v>
      </c>
      <c r="Z150" cm="1">
        <f t="array" ref="Z150">_xlfn.IFS(I150="0-4years",3,I150="5-9years",2,I150="10+ years",1)</f>
        <v>3</v>
      </c>
      <c r="AA150" cm="1">
        <f t="array" ref="AA150">_xlfn.IFS(J150="Low(1-2)", 3, J150="Medium(3)",1,J150="High(4-5)",2)</f>
        <v>3</v>
      </c>
      <c r="AB150" cm="1">
        <f t="array" ref="AB150">_xlfn.IFS(M150="Needs Improvement", 4, M150="Below Expectation", 1,M150="Meets Expectation",3,M150="Exceeds Expectation",2)</f>
        <v>1</v>
      </c>
    </row>
    <row r="151" spans="1:28" x14ac:dyDescent="0.3">
      <c r="A151" t="s">
        <v>173</v>
      </c>
      <c r="B151" t="s">
        <v>1172</v>
      </c>
      <c r="C151" t="s">
        <v>2027</v>
      </c>
      <c r="D151" t="s">
        <v>2074</v>
      </c>
      <c r="E151" t="s">
        <v>2022</v>
      </c>
      <c r="F151" t="s">
        <v>350</v>
      </c>
      <c r="G151" s="4">
        <v>107916</v>
      </c>
      <c r="H151">
        <v>0</v>
      </c>
      <c r="I151" s="6" t="s">
        <v>2069</v>
      </c>
      <c r="J151" t="s">
        <v>2081</v>
      </c>
      <c r="K151">
        <v>4</v>
      </c>
      <c r="L151">
        <v>0</v>
      </c>
      <c r="M151" t="str" cm="1">
        <f t="array" ref="M151">_xlfn.IFS(L151=0,"Below Expectation",L151&lt;5,"Needs Improvement",L151&lt;=7,"Meets Expectation",L151&gt;=8,"Exceeds Expectation")</f>
        <v>Below Expectation</v>
      </c>
      <c r="N151">
        <f t="shared" si="2"/>
        <v>8</v>
      </c>
      <c r="O151" s="11">
        <f>N151/Table3[[#Totals],[Point]]</f>
        <v>0.5714285714285714</v>
      </c>
      <c r="P151" s="4" t="str" cm="1">
        <f t="array" ref="P151">_xlfn.IFS(O151&lt;=40%,"Low Risk",AND(O151&gt;40%,O151&lt;60%), "Medium Risk",O151&gt;=60%,"High Risk")</f>
        <v>Medium Risk</v>
      </c>
      <c r="Y151" cm="1">
        <f t="array" ref="Y151">_xlfn.IFS(D151="22-29",1,D151="30-39",2,D151="40-49",3,D151="50-59",4)</f>
        <v>3</v>
      </c>
      <c r="Z151" cm="1">
        <f t="array" ref="Z151">_xlfn.IFS(I151="0-4years",3,I151="5-9years",2,I151="10+ years",1)</f>
        <v>3</v>
      </c>
      <c r="AA151" cm="1">
        <f t="array" ref="AA151">_xlfn.IFS(J151="Low(1-2)", 3, J151="Medium(3)",1,J151="High(4-5)",2)</f>
        <v>1</v>
      </c>
      <c r="AB151" cm="1">
        <f t="array" ref="AB151">_xlfn.IFS(M151="Needs Improvement", 4, M151="Below Expectation", 1,M151="Meets Expectation",3,M151="Exceeds Expectation",2)</f>
        <v>1</v>
      </c>
    </row>
    <row r="152" spans="1:28" x14ac:dyDescent="0.3">
      <c r="A152" t="s">
        <v>174</v>
      </c>
      <c r="B152" t="s">
        <v>1173</v>
      </c>
      <c r="C152" t="s">
        <v>2026</v>
      </c>
      <c r="D152" t="s">
        <v>2073</v>
      </c>
      <c r="E152" t="s">
        <v>2022</v>
      </c>
      <c r="F152" t="s">
        <v>784</v>
      </c>
      <c r="G152" s="4">
        <v>51870</v>
      </c>
      <c r="H152">
        <v>0</v>
      </c>
      <c r="I152" s="6" t="s">
        <v>2070</v>
      </c>
      <c r="J152" t="s">
        <v>2080</v>
      </c>
      <c r="K152">
        <v>2</v>
      </c>
      <c r="L152">
        <v>6</v>
      </c>
      <c r="M152" t="str" cm="1">
        <f t="array" ref="M152">_xlfn.IFS(L152=0,"Below Expectation",L152&lt;5,"Needs Improvement",L152&lt;=7,"Meets Expectation",L152&gt;=8,"Exceeds Expectation")</f>
        <v>Meets Expectation</v>
      </c>
      <c r="N152">
        <f t="shared" si="2"/>
        <v>10</v>
      </c>
      <c r="O152" s="11">
        <f>N152/Table3[[#Totals],[Point]]</f>
        <v>0.7142857142857143</v>
      </c>
      <c r="P152" s="4" t="str" cm="1">
        <f t="array" ref="P152">_xlfn.IFS(O152&lt;=40%,"Low Risk",AND(O152&gt;40%,O152&lt;60%), "Medium Risk",O152&gt;=60%,"High Risk")</f>
        <v>High Risk</v>
      </c>
      <c r="Y152" cm="1">
        <f t="array" ref="Y152">_xlfn.IFS(D152="22-29",1,D152="30-39",2,D152="40-49",3,D152="50-59",4)</f>
        <v>2</v>
      </c>
      <c r="Z152" cm="1">
        <f t="array" ref="Z152">_xlfn.IFS(I152="0-4years",3,I152="5-9years",2,I152="10+ years",1)</f>
        <v>2</v>
      </c>
      <c r="AA152" cm="1">
        <f t="array" ref="AA152">_xlfn.IFS(J152="Low(1-2)", 3, J152="Medium(3)",1,J152="High(4-5)",2)</f>
        <v>3</v>
      </c>
      <c r="AB152" cm="1">
        <f t="array" ref="AB152">_xlfn.IFS(M152="Needs Improvement", 4, M152="Below Expectation", 1,M152="Meets Expectation",3,M152="Exceeds Expectation",2)</f>
        <v>3</v>
      </c>
    </row>
    <row r="153" spans="1:28" x14ac:dyDescent="0.3">
      <c r="A153" t="s">
        <v>175</v>
      </c>
      <c r="B153" t="s">
        <v>1174</v>
      </c>
      <c r="C153" t="s">
        <v>2030</v>
      </c>
      <c r="D153" t="s">
        <v>2075</v>
      </c>
      <c r="E153" t="s">
        <v>2022</v>
      </c>
      <c r="F153" t="s">
        <v>250</v>
      </c>
      <c r="G153" s="4">
        <v>62394</v>
      </c>
      <c r="H153">
        <v>1</v>
      </c>
      <c r="I153" s="6" t="s">
        <v>2069</v>
      </c>
      <c r="J153" t="s">
        <v>2081</v>
      </c>
      <c r="K153">
        <v>4</v>
      </c>
      <c r="L153">
        <v>2</v>
      </c>
      <c r="M153" t="str" cm="1">
        <f t="array" ref="M153">_xlfn.IFS(L153=0,"Below Expectation",L153&lt;5,"Needs Improvement",L153&lt;=7,"Meets Expectation",L153&gt;=8,"Exceeds Expectation")</f>
        <v>Needs Improvement</v>
      </c>
      <c r="N153">
        <f t="shared" si="2"/>
        <v>12</v>
      </c>
      <c r="O153" s="11">
        <f>N153/Table3[[#Totals],[Point]]</f>
        <v>0.8571428571428571</v>
      </c>
      <c r="P153" s="4" t="str" cm="1">
        <f t="array" ref="P153">_xlfn.IFS(O153&lt;=40%,"Low Risk",AND(O153&gt;40%,O153&lt;60%), "Medium Risk",O153&gt;=60%,"High Risk")</f>
        <v>High Risk</v>
      </c>
      <c r="Y153" cm="1">
        <f t="array" ref="Y153">_xlfn.IFS(D153="22-29",1,D153="30-39",2,D153="40-49",3,D153="50-59",4)</f>
        <v>4</v>
      </c>
      <c r="Z153" cm="1">
        <f t="array" ref="Z153">_xlfn.IFS(I153="0-4years",3,I153="5-9years",2,I153="10+ years",1)</f>
        <v>3</v>
      </c>
      <c r="AA153" cm="1">
        <f t="array" ref="AA153">_xlfn.IFS(J153="Low(1-2)", 3, J153="Medium(3)",1,J153="High(4-5)",2)</f>
        <v>1</v>
      </c>
      <c r="AB153" cm="1">
        <f t="array" ref="AB153">_xlfn.IFS(M153="Needs Improvement", 4, M153="Below Expectation", 1,M153="Meets Expectation",3,M153="Exceeds Expectation",2)</f>
        <v>4</v>
      </c>
    </row>
    <row r="154" spans="1:28" x14ac:dyDescent="0.3">
      <c r="A154" t="s">
        <v>176</v>
      </c>
      <c r="B154" t="s">
        <v>1175</v>
      </c>
      <c r="C154" t="s">
        <v>2030</v>
      </c>
      <c r="D154" t="s">
        <v>2075</v>
      </c>
      <c r="E154" t="s">
        <v>2022</v>
      </c>
      <c r="F154" t="s">
        <v>71</v>
      </c>
      <c r="G154" s="4">
        <v>77057</v>
      </c>
      <c r="H154">
        <v>0</v>
      </c>
      <c r="I154" s="6" t="s">
        <v>2070</v>
      </c>
      <c r="J154" t="s">
        <v>2079</v>
      </c>
      <c r="K154">
        <v>1</v>
      </c>
      <c r="L154">
        <v>2</v>
      </c>
      <c r="M154" t="str" cm="1">
        <f t="array" ref="M154">_xlfn.IFS(L154=0,"Below Expectation",L154&lt;5,"Needs Improvement",L154&lt;=7,"Meets Expectation",L154&gt;=8,"Exceeds Expectation")</f>
        <v>Needs Improvement</v>
      </c>
      <c r="N154">
        <f t="shared" si="2"/>
        <v>12</v>
      </c>
      <c r="O154" s="11">
        <f>N154/Table3[[#Totals],[Point]]</f>
        <v>0.8571428571428571</v>
      </c>
      <c r="P154" s="4" t="str" cm="1">
        <f t="array" ref="P154">_xlfn.IFS(O154&lt;=40%,"Low Risk",AND(O154&gt;40%,O154&lt;60%), "Medium Risk",O154&gt;=60%,"High Risk")</f>
        <v>High Risk</v>
      </c>
      <c r="Y154" cm="1">
        <f t="array" ref="Y154">_xlfn.IFS(D154="22-29",1,D154="30-39",2,D154="40-49",3,D154="50-59",4)</f>
        <v>4</v>
      </c>
      <c r="Z154" cm="1">
        <f t="array" ref="Z154">_xlfn.IFS(I154="0-4years",3,I154="5-9years",2,I154="10+ years",1)</f>
        <v>2</v>
      </c>
      <c r="AA154" cm="1">
        <f t="array" ref="AA154">_xlfn.IFS(J154="Low(1-2)", 3, J154="Medium(3)",1,J154="High(4-5)",2)</f>
        <v>2</v>
      </c>
      <c r="AB154" cm="1">
        <f t="array" ref="AB154">_xlfn.IFS(M154="Needs Improvement", 4, M154="Below Expectation", 1,M154="Meets Expectation",3,M154="Exceeds Expectation",2)</f>
        <v>4</v>
      </c>
    </row>
    <row r="155" spans="1:28" x14ac:dyDescent="0.3">
      <c r="A155" t="s">
        <v>177</v>
      </c>
      <c r="B155" t="s">
        <v>1176</v>
      </c>
      <c r="C155" t="s">
        <v>2027</v>
      </c>
      <c r="D155" t="s">
        <v>2074</v>
      </c>
      <c r="E155" t="s">
        <v>2024</v>
      </c>
      <c r="F155" t="s">
        <v>41</v>
      </c>
      <c r="G155" s="4">
        <v>104795</v>
      </c>
      <c r="H155">
        <v>0</v>
      </c>
      <c r="I155" s="6" t="s">
        <v>2070</v>
      </c>
      <c r="J155" t="s">
        <v>2080</v>
      </c>
      <c r="K155">
        <v>4</v>
      </c>
      <c r="L155">
        <v>4</v>
      </c>
      <c r="M155" t="str" cm="1">
        <f t="array" ref="M155">_xlfn.IFS(L155=0,"Below Expectation",L155&lt;5,"Needs Improvement",L155&lt;=7,"Meets Expectation",L155&gt;=8,"Exceeds Expectation")</f>
        <v>Needs Improvement</v>
      </c>
      <c r="N155">
        <f t="shared" si="2"/>
        <v>12</v>
      </c>
      <c r="O155" s="11">
        <f>N155/Table3[[#Totals],[Point]]</f>
        <v>0.8571428571428571</v>
      </c>
      <c r="P155" s="4" t="str" cm="1">
        <f t="array" ref="P155">_xlfn.IFS(O155&lt;=40%,"Low Risk",AND(O155&gt;40%,O155&lt;60%), "Medium Risk",O155&gt;=60%,"High Risk")</f>
        <v>High Risk</v>
      </c>
      <c r="Y155" cm="1">
        <f t="array" ref="Y155">_xlfn.IFS(D155="22-29",1,D155="30-39",2,D155="40-49",3,D155="50-59",4)</f>
        <v>3</v>
      </c>
      <c r="Z155" cm="1">
        <f t="array" ref="Z155">_xlfn.IFS(I155="0-4years",3,I155="5-9years",2,I155="10+ years",1)</f>
        <v>2</v>
      </c>
      <c r="AA155" cm="1">
        <f t="array" ref="AA155">_xlfn.IFS(J155="Low(1-2)", 3, J155="Medium(3)",1,J155="High(4-5)",2)</f>
        <v>3</v>
      </c>
      <c r="AB155" cm="1">
        <f t="array" ref="AB155">_xlfn.IFS(M155="Needs Improvement", 4, M155="Below Expectation", 1,M155="Meets Expectation",3,M155="Exceeds Expectation",2)</f>
        <v>4</v>
      </c>
    </row>
    <row r="156" spans="1:28" x14ac:dyDescent="0.3">
      <c r="A156" t="s">
        <v>178</v>
      </c>
      <c r="B156" t="s">
        <v>1177</v>
      </c>
      <c r="C156" t="s">
        <v>2028</v>
      </c>
      <c r="D156" t="s">
        <v>2073</v>
      </c>
      <c r="E156" t="s">
        <v>2024</v>
      </c>
      <c r="F156" t="s">
        <v>935</v>
      </c>
      <c r="G156" s="4">
        <v>105409</v>
      </c>
      <c r="H156">
        <v>1</v>
      </c>
      <c r="I156" s="6" t="s">
        <v>2069</v>
      </c>
      <c r="J156" t="s">
        <v>2079</v>
      </c>
      <c r="K156">
        <v>5</v>
      </c>
      <c r="L156">
        <v>5</v>
      </c>
      <c r="M156" t="str" cm="1">
        <f t="array" ref="M156">_xlfn.IFS(L156=0,"Below Expectation",L156&lt;5,"Needs Improvement",L156&lt;=7,"Meets Expectation",L156&gt;=8,"Exceeds Expectation")</f>
        <v>Meets Expectation</v>
      </c>
      <c r="N156">
        <f t="shared" si="2"/>
        <v>10</v>
      </c>
      <c r="O156" s="11">
        <f>N156/Table3[[#Totals],[Point]]</f>
        <v>0.7142857142857143</v>
      </c>
      <c r="P156" s="4" t="str" cm="1">
        <f t="array" ref="P156">_xlfn.IFS(O156&lt;=40%,"Low Risk",AND(O156&gt;40%,O156&lt;60%), "Medium Risk",O156&gt;=60%,"High Risk")</f>
        <v>High Risk</v>
      </c>
      <c r="Y156" cm="1">
        <f t="array" ref="Y156">_xlfn.IFS(D156="22-29",1,D156="30-39",2,D156="40-49",3,D156="50-59",4)</f>
        <v>2</v>
      </c>
      <c r="Z156" cm="1">
        <f t="array" ref="Z156">_xlfn.IFS(I156="0-4years",3,I156="5-9years",2,I156="10+ years",1)</f>
        <v>3</v>
      </c>
      <c r="AA156" cm="1">
        <f t="array" ref="AA156">_xlfn.IFS(J156="Low(1-2)", 3, J156="Medium(3)",1,J156="High(4-5)",2)</f>
        <v>2</v>
      </c>
      <c r="AB156" cm="1">
        <f t="array" ref="AB156">_xlfn.IFS(M156="Needs Improvement", 4, M156="Below Expectation", 1,M156="Meets Expectation",3,M156="Exceeds Expectation",2)</f>
        <v>3</v>
      </c>
    </row>
    <row r="157" spans="1:28" x14ac:dyDescent="0.3">
      <c r="A157" t="s">
        <v>179</v>
      </c>
      <c r="B157" t="s">
        <v>1178</v>
      </c>
      <c r="C157" t="s">
        <v>2028</v>
      </c>
      <c r="D157" t="s">
        <v>2076</v>
      </c>
      <c r="E157" t="s">
        <v>2022</v>
      </c>
      <c r="F157" t="s">
        <v>462</v>
      </c>
      <c r="G157" s="4">
        <v>38016</v>
      </c>
      <c r="H157">
        <v>0</v>
      </c>
      <c r="I157" s="6" t="s">
        <v>2069</v>
      </c>
      <c r="J157" t="s">
        <v>2080</v>
      </c>
      <c r="K157">
        <v>3</v>
      </c>
      <c r="L157">
        <v>1</v>
      </c>
      <c r="M157" t="str" cm="1">
        <f t="array" ref="M157">_xlfn.IFS(L157=0,"Below Expectation",L157&lt;5,"Needs Improvement",L157&lt;=7,"Meets Expectation",L157&gt;=8,"Exceeds Expectation")</f>
        <v>Needs Improvement</v>
      </c>
      <c r="N157">
        <f t="shared" si="2"/>
        <v>11</v>
      </c>
      <c r="O157" s="11">
        <f>N157/Table3[[#Totals],[Point]]</f>
        <v>0.7857142857142857</v>
      </c>
      <c r="P157" s="4" t="str" cm="1">
        <f t="array" ref="P157">_xlfn.IFS(O157&lt;=40%,"Low Risk",AND(O157&gt;40%,O157&lt;60%), "Medium Risk",O157&gt;=60%,"High Risk")</f>
        <v>High Risk</v>
      </c>
      <c r="Y157" cm="1">
        <f t="array" ref="Y157">_xlfn.IFS(D157="22-29",1,D157="30-39",2,D157="40-49",3,D157="50-59",4)</f>
        <v>1</v>
      </c>
      <c r="Z157" cm="1">
        <f t="array" ref="Z157">_xlfn.IFS(I157="0-4years",3,I157="5-9years",2,I157="10+ years",1)</f>
        <v>3</v>
      </c>
      <c r="AA157" cm="1">
        <f t="array" ref="AA157">_xlfn.IFS(J157="Low(1-2)", 3, J157="Medium(3)",1,J157="High(4-5)",2)</f>
        <v>3</v>
      </c>
      <c r="AB157" cm="1">
        <f t="array" ref="AB157">_xlfn.IFS(M157="Needs Improvement", 4, M157="Below Expectation", 1,M157="Meets Expectation",3,M157="Exceeds Expectation",2)</f>
        <v>4</v>
      </c>
    </row>
    <row r="158" spans="1:28" x14ac:dyDescent="0.3">
      <c r="A158" t="s">
        <v>180</v>
      </c>
      <c r="B158" t="s">
        <v>1179</v>
      </c>
      <c r="C158" t="s">
        <v>2029</v>
      </c>
      <c r="D158" t="s">
        <v>2076</v>
      </c>
      <c r="E158" t="s">
        <v>2022</v>
      </c>
      <c r="F158" t="s">
        <v>830</v>
      </c>
      <c r="G158" s="4">
        <v>67137</v>
      </c>
      <c r="H158">
        <v>1</v>
      </c>
      <c r="I158" s="6" t="s">
        <v>2069</v>
      </c>
      <c r="J158" t="s">
        <v>2079</v>
      </c>
      <c r="K158">
        <v>4</v>
      </c>
      <c r="L158">
        <v>2</v>
      </c>
      <c r="M158" t="str" cm="1">
        <f t="array" ref="M158">_xlfn.IFS(L158=0,"Below Expectation",L158&lt;5,"Needs Improvement",L158&lt;=7,"Meets Expectation",L158&gt;=8,"Exceeds Expectation")</f>
        <v>Needs Improvement</v>
      </c>
      <c r="N158">
        <f t="shared" si="2"/>
        <v>10</v>
      </c>
      <c r="O158" s="11">
        <f>N158/Table3[[#Totals],[Point]]</f>
        <v>0.7142857142857143</v>
      </c>
      <c r="P158" s="4" t="str" cm="1">
        <f t="array" ref="P158">_xlfn.IFS(O158&lt;=40%,"Low Risk",AND(O158&gt;40%,O158&lt;60%), "Medium Risk",O158&gt;=60%,"High Risk")</f>
        <v>High Risk</v>
      </c>
      <c r="Y158" cm="1">
        <f t="array" ref="Y158">_xlfn.IFS(D158="22-29",1,D158="30-39",2,D158="40-49",3,D158="50-59",4)</f>
        <v>1</v>
      </c>
      <c r="Z158" cm="1">
        <f t="array" ref="Z158">_xlfn.IFS(I158="0-4years",3,I158="5-9years",2,I158="10+ years",1)</f>
        <v>3</v>
      </c>
      <c r="AA158" cm="1">
        <f t="array" ref="AA158">_xlfn.IFS(J158="Low(1-2)", 3, J158="Medium(3)",1,J158="High(4-5)",2)</f>
        <v>2</v>
      </c>
      <c r="AB158" cm="1">
        <f t="array" ref="AB158">_xlfn.IFS(M158="Needs Improvement", 4, M158="Below Expectation", 1,M158="Meets Expectation",3,M158="Exceeds Expectation",2)</f>
        <v>4</v>
      </c>
    </row>
    <row r="159" spans="1:28" x14ac:dyDescent="0.3">
      <c r="A159" t="s">
        <v>181</v>
      </c>
      <c r="B159" t="s">
        <v>1180</v>
      </c>
      <c r="C159" t="s">
        <v>2027</v>
      </c>
      <c r="D159" t="s">
        <v>2075</v>
      </c>
      <c r="E159" t="s">
        <v>2023</v>
      </c>
      <c r="F159" t="s">
        <v>731</v>
      </c>
      <c r="G159" s="4">
        <v>25153</v>
      </c>
      <c r="H159">
        <v>0</v>
      </c>
      <c r="I159" s="6" t="s">
        <v>2069</v>
      </c>
      <c r="J159" t="s">
        <v>2079</v>
      </c>
      <c r="K159">
        <v>4</v>
      </c>
      <c r="L159">
        <v>5</v>
      </c>
      <c r="M159" t="str" cm="1">
        <f t="array" ref="M159">_xlfn.IFS(L159=0,"Below Expectation",L159&lt;5,"Needs Improvement",L159&lt;=7,"Meets Expectation",L159&gt;=8,"Exceeds Expectation")</f>
        <v>Meets Expectation</v>
      </c>
      <c r="N159">
        <f t="shared" si="2"/>
        <v>12</v>
      </c>
      <c r="O159" s="11">
        <f>N159/Table3[[#Totals],[Point]]</f>
        <v>0.8571428571428571</v>
      </c>
      <c r="P159" s="4" t="str" cm="1">
        <f t="array" ref="P159">_xlfn.IFS(O159&lt;=40%,"Low Risk",AND(O159&gt;40%,O159&lt;60%), "Medium Risk",O159&gt;=60%,"High Risk")</f>
        <v>High Risk</v>
      </c>
      <c r="Y159" cm="1">
        <f t="array" ref="Y159">_xlfn.IFS(D159="22-29",1,D159="30-39",2,D159="40-49",3,D159="50-59",4)</f>
        <v>4</v>
      </c>
      <c r="Z159" cm="1">
        <f t="array" ref="Z159">_xlfn.IFS(I159="0-4years",3,I159="5-9years",2,I159="10+ years",1)</f>
        <v>3</v>
      </c>
      <c r="AA159" cm="1">
        <f t="array" ref="AA159">_xlfn.IFS(J159="Low(1-2)", 3, J159="Medium(3)",1,J159="High(4-5)",2)</f>
        <v>2</v>
      </c>
      <c r="AB159" cm="1">
        <f t="array" ref="AB159">_xlfn.IFS(M159="Needs Improvement", 4, M159="Below Expectation", 1,M159="Meets Expectation",3,M159="Exceeds Expectation",2)</f>
        <v>3</v>
      </c>
    </row>
    <row r="160" spans="1:28" x14ac:dyDescent="0.3">
      <c r="A160" t="s">
        <v>182</v>
      </c>
      <c r="B160" t="s">
        <v>1181</v>
      </c>
      <c r="C160" t="s">
        <v>2027</v>
      </c>
      <c r="D160" t="s">
        <v>2073</v>
      </c>
      <c r="E160" t="s">
        <v>2022</v>
      </c>
      <c r="F160" t="s">
        <v>210</v>
      </c>
      <c r="G160" s="4">
        <v>32853</v>
      </c>
      <c r="H160">
        <v>0</v>
      </c>
      <c r="I160" s="6" t="s">
        <v>2071</v>
      </c>
      <c r="J160" t="s">
        <v>2080</v>
      </c>
      <c r="K160">
        <v>4</v>
      </c>
      <c r="L160">
        <v>2</v>
      </c>
      <c r="M160" t="str" cm="1">
        <f t="array" ref="M160">_xlfn.IFS(L160=0,"Below Expectation",L160&lt;5,"Needs Improvement",L160&lt;=7,"Meets Expectation",L160&gt;=8,"Exceeds Expectation")</f>
        <v>Needs Improvement</v>
      </c>
      <c r="N160">
        <f t="shared" si="2"/>
        <v>10</v>
      </c>
      <c r="O160" s="11">
        <f>N160/Table3[[#Totals],[Point]]</f>
        <v>0.7142857142857143</v>
      </c>
      <c r="P160" s="4" t="str" cm="1">
        <f t="array" ref="P160">_xlfn.IFS(O160&lt;=40%,"Low Risk",AND(O160&gt;40%,O160&lt;60%), "Medium Risk",O160&gt;=60%,"High Risk")</f>
        <v>High Risk</v>
      </c>
      <c r="Y160" cm="1">
        <f t="array" ref="Y160">_xlfn.IFS(D160="22-29",1,D160="30-39",2,D160="40-49",3,D160="50-59",4)</f>
        <v>2</v>
      </c>
      <c r="Z160" cm="1">
        <f t="array" ref="Z160">_xlfn.IFS(I160="0-4years",3,I160="5-9years",2,I160="10+ years",1)</f>
        <v>1</v>
      </c>
      <c r="AA160" cm="1">
        <f t="array" ref="AA160">_xlfn.IFS(J160="Low(1-2)", 3, J160="Medium(3)",1,J160="High(4-5)",2)</f>
        <v>3</v>
      </c>
      <c r="AB160" cm="1">
        <f t="array" ref="AB160">_xlfn.IFS(M160="Needs Improvement", 4, M160="Below Expectation", 1,M160="Meets Expectation",3,M160="Exceeds Expectation",2)</f>
        <v>4</v>
      </c>
    </row>
    <row r="161" spans="1:28" x14ac:dyDescent="0.3">
      <c r="A161" t="s">
        <v>183</v>
      </c>
      <c r="B161" t="s">
        <v>1182</v>
      </c>
      <c r="C161" t="s">
        <v>2028</v>
      </c>
      <c r="D161" t="s">
        <v>2076</v>
      </c>
      <c r="E161" t="s">
        <v>2023</v>
      </c>
      <c r="F161" t="s">
        <v>368</v>
      </c>
      <c r="G161" s="4">
        <v>37379</v>
      </c>
      <c r="H161">
        <v>1</v>
      </c>
      <c r="I161" s="6" t="s">
        <v>2069</v>
      </c>
      <c r="J161" t="s">
        <v>2080</v>
      </c>
      <c r="K161">
        <v>5</v>
      </c>
      <c r="L161">
        <v>4</v>
      </c>
      <c r="M161" t="str" cm="1">
        <f t="array" ref="M161">_xlfn.IFS(L161=0,"Below Expectation",L161&lt;5,"Needs Improvement",L161&lt;=7,"Meets Expectation",L161&gt;=8,"Exceeds Expectation")</f>
        <v>Needs Improvement</v>
      </c>
      <c r="N161">
        <f t="shared" si="2"/>
        <v>11</v>
      </c>
      <c r="O161" s="11">
        <f>N161/Table3[[#Totals],[Point]]</f>
        <v>0.7857142857142857</v>
      </c>
      <c r="P161" s="4" t="str" cm="1">
        <f t="array" ref="P161">_xlfn.IFS(O161&lt;=40%,"Low Risk",AND(O161&gt;40%,O161&lt;60%), "Medium Risk",O161&gt;=60%,"High Risk")</f>
        <v>High Risk</v>
      </c>
      <c r="Y161" cm="1">
        <f t="array" ref="Y161">_xlfn.IFS(D161="22-29",1,D161="30-39",2,D161="40-49",3,D161="50-59",4)</f>
        <v>1</v>
      </c>
      <c r="Z161" cm="1">
        <f t="array" ref="Z161">_xlfn.IFS(I161="0-4years",3,I161="5-9years",2,I161="10+ years",1)</f>
        <v>3</v>
      </c>
      <c r="AA161" cm="1">
        <f t="array" ref="AA161">_xlfn.IFS(J161="Low(1-2)", 3, J161="Medium(3)",1,J161="High(4-5)",2)</f>
        <v>3</v>
      </c>
      <c r="AB161" cm="1">
        <f t="array" ref="AB161">_xlfn.IFS(M161="Needs Improvement", 4, M161="Below Expectation", 1,M161="Meets Expectation",3,M161="Exceeds Expectation",2)</f>
        <v>4</v>
      </c>
    </row>
    <row r="162" spans="1:28" x14ac:dyDescent="0.3">
      <c r="A162" t="s">
        <v>184</v>
      </c>
      <c r="B162" t="s">
        <v>1183</v>
      </c>
      <c r="C162" t="s">
        <v>2029</v>
      </c>
      <c r="D162" t="s">
        <v>2076</v>
      </c>
      <c r="E162" t="s">
        <v>2022</v>
      </c>
      <c r="F162" t="s">
        <v>247</v>
      </c>
      <c r="G162" s="4">
        <v>40792</v>
      </c>
      <c r="H162">
        <v>0</v>
      </c>
      <c r="I162" s="6" t="s">
        <v>2071</v>
      </c>
      <c r="J162" t="s">
        <v>2079</v>
      </c>
      <c r="K162">
        <v>4</v>
      </c>
      <c r="L162">
        <v>8</v>
      </c>
      <c r="M162" t="str" cm="1">
        <f t="array" ref="M162">_xlfn.IFS(L162=0,"Below Expectation",L162&lt;5,"Needs Improvement",L162&lt;=7,"Meets Expectation",L162&gt;=8,"Exceeds Expectation")</f>
        <v>Exceeds Expectation</v>
      </c>
      <c r="N162">
        <f t="shared" si="2"/>
        <v>6</v>
      </c>
      <c r="O162" s="11">
        <f>N162/Table3[[#Totals],[Point]]</f>
        <v>0.42857142857142855</v>
      </c>
      <c r="P162" s="4" t="str" cm="1">
        <f t="array" ref="P162">_xlfn.IFS(O162&lt;=40%,"Low Risk",AND(O162&gt;40%,O162&lt;60%), "Medium Risk",O162&gt;=60%,"High Risk")</f>
        <v>Medium Risk</v>
      </c>
      <c r="Y162" cm="1">
        <f t="array" ref="Y162">_xlfn.IFS(D162="22-29",1,D162="30-39",2,D162="40-49",3,D162="50-59",4)</f>
        <v>1</v>
      </c>
      <c r="Z162" cm="1">
        <f t="array" ref="Z162">_xlfn.IFS(I162="0-4years",3,I162="5-9years",2,I162="10+ years",1)</f>
        <v>1</v>
      </c>
      <c r="AA162" cm="1">
        <f t="array" ref="AA162">_xlfn.IFS(J162="Low(1-2)", 3, J162="Medium(3)",1,J162="High(4-5)",2)</f>
        <v>2</v>
      </c>
      <c r="AB162" cm="1">
        <f t="array" ref="AB162">_xlfn.IFS(M162="Needs Improvement", 4, M162="Below Expectation", 1,M162="Meets Expectation",3,M162="Exceeds Expectation",2)</f>
        <v>2</v>
      </c>
    </row>
    <row r="163" spans="1:28" x14ac:dyDescent="0.3">
      <c r="A163" t="s">
        <v>185</v>
      </c>
      <c r="B163" t="s">
        <v>1184</v>
      </c>
      <c r="C163" t="s">
        <v>2030</v>
      </c>
      <c r="D163" t="s">
        <v>2074</v>
      </c>
      <c r="E163" t="s">
        <v>2024</v>
      </c>
      <c r="F163" t="s">
        <v>853</v>
      </c>
      <c r="G163" s="4">
        <v>63367</v>
      </c>
      <c r="H163">
        <v>0</v>
      </c>
      <c r="I163" s="6" t="s">
        <v>2070</v>
      </c>
      <c r="J163" t="s">
        <v>2081</v>
      </c>
      <c r="K163">
        <v>5</v>
      </c>
      <c r="L163">
        <v>2</v>
      </c>
      <c r="M163" t="str" cm="1">
        <f t="array" ref="M163">_xlfn.IFS(L163=0,"Below Expectation",L163&lt;5,"Needs Improvement",L163&lt;=7,"Meets Expectation",L163&gt;=8,"Exceeds Expectation")</f>
        <v>Needs Improvement</v>
      </c>
      <c r="N163">
        <f t="shared" si="2"/>
        <v>10</v>
      </c>
      <c r="O163" s="11">
        <f>N163/Table3[[#Totals],[Point]]</f>
        <v>0.7142857142857143</v>
      </c>
      <c r="P163" s="4" t="str" cm="1">
        <f t="array" ref="P163">_xlfn.IFS(O163&lt;=40%,"Low Risk",AND(O163&gt;40%,O163&lt;60%), "Medium Risk",O163&gt;=60%,"High Risk")</f>
        <v>High Risk</v>
      </c>
      <c r="Y163" cm="1">
        <f t="array" ref="Y163">_xlfn.IFS(D163="22-29",1,D163="30-39",2,D163="40-49",3,D163="50-59",4)</f>
        <v>3</v>
      </c>
      <c r="Z163" cm="1">
        <f t="array" ref="Z163">_xlfn.IFS(I163="0-4years",3,I163="5-9years",2,I163="10+ years",1)</f>
        <v>2</v>
      </c>
      <c r="AA163" cm="1">
        <f t="array" ref="AA163">_xlfn.IFS(J163="Low(1-2)", 3, J163="Medium(3)",1,J163="High(4-5)",2)</f>
        <v>1</v>
      </c>
      <c r="AB163" cm="1">
        <f t="array" ref="AB163">_xlfn.IFS(M163="Needs Improvement", 4, M163="Below Expectation", 1,M163="Meets Expectation",3,M163="Exceeds Expectation",2)</f>
        <v>4</v>
      </c>
    </row>
    <row r="164" spans="1:28" x14ac:dyDescent="0.3">
      <c r="A164" t="s">
        <v>186</v>
      </c>
      <c r="B164" t="s">
        <v>1185</v>
      </c>
      <c r="C164" t="s">
        <v>2025</v>
      </c>
      <c r="D164" t="s">
        <v>2074</v>
      </c>
      <c r="E164" t="s">
        <v>2022</v>
      </c>
      <c r="F164" t="s">
        <v>511</v>
      </c>
      <c r="G164" s="4">
        <v>43100</v>
      </c>
      <c r="H164">
        <v>0</v>
      </c>
      <c r="I164" s="6" t="s">
        <v>2071</v>
      </c>
      <c r="J164" t="s">
        <v>2079</v>
      </c>
      <c r="K164">
        <v>5</v>
      </c>
      <c r="L164">
        <v>5</v>
      </c>
      <c r="M164" t="str" cm="1">
        <f t="array" ref="M164">_xlfn.IFS(L164=0,"Below Expectation",L164&lt;5,"Needs Improvement",L164&lt;=7,"Meets Expectation",L164&gt;=8,"Exceeds Expectation")</f>
        <v>Meets Expectation</v>
      </c>
      <c r="N164">
        <f t="shared" si="2"/>
        <v>9</v>
      </c>
      <c r="O164" s="11">
        <f>N164/Table3[[#Totals],[Point]]</f>
        <v>0.6428571428571429</v>
      </c>
      <c r="P164" s="4" t="str" cm="1">
        <f t="array" ref="P164">_xlfn.IFS(O164&lt;=40%,"Low Risk",AND(O164&gt;40%,O164&lt;60%), "Medium Risk",O164&gt;=60%,"High Risk")</f>
        <v>High Risk</v>
      </c>
      <c r="Y164" cm="1">
        <f t="array" ref="Y164">_xlfn.IFS(D164="22-29",1,D164="30-39",2,D164="40-49",3,D164="50-59",4)</f>
        <v>3</v>
      </c>
      <c r="Z164" cm="1">
        <f t="array" ref="Z164">_xlfn.IFS(I164="0-4years",3,I164="5-9years",2,I164="10+ years",1)</f>
        <v>1</v>
      </c>
      <c r="AA164" cm="1">
        <f t="array" ref="AA164">_xlfn.IFS(J164="Low(1-2)", 3, J164="Medium(3)",1,J164="High(4-5)",2)</f>
        <v>2</v>
      </c>
      <c r="AB164" cm="1">
        <f t="array" ref="AB164">_xlfn.IFS(M164="Needs Improvement", 4, M164="Below Expectation", 1,M164="Meets Expectation",3,M164="Exceeds Expectation",2)</f>
        <v>3</v>
      </c>
    </row>
    <row r="165" spans="1:28" x14ac:dyDescent="0.3">
      <c r="A165" t="s">
        <v>187</v>
      </c>
      <c r="B165" t="s">
        <v>1186</v>
      </c>
      <c r="C165" t="s">
        <v>2026</v>
      </c>
      <c r="D165" t="s">
        <v>2075</v>
      </c>
      <c r="E165" t="s">
        <v>2022</v>
      </c>
      <c r="F165" t="s">
        <v>932</v>
      </c>
      <c r="G165" s="4">
        <v>88456</v>
      </c>
      <c r="H165">
        <v>1</v>
      </c>
      <c r="I165" s="6" t="s">
        <v>2069</v>
      </c>
      <c r="J165" t="s">
        <v>2080</v>
      </c>
      <c r="K165">
        <v>3</v>
      </c>
      <c r="L165">
        <v>4</v>
      </c>
      <c r="M165" t="str" cm="1">
        <f t="array" ref="M165">_xlfn.IFS(L165=0,"Below Expectation",L165&lt;5,"Needs Improvement",L165&lt;=7,"Meets Expectation",L165&gt;=8,"Exceeds Expectation")</f>
        <v>Needs Improvement</v>
      </c>
      <c r="N165">
        <f t="shared" si="2"/>
        <v>14</v>
      </c>
      <c r="O165" s="11">
        <f>N165/Table3[[#Totals],[Point]]</f>
        <v>1</v>
      </c>
      <c r="P165" s="4" t="str" cm="1">
        <f t="array" ref="P165">_xlfn.IFS(O165&lt;=40%,"Low Risk",AND(O165&gt;40%,O165&lt;60%), "Medium Risk",O165&gt;=60%,"High Risk")</f>
        <v>High Risk</v>
      </c>
      <c r="Y165" cm="1">
        <f t="array" ref="Y165">_xlfn.IFS(D165="22-29",1,D165="30-39",2,D165="40-49",3,D165="50-59",4)</f>
        <v>4</v>
      </c>
      <c r="Z165" cm="1">
        <f t="array" ref="Z165">_xlfn.IFS(I165="0-4years",3,I165="5-9years",2,I165="10+ years",1)</f>
        <v>3</v>
      </c>
      <c r="AA165" cm="1">
        <f t="array" ref="AA165">_xlfn.IFS(J165="Low(1-2)", 3, J165="Medium(3)",1,J165="High(4-5)",2)</f>
        <v>3</v>
      </c>
      <c r="AB165" cm="1">
        <f t="array" ref="AB165">_xlfn.IFS(M165="Needs Improvement", 4, M165="Below Expectation", 1,M165="Meets Expectation",3,M165="Exceeds Expectation",2)</f>
        <v>4</v>
      </c>
    </row>
    <row r="166" spans="1:28" x14ac:dyDescent="0.3">
      <c r="A166" t="s">
        <v>188</v>
      </c>
      <c r="B166" t="s">
        <v>1187</v>
      </c>
      <c r="C166" t="s">
        <v>2030</v>
      </c>
      <c r="D166" t="s">
        <v>2075</v>
      </c>
      <c r="E166" t="s">
        <v>2023</v>
      </c>
      <c r="F166" t="s">
        <v>900</v>
      </c>
      <c r="G166" s="4">
        <v>36049</v>
      </c>
      <c r="H166">
        <v>0</v>
      </c>
      <c r="I166" s="6" t="s">
        <v>2070</v>
      </c>
      <c r="J166" t="s">
        <v>2079</v>
      </c>
      <c r="K166">
        <v>1</v>
      </c>
      <c r="L166">
        <v>4</v>
      </c>
      <c r="M166" t="str" cm="1">
        <f t="array" ref="M166">_xlfn.IFS(L166=0,"Below Expectation",L166&lt;5,"Needs Improvement",L166&lt;=7,"Meets Expectation",L166&gt;=8,"Exceeds Expectation")</f>
        <v>Needs Improvement</v>
      </c>
      <c r="N166">
        <f t="shared" si="2"/>
        <v>12</v>
      </c>
      <c r="O166" s="11">
        <f>N166/Table3[[#Totals],[Point]]</f>
        <v>0.8571428571428571</v>
      </c>
      <c r="P166" s="4" t="str" cm="1">
        <f t="array" ref="P166">_xlfn.IFS(O166&lt;=40%,"Low Risk",AND(O166&gt;40%,O166&lt;60%), "Medium Risk",O166&gt;=60%,"High Risk")</f>
        <v>High Risk</v>
      </c>
      <c r="Y166" cm="1">
        <f t="array" ref="Y166">_xlfn.IFS(D166="22-29",1,D166="30-39",2,D166="40-49",3,D166="50-59",4)</f>
        <v>4</v>
      </c>
      <c r="Z166" cm="1">
        <f t="array" ref="Z166">_xlfn.IFS(I166="0-4years",3,I166="5-9years",2,I166="10+ years",1)</f>
        <v>2</v>
      </c>
      <c r="AA166" cm="1">
        <f t="array" ref="AA166">_xlfn.IFS(J166="Low(1-2)", 3, J166="Medium(3)",1,J166="High(4-5)",2)</f>
        <v>2</v>
      </c>
      <c r="AB166" cm="1">
        <f t="array" ref="AB166">_xlfn.IFS(M166="Needs Improvement", 4, M166="Below Expectation", 1,M166="Meets Expectation",3,M166="Exceeds Expectation",2)</f>
        <v>4</v>
      </c>
    </row>
    <row r="167" spans="1:28" x14ac:dyDescent="0.3">
      <c r="A167" t="s">
        <v>189</v>
      </c>
      <c r="B167" t="s">
        <v>1188</v>
      </c>
      <c r="C167" t="s">
        <v>2028</v>
      </c>
      <c r="D167" t="s">
        <v>2075</v>
      </c>
      <c r="E167" t="s">
        <v>2023</v>
      </c>
      <c r="F167" t="s">
        <v>872</v>
      </c>
      <c r="G167" s="4">
        <v>25786</v>
      </c>
      <c r="H167">
        <v>0</v>
      </c>
      <c r="I167" s="6" t="s">
        <v>2071</v>
      </c>
      <c r="J167" t="s">
        <v>2080</v>
      </c>
      <c r="K167">
        <v>5</v>
      </c>
      <c r="L167">
        <v>5</v>
      </c>
      <c r="M167" t="str" cm="1">
        <f t="array" ref="M167">_xlfn.IFS(L167=0,"Below Expectation",L167&lt;5,"Needs Improvement",L167&lt;=7,"Meets Expectation",L167&gt;=8,"Exceeds Expectation")</f>
        <v>Meets Expectation</v>
      </c>
      <c r="N167">
        <f t="shared" si="2"/>
        <v>11</v>
      </c>
      <c r="O167" s="11">
        <f>N167/Table3[[#Totals],[Point]]</f>
        <v>0.7857142857142857</v>
      </c>
      <c r="P167" s="4" t="str" cm="1">
        <f t="array" ref="P167">_xlfn.IFS(O167&lt;=40%,"Low Risk",AND(O167&gt;40%,O167&lt;60%), "Medium Risk",O167&gt;=60%,"High Risk")</f>
        <v>High Risk</v>
      </c>
      <c r="Y167" cm="1">
        <f t="array" ref="Y167">_xlfn.IFS(D167="22-29",1,D167="30-39",2,D167="40-49",3,D167="50-59",4)</f>
        <v>4</v>
      </c>
      <c r="Z167" cm="1">
        <f t="array" ref="Z167">_xlfn.IFS(I167="0-4years",3,I167="5-9years",2,I167="10+ years",1)</f>
        <v>1</v>
      </c>
      <c r="AA167" cm="1">
        <f t="array" ref="AA167">_xlfn.IFS(J167="Low(1-2)", 3, J167="Medium(3)",1,J167="High(4-5)",2)</f>
        <v>3</v>
      </c>
      <c r="AB167" cm="1">
        <f t="array" ref="AB167">_xlfn.IFS(M167="Needs Improvement", 4, M167="Below Expectation", 1,M167="Meets Expectation",3,M167="Exceeds Expectation",2)</f>
        <v>3</v>
      </c>
    </row>
    <row r="168" spans="1:28" x14ac:dyDescent="0.3">
      <c r="A168" t="s">
        <v>190</v>
      </c>
      <c r="B168" t="s">
        <v>1189</v>
      </c>
      <c r="C168" t="s">
        <v>2026</v>
      </c>
      <c r="D168" t="s">
        <v>2076</v>
      </c>
      <c r="E168" t="s">
        <v>2022</v>
      </c>
      <c r="F168" t="s">
        <v>252</v>
      </c>
      <c r="G168" s="4">
        <v>94904</v>
      </c>
      <c r="H168">
        <v>0</v>
      </c>
      <c r="I168" s="6" t="s">
        <v>2069</v>
      </c>
      <c r="J168" t="s">
        <v>2081</v>
      </c>
      <c r="K168">
        <v>2</v>
      </c>
      <c r="L168">
        <v>5</v>
      </c>
      <c r="M168" t="str" cm="1">
        <f t="array" ref="M168">_xlfn.IFS(L168=0,"Below Expectation",L168&lt;5,"Needs Improvement",L168&lt;=7,"Meets Expectation",L168&gt;=8,"Exceeds Expectation")</f>
        <v>Meets Expectation</v>
      </c>
      <c r="N168">
        <f t="shared" si="2"/>
        <v>8</v>
      </c>
      <c r="O168" s="11">
        <f>N168/Table3[[#Totals],[Point]]</f>
        <v>0.5714285714285714</v>
      </c>
      <c r="P168" s="4" t="str" cm="1">
        <f t="array" ref="P168">_xlfn.IFS(O168&lt;=40%,"Low Risk",AND(O168&gt;40%,O168&lt;60%), "Medium Risk",O168&gt;=60%,"High Risk")</f>
        <v>Medium Risk</v>
      </c>
      <c r="Y168" cm="1">
        <f t="array" ref="Y168">_xlfn.IFS(D168="22-29",1,D168="30-39",2,D168="40-49",3,D168="50-59",4)</f>
        <v>1</v>
      </c>
      <c r="Z168" cm="1">
        <f t="array" ref="Z168">_xlfn.IFS(I168="0-4years",3,I168="5-9years",2,I168="10+ years",1)</f>
        <v>3</v>
      </c>
      <c r="AA168" cm="1">
        <f t="array" ref="AA168">_xlfn.IFS(J168="Low(1-2)", 3, J168="Medium(3)",1,J168="High(4-5)",2)</f>
        <v>1</v>
      </c>
      <c r="AB168" cm="1">
        <f t="array" ref="AB168">_xlfn.IFS(M168="Needs Improvement", 4, M168="Below Expectation", 1,M168="Meets Expectation",3,M168="Exceeds Expectation",2)</f>
        <v>3</v>
      </c>
    </row>
    <row r="169" spans="1:28" x14ac:dyDescent="0.3">
      <c r="A169" t="s">
        <v>191</v>
      </c>
      <c r="B169" t="s">
        <v>1190</v>
      </c>
      <c r="C169" t="s">
        <v>2025</v>
      </c>
      <c r="D169" t="s">
        <v>2074</v>
      </c>
      <c r="E169" t="s">
        <v>2023</v>
      </c>
      <c r="F169" t="s">
        <v>413</v>
      </c>
      <c r="G169" s="4">
        <v>55699</v>
      </c>
      <c r="H169">
        <v>0</v>
      </c>
      <c r="I169" s="6" t="s">
        <v>2070</v>
      </c>
      <c r="J169" t="s">
        <v>2080</v>
      </c>
      <c r="K169">
        <v>4</v>
      </c>
      <c r="L169">
        <v>0</v>
      </c>
      <c r="M169" t="str" cm="1">
        <f t="array" ref="M169">_xlfn.IFS(L169=0,"Below Expectation",L169&lt;5,"Needs Improvement",L169&lt;=7,"Meets Expectation",L169&gt;=8,"Exceeds Expectation")</f>
        <v>Below Expectation</v>
      </c>
      <c r="N169">
        <f t="shared" si="2"/>
        <v>9</v>
      </c>
      <c r="O169" s="11">
        <f>N169/Table3[[#Totals],[Point]]</f>
        <v>0.6428571428571429</v>
      </c>
      <c r="P169" s="4" t="str" cm="1">
        <f t="array" ref="P169">_xlfn.IFS(O169&lt;=40%,"Low Risk",AND(O169&gt;40%,O169&lt;60%), "Medium Risk",O169&gt;=60%,"High Risk")</f>
        <v>High Risk</v>
      </c>
      <c r="Y169" cm="1">
        <f t="array" ref="Y169">_xlfn.IFS(D169="22-29",1,D169="30-39",2,D169="40-49",3,D169="50-59",4)</f>
        <v>3</v>
      </c>
      <c r="Z169" cm="1">
        <f t="array" ref="Z169">_xlfn.IFS(I169="0-4years",3,I169="5-9years",2,I169="10+ years",1)</f>
        <v>2</v>
      </c>
      <c r="AA169" cm="1">
        <f t="array" ref="AA169">_xlfn.IFS(J169="Low(1-2)", 3, J169="Medium(3)",1,J169="High(4-5)",2)</f>
        <v>3</v>
      </c>
      <c r="AB169" cm="1">
        <f t="array" ref="AB169">_xlfn.IFS(M169="Needs Improvement", 4, M169="Below Expectation", 1,M169="Meets Expectation",3,M169="Exceeds Expectation",2)</f>
        <v>1</v>
      </c>
    </row>
    <row r="170" spans="1:28" x14ac:dyDescent="0.3">
      <c r="A170" t="s">
        <v>192</v>
      </c>
      <c r="B170" t="s">
        <v>1191</v>
      </c>
      <c r="C170" t="s">
        <v>2025</v>
      </c>
      <c r="D170" t="s">
        <v>2076</v>
      </c>
      <c r="E170" t="s">
        <v>2023</v>
      </c>
      <c r="F170" t="s">
        <v>1002</v>
      </c>
      <c r="G170" s="4">
        <v>72691</v>
      </c>
      <c r="H170">
        <v>0</v>
      </c>
      <c r="I170" s="6" t="s">
        <v>2070</v>
      </c>
      <c r="J170" t="s">
        <v>2079</v>
      </c>
      <c r="K170">
        <v>2</v>
      </c>
      <c r="L170">
        <v>8</v>
      </c>
      <c r="M170" t="str" cm="1">
        <f t="array" ref="M170">_xlfn.IFS(L170=0,"Below Expectation",L170&lt;5,"Needs Improvement",L170&lt;=7,"Meets Expectation",L170&gt;=8,"Exceeds Expectation")</f>
        <v>Exceeds Expectation</v>
      </c>
      <c r="N170">
        <f t="shared" si="2"/>
        <v>7</v>
      </c>
      <c r="O170" s="11">
        <f>N170/Table3[[#Totals],[Point]]</f>
        <v>0.5</v>
      </c>
      <c r="P170" s="4" t="str" cm="1">
        <f t="array" ref="P170">_xlfn.IFS(O170&lt;=40%,"Low Risk",AND(O170&gt;40%,O170&lt;60%), "Medium Risk",O170&gt;=60%,"High Risk")</f>
        <v>Medium Risk</v>
      </c>
      <c r="Y170" cm="1">
        <f t="array" ref="Y170">_xlfn.IFS(D170="22-29",1,D170="30-39",2,D170="40-49",3,D170="50-59",4)</f>
        <v>1</v>
      </c>
      <c r="Z170" cm="1">
        <f t="array" ref="Z170">_xlfn.IFS(I170="0-4years",3,I170="5-9years",2,I170="10+ years",1)</f>
        <v>2</v>
      </c>
      <c r="AA170" cm="1">
        <f t="array" ref="AA170">_xlfn.IFS(J170="Low(1-2)", 3, J170="Medium(3)",1,J170="High(4-5)",2)</f>
        <v>2</v>
      </c>
      <c r="AB170" cm="1">
        <f t="array" ref="AB170">_xlfn.IFS(M170="Needs Improvement", 4, M170="Below Expectation", 1,M170="Meets Expectation",3,M170="Exceeds Expectation",2)</f>
        <v>2</v>
      </c>
    </row>
    <row r="171" spans="1:28" x14ac:dyDescent="0.3">
      <c r="A171" t="s">
        <v>193</v>
      </c>
      <c r="B171" t="s">
        <v>1192</v>
      </c>
      <c r="C171" t="s">
        <v>2029</v>
      </c>
      <c r="D171" t="s">
        <v>2074</v>
      </c>
      <c r="E171" t="s">
        <v>2023</v>
      </c>
      <c r="F171" t="s">
        <v>612</v>
      </c>
      <c r="G171" s="4">
        <v>62040</v>
      </c>
      <c r="H171">
        <v>0</v>
      </c>
      <c r="I171" s="6" t="s">
        <v>2071</v>
      </c>
      <c r="J171" t="s">
        <v>2080</v>
      </c>
      <c r="K171">
        <v>4</v>
      </c>
      <c r="L171">
        <v>4</v>
      </c>
      <c r="M171" t="str" cm="1">
        <f t="array" ref="M171">_xlfn.IFS(L171=0,"Below Expectation",L171&lt;5,"Needs Improvement",L171&lt;=7,"Meets Expectation",L171&gt;=8,"Exceeds Expectation")</f>
        <v>Needs Improvement</v>
      </c>
      <c r="N171">
        <f t="shared" si="2"/>
        <v>11</v>
      </c>
      <c r="O171" s="11">
        <f>N171/Table3[[#Totals],[Point]]</f>
        <v>0.7857142857142857</v>
      </c>
      <c r="P171" s="4" t="str" cm="1">
        <f t="array" ref="P171">_xlfn.IFS(O171&lt;=40%,"Low Risk",AND(O171&gt;40%,O171&lt;60%), "Medium Risk",O171&gt;=60%,"High Risk")</f>
        <v>High Risk</v>
      </c>
      <c r="Y171" cm="1">
        <f t="array" ref="Y171">_xlfn.IFS(D171="22-29",1,D171="30-39",2,D171="40-49",3,D171="50-59",4)</f>
        <v>3</v>
      </c>
      <c r="Z171" cm="1">
        <f t="array" ref="Z171">_xlfn.IFS(I171="0-4years",3,I171="5-9years",2,I171="10+ years",1)</f>
        <v>1</v>
      </c>
      <c r="AA171" cm="1">
        <f t="array" ref="AA171">_xlfn.IFS(J171="Low(1-2)", 3, J171="Medium(3)",1,J171="High(4-5)",2)</f>
        <v>3</v>
      </c>
      <c r="AB171" cm="1">
        <f t="array" ref="AB171">_xlfn.IFS(M171="Needs Improvement", 4, M171="Below Expectation", 1,M171="Meets Expectation",3,M171="Exceeds Expectation",2)</f>
        <v>4</v>
      </c>
    </row>
    <row r="172" spans="1:28" x14ac:dyDescent="0.3">
      <c r="A172" t="s">
        <v>194</v>
      </c>
      <c r="B172" t="s">
        <v>1193</v>
      </c>
      <c r="C172" t="s">
        <v>2026</v>
      </c>
      <c r="D172" t="s">
        <v>2075</v>
      </c>
      <c r="E172" t="s">
        <v>2022</v>
      </c>
      <c r="F172" t="s">
        <v>211</v>
      </c>
      <c r="G172" s="4">
        <v>117990</v>
      </c>
      <c r="H172">
        <v>0</v>
      </c>
      <c r="I172" s="6" t="s">
        <v>2071</v>
      </c>
      <c r="J172" t="s">
        <v>2080</v>
      </c>
      <c r="K172">
        <v>3</v>
      </c>
      <c r="L172">
        <v>0</v>
      </c>
      <c r="M172" t="str" cm="1">
        <f t="array" ref="M172">_xlfn.IFS(L172=0,"Below Expectation",L172&lt;5,"Needs Improvement",L172&lt;=7,"Meets Expectation",L172&gt;=8,"Exceeds Expectation")</f>
        <v>Below Expectation</v>
      </c>
      <c r="N172">
        <f t="shared" si="2"/>
        <v>9</v>
      </c>
      <c r="O172" s="11">
        <f>N172/Table3[[#Totals],[Point]]</f>
        <v>0.6428571428571429</v>
      </c>
      <c r="P172" s="4" t="str" cm="1">
        <f t="array" ref="P172">_xlfn.IFS(O172&lt;=40%,"Low Risk",AND(O172&gt;40%,O172&lt;60%), "Medium Risk",O172&gt;=60%,"High Risk")</f>
        <v>High Risk</v>
      </c>
      <c r="Y172" cm="1">
        <f t="array" ref="Y172">_xlfn.IFS(D172="22-29",1,D172="30-39",2,D172="40-49",3,D172="50-59",4)</f>
        <v>4</v>
      </c>
      <c r="Z172" cm="1">
        <f t="array" ref="Z172">_xlfn.IFS(I172="0-4years",3,I172="5-9years",2,I172="10+ years",1)</f>
        <v>1</v>
      </c>
      <c r="AA172" cm="1">
        <f t="array" ref="AA172">_xlfn.IFS(J172="Low(1-2)", 3, J172="Medium(3)",1,J172="High(4-5)",2)</f>
        <v>3</v>
      </c>
      <c r="AB172" cm="1">
        <f t="array" ref="AB172">_xlfn.IFS(M172="Needs Improvement", 4, M172="Below Expectation", 1,M172="Meets Expectation",3,M172="Exceeds Expectation",2)</f>
        <v>1</v>
      </c>
    </row>
    <row r="173" spans="1:28" x14ac:dyDescent="0.3">
      <c r="A173" t="s">
        <v>195</v>
      </c>
      <c r="B173" t="s">
        <v>1194</v>
      </c>
      <c r="C173" t="s">
        <v>2029</v>
      </c>
      <c r="D173" t="s">
        <v>2076</v>
      </c>
      <c r="E173" t="s">
        <v>2022</v>
      </c>
      <c r="F173" t="s">
        <v>881</v>
      </c>
      <c r="G173" s="4">
        <v>82986</v>
      </c>
      <c r="H173">
        <v>1</v>
      </c>
      <c r="I173" s="6" t="s">
        <v>2071</v>
      </c>
      <c r="J173" t="s">
        <v>2080</v>
      </c>
      <c r="K173">
        <v>5</v>
      </c>
      <c r="L173">
        <v>7</v>
      </c>
      <c r="M173" t="str" cm="1">
        <f t="array" ref="M173">_xlfn.IFS(L173=0,"Below Expectation",L173&lt;5,"Needs Improvement",L173&lt;=7,"Meets Expectation",L173&gt;=8,"Exceeds Expectation")</f>
        <v>Meets Expectation</v>
      </c>
      <c r="N173">
        <f t="shared" si="2"/>
        <v>8</v>
      </c>
      <c r="O173" s="11">
        <f>N173/Table3[[#Totals],[Point]]</f>
        <v>0.5714285714285714</v>
      </c>
      <c r="P173" s="4" t="str" cm="1">
        <f t="array" ref="P173">_xlfn.IFS(O173&lt;=40%,"Low Risk",AND(O173&gt;40%,O173&lt;60%), "Medium Risk",O173&gt;=60%,"High Risk")</f>
        <v>Medium Risk</v>
      </c>
      <c r="Y173" cm="1">
        <f t="array" ref="Y173">_xlfn.IFS(D173="22-29",1,D173="30-39",2,D173="40-49",3,D173="50-59",4)</f>
        <v>1</v>
      </c>
      <c r="Z173" cm="1">
        <f t="array" ref="Z173">_xlfn.IFS(I173="0-4years",3,I173="5-9years",2,I173="10+ years",1)</f>
        <v>1</v>
      </c>
      <c r="AA173" cm="1">
        <f t="array" ref="AA173">_xlfn.IFS(J173="Low(1-2)", 3, J173="Medium(3)",1,J173="High(4-5)",2)</f>
        <v>3</v>
      </c>
      <c r="AB173" cm="1">
        <f t="array" ref="AB173">_xlfn.IFS(M173="Needs Improvement", 4, M173="Below Expectation", 1,M173="Meets Expectation",3,M173="Exceeds Expectation",2)</f>
        <v>3</v>
      </c>
    </row>
    <row r="174" spans="1:28" x14ac:dyDescent="0.3">
      <c r="A174" t="s">
        <v>196</v>
      </c>
      <c r="B174" t="s">
        <v>1195</v>
      </c>
      <c r="C174" t="s">
        <v>2030</v>
      </c>
      <c r="D174" t="s">
        <v>2075</v>
      </c>
      <c r="E174" t="s">
        <v>2023</v>
      </c>
      <c r="F174" t="s">
        <v>293</v>
      </c>
      <c r="G174" s="4">
        <v>63762</v>
      </c>
      <c r="H174">
        <v>0</v>
      </c>
      <c r="I174" s="6" t="s">
        <v>2070</v>
      </c>
      <c r="J174" t="s">
        <v>2080</v>
      </c>
      <c r="K174">
        <v>1</v>
      </c>
      <c r="L174">
        <v>6</v>
      </c>
      <c r="M174" t="str" cm="1">
        <f t="array" ref="M174">_xlfn.IFS(L174=0,"Below Expectation",L174&lt;5,"Needs Improvement",L174&lt;=7,"Meets Expectation",L174&gt;=8,"Exceeds Expectation")</f>
        <v>Meets Expectation</v>
      </c>
      <c r="N174">
        <f t="shared" si="2"/>
        <v>12</v>
      </c>
      <c r="O174" s="11">
        <f>N174/Table3[[#Totals],[Point]]</f>
        <v>0.8571428571428571</v>
      </c>
      <c r="P174" s="4" t="str" cm="1">
        <f t="array" ref="P174">_xlfn.IFS(O174&lt;=40%,"Low Risk",AND(O174&gt;40%,O174&lt;60%), "Medium Risk",O174&gt;=60%,"High Risk")</f>
        <v>High Risk</v>
      </c>
      <c r="Y174" cm="1">
        <f t="array" ref="Y174">_xlfn.IFS(D174="22-29",1,D174="30-39",2,D174="40-49",3,D174="50-59",4)</f>
        <v>4</v>
      </c>
      <c r="Z174" cm="1">
        <f t="array" ref="Z174">_xlfn.IFS(I174="0-4years",3,I174="5-9years",2,I174="10+ years",1)</f>
        <v>2</v>
      </c>
      <c r="AA174" cm="1">
        <f t="array" ref="AA174">_xlfn.IFS(J174="Low(1-2)", 3, J174="Medium(3)",1,J174="High(4-5)",2)</f>
        <v>3</v>
      </c>
      <c r="AB174" cm="1">
        <f t="array" ref="AB174">_xlfn.IFS(M174="Needs Improvement", 4, M174="Below Expectation", 1,M174="Meets Expectation",3,M174="Exceeds Expectation",2)</f>
        <v>3</v>
      </c>
    </row>
    <row r="175" spans="1:28" x14ac:dyDescent="0.3">
      <c r="A175" t="s">
        <v>197</v>
      </c>
      <c r="B175" t="s">
        <v>1196</v>
      </c>
      <c r="C175" t="s">
        <v>2027</v>
      </c>
      <c r="D175" t="s">
        <v>2076</v>
      </c>
      <c r="E175" t="s">
        <v>2022</v>
      </c>
      <c r="F175" t="s">
        <v>630</v>
      </c>
      <c r="G175" s="4">
        <v>48600</v>
      </c>
      <c r="H175">
        <v>0</v>
      </c>
      <c r="I175" s="6" t="s">
        <v>2070</v>
      </c>
      <c r="J175" t="s">
        <v>2080</v>
      </c>
      <c r="K175">
        <v>5</v>
      </c>
      <c r="L175">
        <v>6</v>
      </c>
      <c r="M175" t="str" cm="1">
        <f t="array" ref="M175">_xlfn.IFS(L175=0,"Below Expectation",L175&lt;5,"Needs Improvement",L175&lt;=7,"Meets Expectation",L175&gt;=8,"Exceeds Expectation")</f>
        <v>Meets Expectation</v>
      </c>
      <c r="N175">
        <f t="shared" si="2"/>
        <v>9</v>
      </c>
      <c r="O175" s="11">
        <f>N175/Table3[[#Totals],[Point]]</f>
        <v>0.6428571428571429</v>
      </c>
      <c r="P175" s="4" t="str" cm="1">
        <f t="array" ref="P175">_xlfn.IFS(O175&lt;=40%,"Low Risk",AND(O175&gt;40%,O175&lt;60%), "Medium Risk",O175&gt;=60%,"High Risk")</f>
        <v>High Risk</v>
      </c>
      <c r="Y175" cm="1">
        <f t="array" ref="Y175">_xlfn.IFS(D175="22-29",1,D175="30-39",2,D175="40-49",3,D175="50-59",4)</f>
        <v>1</v>
      </c>
      <c r="Z175" cm="1">
        <f t="array" ref="Z175">_xlfn.IFS(I175="0-4years",3,I175="5-9years",2,I175="10+ years",1)</f>
        <v>2</v>
      </c>
      <c r="AA175" cm="1">
        <f t="array" ref="AA175">_xlfn.IFS(J175="Low(1-2)", 3, J175="Medium(3)",1,J175="High(4-5)",2)</f>
        <v>3</v>
      </c>
      <c r="AB175" cm="1">
        <f t="array" ref="AB175">_xlfn.IFS(M175="Needs Improvement", 4, M175="Below Expectation", 1,M175="Meets Expectation",3,M175="Exceeds Expectation",2)</f>
        <v>3</v>
      </c>
    </row>
    <row r="176" spans="1:28" x14ac:dyDescent="0.3">
      <c r="A176" t="s">
        <v>198</v>
      </c>
      <c r="B176" t="s">
        <v>1197</v>
      </c>
      <c r="C176" t="s">
        <v>2027</v>
      </c>
      <c r="D176" t="s">
        <v>2073</v>
      </c>
      <c r="E176" t="s">
        <v>2022</v>
      </c>
      <c r="F176" t="s">
        <v>333</v>
      </c>
      <c r="G176" s="4">
        <v>119774</v>
      </c>
      <c r="H176">
        <v>1</v>
      </c>
      <c r="I176" s="6" t="s">
        <v>2070</v>
      </c>
      <c r="J176" t="s">
        <v>2079</v>
      </c>
      <c r="K176">
        <v>4</v>
      </c>
      <c r="L176">
        <v>4</v>
      </c>
      <c r="M176" t="str" cm="1">
        <f t="array" ref="M176">_xlfn.IFS(L176=0,"Below Expectation",L176&lt;5,"Needs Improvement",L176&lt;=7,"Meets Expectation",L176&gt;=8,"Exceeds Expectation")</f>
        <v>Needs Improvement</v>
      </c>
      <c r="N176">
        <f t="shared" si="2"/>
        <v>10</v>
      </c>
      <c r="O176" s="11">
        <f>N176/Table3[[#Totals],[Point]]</f>
        <v>0.7142857142857143</v>
      </c>
      <c r="P176" s="4" t="str" cm="1">
        <f t="array" ref="P176">_xlfn.IFS(O176&lt;=40%,"Low Risk",AND(O176&gt;40%,O176&lt;60%), "Medium Risk",O176&gt;=60%,"High Risk")</f>
        <v>High Risk</v>
      </c>
      <c r="Y176" cm="1">
        <f t="array" ref="Y176">_xlfn.IFS(D176="22-29",1,D176="30-39",2,D176="40-49",3,D176="50-59",4)</f>
        <v>2</v>
      </c>
      <c r="Z176" cm="1">
        <f t="array" ref="Z176">_xlfn.IFS(I176="0-4years",3,I176="5-9years",2,I176="10+ years",1)</f>
        <v>2</v>
      </c>
      <c r="AA176" cm="1">
        <f t="array" ref="AA176">_xlfn.IFS(J176="Low(1-2)", 3, J176="Medium(3)",1,J176="High(4-5)",2)</f>
        <v>2</v>
      </c>
      <c r="AB176" cm="1">
        <f t="array" ref="AB176">_xlfn.IFS(M176="Needs Improvement", 4, M176="Below Expectation", 1,M176="Meets Expectation",3,M176="Exceeds Expectation",2)</f>
        <v>4</v>
      </c>
    </row>
    <row r="177" spans="1:28" x14ac:dyDescent="0.3">
      <c r="A177" t="s">
        <v>199</v>
      </c>
      <c r="B177" t="s">
        <v>1198</v>
      </c>
      <c r="C177" t="s">
        <v>2027</v>
      </c>
      <c r="D177" t="s">
        <v>2073</v>
      </c>
      <c r="E177" t="s">
        <v>2022</v>
      </c>
      <c r="F177" t="s">
        <v>155</v>
      </c>
      <c r="G177" s="4">
        <v>115777</v>
      </c>
      <c r="H177">
        <v>0</v>
      </c>
      <c r="I177" s="6" t="s">
        <v>2071</v>
      </c>
      <c r="J177" t="s">
        <v>2079</v>
      </c>
      <c r="K177">
        <v>1</v>
      </c>
      <c r="L177">
        <v>0</v>
      </c>
      <c r="M177" t="str" cm="1">
        <f t="array" ref="M177">_xlfn.IFS(L177=0,"Below Expectation",L177&lt;5,"Needs Improvement",L177&lt;=7,"Meets Expectation",L177&gt;=8,"Exceeds Expectation")</f>
        <v>Below Expectation</v>
      </c>
      <c r="N177">
        <f t="shared" si="2"/>
        <v>6</v>
      </c>
      <c r="O177" s="11">
        <f>N177/Table3[[#Totals],[Point]]</f>
        <v>0.42857142857142855</v>
      </c>
      <c r="P177" s="4" t="str" cm="1">
        <f t="array" ref="P177">_xlfn.IFS(O177&lt;=40%,"Low Risk",AND(O177&gt;40%,O177&lt;60%), "Medium Risk",O177&gt;=60%,"High Risk")</f>
        <v>Medium Risk</v>
      </c>
      <c r="Y177" cm="1">
        <f t="array" ref="Y177">_xlfn.IFS(D177="22-29",1,D177="30-39",2,D177="40-49",3,D177="50-59",4)</f>
        <v>2</v>
      </c>
      <c r="Z177" cm="1">
        <f t="array" ref="Z177">_xlfn.IFS(I177="0-4years",3,I177="5-9years",2,I177="10+ years",1)</f>
        <v>1</v>
      </c>
      <c r="AA177" cm="1">
        <f t="array" ref="AA177">_xlfn.IFS(J177="Low(1-2)", 3, J177="Medium(3)",1,J177="High(4-5)",2)</f>
        <v>2</v>
      </c>
      <c r="AB177" cm="1">
        <f t="array" ref="AB177">_xlfn.IFS(M177="Needs Improvement", 4, M177="Below Expectation", 1,M177="Meets Expectation",3,M177="Exceeds Expectation",2)</f>
        <v>1</v>
      </c>
    </row>
    <row r="178" spans="1:28" x14ac:dyDescent="0.3">
      <c r="A178" t="s">
        <v>200</v>
      </c>
      <c r="B178" t="s">
        <v>1199</v>
      </c>
      <c r="C178" t="s">
        <v>2026</v>
      </c>
      <c r="D178" t="s">
        <v>2075</v>
      </c>
      <c r="E178" t="s">
        <v>2022</v>
      </c>
      <c r="F178" t="s">
        <v>574</v>
      </c>
      <c r="G178" s="4">
        <v>44810</v>
      </c>
      <c r="H178">
        <v>1</v>
      </c>
      <c r="I178" s="6" t="s">
        <v>2069</v>
      </c>
      <c r="J178" t="s">
        <v>2080</v>
      </c>
      <c r="K178">
        <v>5</v>
      </c>
      <c r="L178">
        <v>8</v>
      </c>
      <c r="M178" t="str" cm="1">
        <f t="array" ref="M178">_xlfn.IFS(L178=0,"Below Expectation",L178&lt;5,"Needs Improvement",L178&lt;=7,"Meets Expectation",L178&gt;=8,"Exceeds Expectation")</f>
        <v>Exceeds Expectation</v>
      </c>
      <c r="N178">
        <f t="shared" si="2"/>
        <v>12</v>
      </c>
      <c r="O178" s="11">
        <f>N178/Table3[[#Totals],[Point]]</f>
        <v>0.8571428571428571</v>
      </c>
      <c r="P178" s="4" t="str" cm="1">
        <f t="array" ref="P178">_xlfn.IFS(O178&lt;=40%,"Low Risk",AND(O178&gt;40%,O178&lt;60%), "Medium Risk",O178&gt;=60%,"High Risk")</f>
        <v>High Risk</v>
      </c>
      <c r="Y178" cm="1">
        <f t="array" ref="Y178">_xlfn.IFS(D178="22-29",1,D178="30-39",2,D178="40-49",3,D178="50-59",4)</f>
        <v>4</v>
      </c>
      <c r="Z178" cm="1">
        <f t="array" ref="Z178">_xlfn.IFS(I178="0-4years",3,I178="5-9years",2,I178="10+ years",1)</f>
        <v>3</v>
      </c>
      <c r="AA178" cm="1">
        <f t="array" ref="AA178">_xlfn.IFS(J178="Low(1-2)", 3, J178="Medium(3)",1,J178="High(4-5)",2)</f>
        <v>3</v>
      </c>
      <c r="AB178" cm="1">
        <f t="array" ref="AB178">_xlfn.IFS(M178="Needs Improvement", 4, M178="Below Expectation", 1,M178="Meets Expectation",3,M178="Exceeds Expectation",2)</f>
        <v>2</v>
      </c>
    </row>
    <row r="179" spans="1:28" x14ac:dyDescent="0.3">
      <c r="A179" t="s">
        <v>201</v>
      </c>
      <c r="B179" t="s">
        <v>1200</v>
      </c>
      <c r="C179" t="s">
        <v>2027</v>
      </c>
      <c r="D179" t="s">
        <v>2074</v>
      </c>
      <c r="E179" t="s">
        <v>2023</v>
      </c>
      <c r="F179" t="s">
        <v>95</v>
      </c>
      <c r="G179" s="4">
        <v>110703</v>
      </c>
      <c r="H179">
        <v>0</v>
      </c>
      <c r="I179" s="6" t="s">
        <v>2069</v>
      </c>
      <c r="J179" t="s">
        <v>2079</v>
      </c>
      <c r="K179">
        <v>1</v>
      </c>
      <c r="L179">
        <v>8</v>
      </c>
      <c r="M179" t="str" cm="1">
        <f t="array" ref="M179">_xlfn.IFS(L179=0,"Below Expectation",L179&lt;5,"Needs Improvement",L179&lt;=7,"Meets Expectation",L179&gt;=8,"Exceeds Expectation")</f>
        <v>Exceeds Expectation</v>
      </c>
      <c r="N179">
        <f t="shared" si="2"/>
        <v>10</v>
      </c>
      <c r="O179" s="11">
        <f>N179/Table3[[#Totals],[Point]]</f>
        <v>0.7142857142857143</v>
      </c>
      <c r="P179" s="4" t="str" cm="1">
        <f t="array" ref="P179">_xlfn.IFS(O179&lt;=40%,"Low Risk",AND(O179&gt;40%,O179&lt;60%), "Medium Risk",O179&gt;=60%,"High Risk")</f>
        <v>High Risk</v>
      </c>
      <c r="Y179" cm="1">
        <f t="array" ref="Y179">_xlfn.IFS(D179="22-29",1,D179="30-39",2,D179="40-49",3,D179="50-59",4)</f>
        <v>3</v>
      </c>
      <c r="Z179" cm="1">
        <f t="array" ref="Z179">_xlfn.IFS(I179="0-4years",3,I179="5-9years",2,I179="10+ years",1)</f>
        <v>3</v>
      </c>
      <c r="AA179" cm="1">
        <f t="array" ref="AA179">_xlfn.IFS(J179="Low(1-2)", 3, J179="Medium(3)",1,J179="High(4-5)",2)</f>
        <v>2</v>
      </c>
      <c r="AB179" cm="1">
        <f t="array" ref="AB179">_xlfn.IFS(M179="Needs Improvement", 4, M179="Below Expectation", 1,M179="Meets Expectation",3,M179="Exceeds Expectation",2)</f>
        <v>2</v>
      </c>
    </row>
    <row r="180" spans="1:28" x14ac:dyDescent="0.3">
      <c r="A180" t="s">
        <v>202</v>
      </c>
      <c r="B180" t="s">
        <v>1201</v>
      </c>
      <c r="C180" t="s">
        <v>2030</v>
      </c>
      <c r="D180" t="s">
        <v>2076</v>
      </c>
      <c r="E180" t="s">
        <v>2022</v>
      </c>
      <c r="F180" t="s">
        <v>816</v>
      </c>
      <c r="G180" s="4">
        <v>112347</v>
      </c>
      <c r="H180">
        <v>0</v>
      </c>
      <c r="I180" s="6" t="s">
        <v>2071</v>
      </c>
      <c r="J180" t="s">
        <v>2079</v>
      </c>
      <c r="K180">
        <v>4</v>
      </c>
      <c r="L180">
        <v>7</v>
      </c>
      <c r="M180" t="str" cm="1">
        <f t="array" ref="M180">_xlfn.IFS(L180=0,"Below Expectation",L180&lt;5,"Needs Improvement",L180&lt;=7,"Meets Expectation",L180&gt;=8,"Exceeds Expectation")</f>
        <v>Meets Expectation</v>
      </c>
      <c r="N180">
        <f t="shared" si="2"/>
        <v>7</v>
      </c>
      <c r="O180" s="11">
        <f>N180/Table3[[#Totals],[Point]]</f>
        <v>0.5</v>
      </c>
      <c r="P180" s="4" t="str" cm="1">
        <f t="array" ref="P180">_xlfn.IFS(O180&lt;=40%,"Low Risk",AND(O180&gt;40%,O180&lt;60%), "Medium Risk",O180&gt;=60%,"High Risk")</f>
        <v>Medium Risk</v>
      </c>
      <c r="Y180" cm="1">
        <f t="array" ref="Y180">_xlfn.IFS(D180="22-29",1,D180="30-39",2,D180="40-49",3,D180="50-59",4)</f>
        <v>1</v>
      </c>
      <c r="Z180" cm="1">
        <f t="array" ref="Z180">_xlfn.IFS(I180="0-4years",3,I180="5-9years",2,I180="10+ years",1)</f>
        <v>1</v>
      </c>
      <c r="AA180" cm="1">
        <f t="array" ref="AA180">_xlfn.IFS(J180="Low(1-2)", 3, J180="Medium(3)",1,J180="High(4-5)",2)</f>
        <v>2</v>
      </c>
      <c r="AB180" cm="1">
        <f t="array" ref="AB180">_xlfn.IFS(M180="Needs Improvement", 4, M180="Below Expectation", 1,M180="Meets Expectation",3,M180="Exceeds Expectation",2)</f>
        <v>3</v>
      </c>
    </row>
    <row r="181" spans="1:28" x14ac:dyDescent="0.3">
      <c r="A181" t="s">
        <v>203</v>
      </c>
      <c r="B181" t="s">
        <v>1202</v>
      </c>
      <c r="C181" t="s">
        <v>2029</v>
      </c>
      <c r="D181" t="s">
        <v>2075</v>
      </c>
      <c r="E181" t="s">
        <v>2022</v>
      </c>
      <c r="F181" t="s">
        <v>868</v>
      </c>
      <c r="G181" s="4">
        <v>82204</v>
      </c>
      <c r="H181">
        <v>0</v>
      </c>
      <c r="I181" s="6" t="s">
        <v>2070</v>
      </c>
      <c r="J181" t="s">
        <v>2079</v>
      </c>
      <c r="K181">
        <v>3</v>
      </c>
      <c r="L181">
        <v>4</v>
      </c>
      <c r="M181" t="str" cm="1">
        <f t="array" ref="M181">_xlfn.IFS(L181=0,"Below Expectation",L181&lt;5,"Needs Improvement",L181&lt;=7,"Meets Expectation",L181&gt;=8,"Exceeds Expectation")</f>
        <v>Needs Improvement</v>
      </c>
      <c r="N181">
        <f t="shared" si="2"/>
        <v>12</v>
      </c>
      <c r="O181" s="11">
        <f>N181/Table3[[#Totals],[Point]]</f>
        <v>0.8571428571428571</v>
      </c>
      <c r="P181" s="4" t="str" cm="1">
        <f t="array" ref="P181">_xlfn.IFS(O181&lt;=40%,"Low Risk",AND(O181&gt;40%,O181&lt;60%), "Medium Risk",O181&gt;=60%,"High Risk")</f>
        <v>High Risk</v>
      </c>
      <c r="Y181" cm="1">
        <f t="array" ref="Y181">_xlfn.IFS(D181="22-29",1,D181="30-39",2,D181="40-49",3,D181="50-59",4)</f>
        <v>4</v>
      </c>
      <c r="Z181" cm="1">
        <f t="array" ref="Z181">_xlfn.IFS(I181="0-4years",3,I181="5-9years",2,I181="10+ years",1)</f>
        <v>2</v>
      </c>
      <c r="AA181" cm="1">
        <f t="array" ref="AA181">_xlfn.IFS(J181="Low(1-2)", 3, J181="Medium(3)",1,J181="High(4-5)",2)</f>
        <v>2</v>
      </c>
      <c r="AB181" cm="1">
        <f t="array" ref="AB181">_xlfn.IFS(M181="Needs Improvement", 4, M181="Below Expectation", 1,M181="Meets Expectation",3,M181="Exceeds Expectation",2)</f>
        <v>4</v>
      </c>
    </row>
    <row r="182" spans="1:28" x14ac:dyDescent="0.3">
      <c r="A182" t="s">
        <v>204</v>
      </c>
      <c r="B182" t="s">
        <v>1203</v>
      </c>
      <c r="C182" t="s">
        <v>2026</v>
      </c>
      <c r="D182" t="s">
        <v>2076</v>
      </c>
      <c r="E182" t="s">
        <v>2022</v>
      </c>
      <c r="F182" t="s">
        <v>695</v>
      </c>
      <c r="G182" s="4">
        <v>45085</v>
      </c>
      <c r="H182">
        <v>0</v>
      </c>
      <c r="I182" s="6" t="s">
        <v>2071</v>
      </c>
      <c r="J182" t="s">
        <v>2080</v>
      </c>
      <c r="K182">
        <v>3</v>
      </c>
      <c r="L182">
        <v>2</v>
      </c>
      <c r="M182" t="str" cm="1">
        <f t="array" ref="M182">_xlfn.IFS(L182=0,"Below Expectation",L182&lt;5,"Needs Improvement",L182&lt;=7,"Meets Expectation",L182&gt;=8,"Exceeds Expectation")</f>
        <v>Needs Improvement</v>
      </c>
      <c r="N182">
        <f t="shared" si="2"/>
        <v>9</v>
      </c>
      <c r="O182" s="11">
        <f>N182/Table3[[#Totals],[Point]]</f>
        <v>0.6428571428571429</v>
      </c>
      <c r="P182" s="4" t="str" cm="1">
        <f t="array" ref="P182">_xlfn.IFS(O182&lt;=40%,"Low Risk",AND(O182&gt;40%,O182&lt;60%), "Medium Risk",O182&gt;=60%,"High Risk")</f>
        <v>High Risk</v>
      </c>
      <c r="Y182" cm="1">
        <f t="array" ref="Y182">_xlfn.IFS(D182="22-29",1,D182="30-39",2,D182="40-49",3,D182="50-59",4)</f>
        <v>1</v>
      </c>
      <c r="Z182" cm="1">
        <f t="array" ref="Z182">_xlfn.IFS(I182="0-4years",3,I182="5-9years",2,I182="10+ years",1)</f>
        <v>1</v>
      </c>
      <c r="AA182" cm="1">
        <f t="array" ref="AA182">_xlfn.IFS(J182="Low(1-2)", 3, J182="Medium(3)",1,J182="High(4-5)",2)</f>
        <v>3</v>
      </c>
      <c r="AB182" cm="1">
        <f t="array" ref="AB182">_xlfn.IFS(M182="Needs Improvement", 4, M182="Below Expectation", 1,M182="Meets Expectation",3,M182="Exceeds Expectation",2)</f>
        <v>4</v>
      </c>
    </row>
    <row r="183" spans="1:28" x14ac:dyDescent="0.3">
      <c r="A183" t="s">
        <v>205</v>
      </c>
      <c r="B183" t="s">
        <v>1204</v>
      </c>
      <c r="C183" t="s">
        <v>2029</v>
      </c>
      <c r="D183" t="s">
        <v>2074</v>
      </c>
      <c r="E183" t="s">
        <v>2022</v>
      </c>
      <c r="F183" t="s">
        <v>210</v>
      </c>
      <c r="G183" s="4">
        <v>71854</v>
      </c>
      <c r="H183">
        <v>0</v>
      </c>
      <c r="I183" s="6" t="s">
        <v>2069</v>
      </c>
      <c r="J183" t="s">
        <v>2081</v>
      </c>
      <c r="K183">
        <v>5</v>
      </c>
      <c r="L183">
        <v>7</v>
      </c>
      <c r="M183" t="str" cm="1">
        <f t="array" ref="M183">_xlfn.IFS(L183=0,"Below Expectation",L183&lt;5,"Needs Improvement",L183&lt;=7,"Meets Expectation",L183&gt;=8,"Exceeds Expectation")</f>
        <v>Meets Expectation</v>
      </c>
      <c r="N183">
        <f t="shared" si="2"/>
        <v>10</v>
      </c>
      <c r="O183" s="11">
        <f>N183/Table3[[#Totals],[Point]]</f>
        <v>0.7142857142857143</v>
      </c>
      <c r="P183" s="4" t="str" cm="1">
        <f t="array" ref="P183">_xlfn.IFS(O183&lt;=40%,"Low Risk",AND(O183&gt;40%,O183&lt;60%), "Medium Risk",O183&gt;=60%,"High Risk")</f>
        <v>High Risk</v>
      </c>
      <c r="Y183" cm="1">
        <f t="array" ref="Y183">_xlfn.IFS(D183="22-29",1,D183="30-39",2,D183="40-49",3,D183="50-59",4)</f>
        <v>3</v>
      </c>
      <c r="Z183" cm="1">
        <f t="array" ref="Z183">_xlfn.IFS(I183="0-4years",3,I183="5-9years",2,I183="10+ years",1)</f>
        <v>3</v>
      </c>
      <c r="AA183" cm="1">
        <f t="array" ref="AA183">_xlfn.IFS(J183="Low(1-2)", 3, J183="Medium(3)",1,J183="High(4-5)",2)</f>
        <v>1</v>
      </c>
      <c r="AB183" cm="1">
        <f t="array" ref="AB183">_xlfn.IFS(M183="Needs Improvement", 4, M183="Below Expectation", 1,M183="Meets Expectation",3,M183="Exceeds Expectation",2)</f>
        <v>3</v>
      </c>
    </row>
    <row r="184" spans="1:28" x14ac:dyDescent="0.3">
      <c r="A184" t="s">
        <v>206</v>
      </c>
      <c r="B184" t="s">
        <v>1205</v>
      </c>
      <c r="C184" t="s">
        <v>2026</v>
      </c>
      <c r="D184" t="s">
        <v>2073</v>
      </c>
      <c r="E184" t="s">
        <v>2023</v>
      </c>
      <c r="F184" t="s">
        <v>509</v>
      </c>
      <c r="G184" s="4">
        <v>99797</v>
      </c>
      <c r="H184">
        <v>0</v>
      </c>
      <c r="I184" s="6" t="s">
        <v>2069</v>
      </c>
      <c r="J184" t="s">
        <v>2079</v>
      </c>
      <c r="K184">
        <v>2</v>
      </c>
      <c r="L184">
        <v>0</v>
      </c>
      <c r="M184" t="str" cm="1">
        <f t="array" ref="M184">_xlfn.IFS(L184=0,"Below Expectation",L184&lt;5,"Needs Improvement",L184&lt;=7,"Meets Expectation",L184&gt;=8,"Exceeds Expectation")</f>
        <v>Below Expectation</v>
      </c>
      <c r="N184">
        <f t="shared" si="2"/>
        <v>8</v>
      </c>
      <c r="O184" s="11">
        <f>N184/Table3[[#Totals],[Point]]</f>
        <v>0.5714285714285714</v>
      </c>
      <c r="P184" s="4" t="str" cm="1">
        <f t="array" ref="P184">_xlfn.IFS(O184&lt;=40%,"Low Risk",AND(O184&gt;40%,O184&lt;60%), "Medium Risk",O184&gt;=60%,"High Risk")</f>
        <v>Medium Risk</v>
      </c>
      <c r="Y184" cm="1">
        <f t="array" ref="Y184">_xlfn.IFS(D184="22-29",1,D184="30-39",2,D184="40-49",3,D184="50-59",4)</f>
        <v>2</v>
      </c>
      <c r="Z184" cm="1">
        <f t="array" ref="Z184">_xlfn.IFS(I184="0-4years",3,I184="5-9years",2,I184="10+ years",1)</f>
        <v>3</v>
      </c>
      <c r="AA184" cm="1">
        <f t="array" ref="AA184">_xlfn.IFS(J184="Low(1-2)", 3, J184="Medium(3)",1,J184="High(4-5)",2)</f>
        <v>2</v>
      </c>
      <c r="AB184" cm="1">
        <f t="array" ref="AB184">_xlfn.IFS(M184="Needs Improvement", 4, M184="Below Expectation", 1,M184="Meets Expectation",3,M184="Exceeds Expectation",2)</f>
        <v>1</v>
      </c>
    </row>
    <row r="185" spans="1:28" x14ac:dyDescent="0.3">
      <c r="A185" t="s">
        <v>207</v>
      </c>
      <c r="B185" t="s">
        <v>1206</v>
      </c>
      <c r="C185" t="s">
        <v>2029</v>
      </c>
      <c r="D185" t="s">
        <v>2073</v>
      </c>
      <c r="E185" t="s">
        <v>2023</v>
      </c>
      <c r="F185" t="s">
        <v>214</v>
      </c>
      <c r="G185" s="4">
        <v>109269</v>
      </c>
      <c r="H185">
        <v>1</v>
      </c>
      <c r="I185" s="6" t="s">
        <v>2069</v>
      </c>
      <c r="J185" t="s">
        <v>2080</v>
      </c>
      <c r="K185">
        <v>4</v>
      </c>
      <c r="L185">
        <v>2</v>
      </c>
      <c r="M185" t="str" cm="1">
        <f t="array" ref="M185">_xlfn.IFS(L185=0,"Below Expectation",L185&lt;5,"Needs Improvement",L185&lt;=7,"Meets Expectation",L185&gt;=8,"Exceeds Expectation")</f>
        <v>Needs Improvement</v>
      </c>
      <c r="N185">
        <f t="shared" si="2"/>
        <v>12</v>
      </c>
      <c r="O185" s="11">
        <f>N185/Table3[[#Totals],[Point]]</f>
        <v>0.8571428571428571</v>
      </c>
      <c r="P185" s="4" t="str" cm="1">
        <f t="array" ref="P185">_xlfn.IFS(O185&lt;=40%,"Low Risk",AND(O185&gt;40%,O185&lt;60%), "Medium Risk",O185&gt;=60%,"High Risk")</f>
        <v>High Risk</v>
      </c>
      <c r="Y185" cm="1">
        <f t="array" ref="Y185">_xlfn.IFS(D185="22-29",1,D185="30-39",2,D185="40-49",3,D185="50-59",4)</f>
        <v>2</v>
      </c>
      <c r="Z185" cm="1">
        <f t="array" ref="Z185">_xlfn.IFS(I185="0-4years",3,I185="5-9years",2,I185="10+ years",1)</f>
        <v>3</v>
      </c>
      <c r="AA185" cm="1">
        <f t="array" ref="AA185">_xlfn.IFS(J185="Low(1-2)", 3, J185="Medium(3)",1,J185="High(4-5)",2)</f>
        <v>3</v>
      </c>
      <c r="AB185" cm="1">
        <f t="array" ref="AB185">_xlfn.IFS(M185="Needs Improvement", 4, M185="Below Expectation", 1,M185="Meets Expectation",3,M185="Exceeds Expectation",2)</f>
        <v>4</v>
      </c>
    </row>
    <row r="186" spans="1:28" x14ac:dyDescent="0.3">
      <c r="A186" t="s">
        <v>208</v>
      </c>
      <c r="B186" t="s">
        <v>1207</v>
      </c>
      <c r="C186" t="s">
        <v>2025</v>
      </c>
      <c r="D186" t="s">
        <v>2075</v>
      </c>
      <c r="E186" t="s">
        <v>2022</v>
      </c>
      <c r="F186" t="s">
        <v>445</v>
      </c>
      <c r="G186" s="4">
        <v>64779</v>
      </c>
      <c r="H186">
        <v>0</v>
      </c>
      <c r="I186" s="6" t="s">
        <v>2070</v>
      </c>
      <c r="J186" t="s">
        <v>2080</v>
      </c>
      <c r="K186">
        <v>5</v>
      </c>
      <c r="L186">
        <v>6</v>
      </c>
      <c r="M186" t="str" cm="1">
        <f t="array" ref="M186">_xlfn.IFS(L186=0,"Below Expectation",L186&lt;5,"Needs Improvement",L186&lt;=7,"Meets Expectation",L186&gt;=8,"Exceeds Expectation")</f>
        <v>Meets Expectation</v>
      </c>
      <c r="N186">
        <f t="shared" si="2"/>
        <v>12</v>
      </c>
      <c r="O186" s="11">
        <f>N186/Table3[[#Totals],[Point]]</f>
        <v>0.8571428571428571</v>
      </c>
      <c r="P186" s="4" t="str" cm="1">
        <f t="array" ref="P186">_xlfn.IFS(O186&lt;=40%,"Low Risk",AND(O186&gt;40%,O186&lt;60%), "Medium Risk",O186&gt;=60%,"High Risk")</f>
        <v>High Risk</v>
      </c>
      <c r="Y186" cm="1">
        <f t="array" ref="Y186">_xlfn.IFS(D186="22-29",1,D186="30-39",2,D186="40-49",3,D186="50-59",4)</f>
        <v>4</v>
      </c>
      <c r="Z186" cm="1">
        <f t="array" ref="Z186">_xlfn.IFS(I186="0-4years",3,I186="5-9years",2,I186="10+ years",1)</f>
        <v>2</v>
      </c>
      <c r="AA186" cm="1">
        <f t="array" ref="AA186">_xlfn.IFS(J186="Low(1-2)", 3, J186="Medium(3)",1,J186="High(4-5)",2)</f>
        <v>3</v>
      </c>
      <c r="AB186" cm="1">
        <f t="array" ref="AB186">_xlfn.IFS(M186="Needs Improvement", 4, M186="Below Expectation", 1,M186="Meets Expectation",3,M186="Exceeds Expectation",2)</f>
        <v>3</v>
      </c>
    </row>
    <row r="187" spans="1:28" x14ac:dyDescent="0.3">
      <c r="A187" t="s">
        <v>209</v>
      </c>
      <c r="B187" t="s">
        <v>1208</v>
      </c>
      <c r="C187" t="s">
        <v>2029</v>
      </c>
      <c r="D187" t="s">
        <v>2073</v>
      </c>
      <c r="E187" t="s">
        <v>2022</v>
      </c>
      <c r="F187" t="s">
        <v>143</v>
      </c>
      <c r="G187" s="4">
        <v>81207</v>
      </c>
      <c r="H187">
        <v>0</v>
      </c>
      <c r="I187" s="6" t="s">
        <v>2069</v>
      </c>
      <c r="J187" t="s">
        <v>2080</v>
      </c>
      <c r="K187">
        <v>5</v>
      </c>
      <c r="L187">
        <v>3</v>
      </c>
      <c r="M187" t="str" cm="1">
        <f t="array" ref="M187">_xlfn.IFS(L187=0,"Below Expectation",L187&lt;5,"Needs Improvement",L187&lt;=7,"Meets Expectation",L187&gt;=8,"Exceeds Expectation")</f>
        <v>Needs Improvement</v>
      </c>
      <c r="N187">
        <f t="shared" si="2"/>
        <v>12</v>
      </c>
      <c r="O187" s="11">
        <f>N187/Table3[[#Totals],[Point]]</f>
        <v>0.8571428571428571</v>
      </c>
      <c r="P187" s="4" t="str" cm="1">
        <f t="array" ref="P187">_xlfn.IFS(O187&lt;=40%,"Low Risk",AND(O187&gt;40%,O187&lt;60%), "Medium Risk",O187&gt;=60%,"High Risk")</f>
        <v>High Risk</v>
      </c>
      <c r="Y187" cm="1">
        <f t="array" ref="Y187">_xlfn.IFS(D187="22-29",1,D187="30-39",2,D187="40-49",3,D187="50-59",4)</f>
        <v>2</v>
      </c>
      <c r="Z187" cm="1">
        <f t="array" ref="Z187">_xlfn.IFS(I187="0-4years",3,I187="5-9years",2,I187="10+ years",1)</f>
        <v>3</v>
      </c>
      <c r="AA187" cm="1">
        <f t="array" ref="AA187">_xlfn.IFS(J187="Low(1-2)", 3, J187="Medium(3)",1,J187="High(4-5)",2)</f>
        <v>3</v>
      </c>
      <c r="AB187" cm="1">
        <f t="array" ref="AB187">_xlfn.IFS(M187="Needs Improvement", 4, M187="Below Expectation", 1,M187="Meets Expectation",3,M187="Exceeds Expectation",2)</f>
        <v>4</v>
      </c>
    </row>
    <row r="188" spans="1:28" x14ac:dyDescent="0.3">
      <c r="A188" t="s">
        <v>210</v>
      </c>
      <c r="B188" t="s">
        <v>1209</v>
      </c>
      <c r="C188" t="s">
        <v>2027</v>
      </c>
      <c r="D188" t="s">
        <v>2076</v>
      </c>
      <c r="E188" t="s">
        <v>2022</v>
      </c>
      <c r="F188" t="s">
        <v>243</v>
      </c>
      <c r="G188" s="4">
        <v>119615</v>
      </c>
      <c r="H188">
        <v>0</v>
      </c>
      <c r="I188" s="6" t="s">
        <v>2069</v>
      </c>
      <c r="J188" t="s">
        <v>2081</v>
      </c>
      <c r="K188">
        <v>3</v>
      </c>
      <c r="L188">
        <v>6</v>
      </c>
      <c r="M188" t="str" cm="1">
        <f t="array" ref="M188">_xlfn.IFS(L188=0,"Below Expectation",L188&lt;5,"Needs Improvement",L188&lt;=7,"Meets Expectation",L188&gt;=8,"Exceeds Expectation")</f>
        <v>Meets Expectation</v>
      </c>
      <c r="N188">
        <f t="shared" si="2"/>
        <v>8</v>
      </c>
      <c r="O188" s="11">
        <f>N188/Table3[[#Totals],[Point]]</f>
        <v>0.5714285714285714</v>
      </c>
      <c r="P188" s="4" t="str" cm="1">
        <f t="array" ref="P188">_xlfn.IFS(O188&lt;=40%,"Low Risk",AND(O188&gt;40%,O188&lt;60%), "Medium Risk",O188&gt;=60%,"High Risk")</f>
        <v>Medium Risk</v>
      </c>
      <c r="Y188" cm="1">
        <f t="array" ref="Y188">_xlfn.IFS(D188="22-29",1,D188="30-39",2,D188="40-49",3,D188="50-59",4)</f>
        <v>1</v>
      </c>
      <c r="Z188" cm="1">
        <f t="array" ref="Z188">_xlfn.IFS(I188="0-4years",3,I188="5-9years",2,I188="10+ years",1)</f>
        <v>3</v>
      </c>
      <c r="AA188" cm="1">
        <f t="array" ref="AA188">_xlfn.IFS(J188="Low(1-2)", 3, J188="Medium(3)",1,J188="High(4-5)",2)</f>
        <v>1</v>
      </c>
      <c r="AB188" cm="1">
        <f t="array" ref="AB188">_xlfn.IFS(M188="Needs Improvement", 4, M188="Below Expectation", 1,M188="Meets Expectation",3,M188="Exceeds Expectation",2)</f>
        <v>3</v>
      </c>
    </row>
    <row r="189" spans="1:28" x14ac:dyDescent="0.3">
      <c r="A189" t="s">
        <v>211</v>
      </c>
      <c r="B189" t="s">
        <v>1210</v>
      </c>
      <c r="C189" t="s">
        <v>2025</v>
      </c>
      <c r="D189" t="s">
        <v>2073</v>
      </c>
      <c r="E189" t="s">
        <v>2022</v>
      </c>
      <c r="F189" t="s">
        <v>76</v>
      </c>
      <c r="G189" s="4">
        <v>58980</v>
      </c>
      <c r="H189">
        <v>1</v>
      </c>
      <c r="I189" s="6" t="s">
        <v>2069</v>
      </c>
      <c r="J189" t="s">
        <v>2080</v>
      </c>
      <c r="K189">
        <v>1</v>
      </c>
      <c r="L189">
        <v>4</v>
      </c>
      <c r="M189" t="str" cm="1">
        <f t="array" ref="M189">_xlfn.IFS(L189=0,"Below Expectation",L189&lt;5,"Needs Improvement",L189&lt;=7,"Meets Expectation",L189&gt;=8,"Exceeds Expectation")</f>
        <v>Needs Improvement</v>
      </c>
      <c r="N189">
        <f t="shared" si="2"/>
        <v>12</v>
      </c>
      <c r="O189" s="11">
        <f>N189/Table3[[#Totals],[Point]]</f>
        <v>0.8571428571428571</v>
      </c>
      <c r="P189" s="4" t="str" cm="1">
        <f t="array" ref="P189">_xlfn.IFS(O189&lt;=40%,"Low Risk",AND(O189&gt;40%,O189&lt;60%), "Medium Risk",O189&gt;=60%,"High Risk")</f>
        <v>High Risk</v>
      </c>
      <c r="Y189" cm="1">
        <f t="array" ref="Y189">_xlfn.IFS(D189="22-29",1,D189="30-39",2,D189="40-49",3,D189="50-59",4)</f>
        <v>2</v>
      </c>
      <c r="Z189" cm="1">
        <f t="array" ref="Z189">_xlfn.IFS(I189="0-4years",3,I189="5-9years",2,I189="10+ years",1)</f>
        <v>3</v>
      </c>
      <c r="AA189" cm="1">
        <f t="array" ref="AA189">_xlfn.IFS(J189="Low(1-2)", 3, J189="Medium(3)",1,J189="High(4-5)",2)</f>
        <v>3</v>
      </c>
      <c r="AB189" cm="1">
        <f t="array" ref="AB189">_xlfn.IFS(M189="Needs Improvement", 4, M189="Below Expectation", 1,M189="Meets Expectation",3,M189="Exceeds Expectation",2)</f>
        <v>4</v>
      </c>
    </row>
    <row r="190" spans="1:28" x14ac:dyDescent="0.3">
      <c r="A190" t="s">
        <v>212</v>
      </c>
      <c r="B190" t="s">
        <v>1211</v>
      </c>
      <c r="C190" t="s">
        <v>2029</v>
      </c>
      <c r="D190" t="s">
        <v>2075</v>
      </c>
      <c r="E190" t="s">
        <v>2022</v>
      </c>
      <c r="F190" t="s">
        <v>757</v>
      </c>
      <c r="G190" s="4">
        <v>81117</v>
      </c>
      <c r="H190">
        <v>0</v>
      </c>
      <c r="I190" s="6" t="s">
        <v>2070</v>
      </c>
      <c r="J190" t="s">
        <v>2080</v>
      </c>
      <c r="K190">
        <v>4</v>
      </c>
      <c r="L190">
        <v>5</v>
      </c>
      <c r="M190" t="str" cm="1">
        <f t="array" ref="M190">_xlfn.IFS(L190=0,"Below Expectation",L190&lt;5,"Needs Improvement",L190&lt;=7,"Meets Expectation",L190&gt;=8,"Exceeds Expectation")</f>
        <v>Meets Expectation</v>
      </c>
      <c r="N190">
        <f t="shared" si="2"/>
        <v>12</v>
      </c>
      <c r="O190" s="11">
        <f>N190/Table3[[#Totals],[Point]]</f>
        <v>0.8571428571428571</v>
      </c>
      <c r="P190" s="4" t="str" cm="1">
        <f t="array" ref="P190">_xlfn.IFS(O190&lt;=40%,"Low Risk",AND(O190&gt;40%,O190&lt;60%), "Medium Risk",O190&gt;=60%,"High Risk")</f>
        <v>High Risk</v>
      </c>
      <c r="Y190" cm="1">
        <f t="array" ref="Y190">_xlfn.IFS(D190="22-29",1,D190="30-39",2,D190="40-49",3,D190="50-59",4)</f>
        <v>4</v>
      </c>
      <c r="Z190" cm="1">
        <f t="array" ref="Z190">_xlfn.IFS(I190="0-4years",3,I190="5-9years",2,I190="10+ years",1)</f>
        <v>2</v>
      </c>
      <c r="AA190" cm="1">
        <f t="array" ref="AA190">_xlfn.IFS(J190="Low(1-2)", 3, J190="Medium(3)",1,J190="High(4-5)",2)</f>
        <v>3</v>
      </c>
      <c r="AB190" cm="1">
        <f t="array" ref="AB190">_xlfn.IFS(M190="Needs Improvement", 4, M190="Below Expectation", 1,M190="Meets Expectation",3,M190="Exceeds Expectation",2)</f>
        <v>3</v>
      </c>
    </row>
    <row r="191" spans="1:28" x14ac:dyDescent="0.3">
      <c r="A191" t="s">
        <v>213</v>
      </c>
      <c r="B191" t="s">
        <v>1212</v>
      </c>
      <c r="C191" t="s">
        <v>2026</v>
      </c>
      <c r="D191" t="s">
        <v>2076</v>
      </c>
      <c r="E191" t="s">
        <v>2022</v>
      </c>
      <c r="F191" t="s">
        <v>474</v>
      </c>
      <c r="G191" s="4">
        <v>39141</v>
      </c>
      <c r="H191">
        <v>0</v>
      </c>
      <c r="I191" s="6" t="s">
        <v>2071</v>
      </c>
      <c r="J191" t="s">
        <v>2080</v>
      </c>
      <c r="K191">
        <v>1</v>
      </c>
      <c r="L191">
        <v>6</v>
      </c>
      <c r="M191" t="str" cm="1">
        <f t="array" ref="M191">_xlfn.IFS(L191=0,"Below Expectation",L191&lt;5,"Needs Improvement",L191&lt;=7,"Meets Expectation",L191&gt;=8,"Exceeds Expectation")</f>
        <v>Meets Expectation</v>
      </c>
      <c r="N191">
        <f t="shared" si="2"/>
        <v>8</v>
      </c>
      <c r="O191" s="11">
        <f>N191/Table3[[#Totals],[Point]]</f>
        <v>0.5714285714285714</v>
      </c>
      <c r="P191" s="4" t="str" cm="1">
        <f t="array" ref="P191">_xlfn.IFS(O191&lt;=40%,"Low Risk",AND(O191&gt;40%,O191&lt;60%), "Medium Risk",O191&gt;=60%,"High Risk")</f>
        <v>Medium Risk</v>
      </c>
      <c r="Y191" cm="1">
        <f t="array" ref="Y191">_xlfn.IFS(D191="22-29",1,D191="30-39",2,D191="40-49",3,D191="50-59",4)</f>
        <v>1</v>
      </c>
      <c r="Z191" cm="1">
        <f t="array" ref="Z191">_xlfn.IFS(I191="0-4years",3,I191="5-9years",2,I191="10+ years",1)</f>
        <v>1</v>
      </c>
      <c r="AA191" cm="1">
        <f t="array" ref="AA191">_xlfn.IFS(J191="Low(1-2)", 3, J191="Medium(3)",1,J191="High(4-5)",2)</f>
        <v>3</v>
      </c>
      <c r="AB191" cm="1">
        <f t="array" ref="AB191">_xlfn.IFS(M191="Needs Improvement", 4, M191="Below Expectation", 1,M191="Meets Expectation",3,M191="Exceeds Expectation",2)</f>
        <v>3</v>
      </c>
    </row>
    <row r="192" spans="1:28" x14ac:dyDescent="0.3">
      <c r="A192" t="s">
        <v>214</v>
      </c>
      <c r="B192" t="s">
        <v>1213</v>
      </c>
      <c r="C192" t="s">
        <v>2026</v>
      </c>
      <c r="D192" t="s">
        <v>2074</v>
      </c>
      <c r="E192" t="s">
        <v>2023</v>
      </c>
      <c r="F192" t="s">
        <v>435</v>
      </c>
      <c r="G192" s="4">
        <v>34344</v>
      </c>
      <c r="H192">
        <v>0</v>
      </c>
      <c r="I192" s="6" t="s">
        <v>2070</v>
      </c>
      <c r="J192" t="s">
        <v>2081</v>
      </c>
      <c r="K192">
        <v>4</v>
      </c>
      <c r="L192">
        <v>9</v>
      </c>
      <c r="M192" t="str" cm="1">
        <f t="array" ref="M192">_xlfn.IFS(L192=0,"Below Expectation",L192&lt;5,"Needs Improvement",L192&lt;=7,"Meets Expectation",L192&gt;=8,"Exceeds Expectation")</f>
        <v>Exceeds Expectation</v>
      </c>
      <c r="N192">
        <f t="shared" si="2"/>
        <v>8</v>
      </c>
      <c r="O192" s="11">
        <f>N192/Table3[[#Totals],[Point]]</f>
        <v>0.5714285714285714</v>
      </c>
      <c r="P192" s="4" t="str" cm="1">
        <f t="array" ref="P192">_xlfn.IFS(O192&lt;=40%,"Low Risk",AND(O192&gt;40%,O192&lt;60%), "Medium Risk",O192&gt;=60%,"High Risk")</f>
        <v>Medium Risk</v>
      </c>
      <c r="Y192" cm="1">
        <f t="array" ref="Y192">_xlfn.IFS(D192="22-29",1,D192="30-39",2,D192="40-49",3,D192="50-59",4)</f>
        <v>3</v>
      </c>
      <c r="Z192" cm="1">
        <f t="array" ref="Z192">_xlfn.IFS(I192="0-4years",3,I192="5-9years",2,I192="10+ years",1)</f>
        <v>2</v>
      </c>
      <c r="AA192" cm="1">
        <f t="array" ref="AA192">_xlfn.IFS(J192="Low(1-2)", 3, J192="Medium(3)",1,J192="High(4-5)",2)</f>
        <v>1</v>
      </c>
      <c r="AB192" cm="1">
        <f t="array" ref="AB192">_xlfn.IFS(M192="Needs Improvement", 4, M192="Below Expectation", 1,M192="Meets Expectation",3,M192="Exceeds Expectation",2)</f>
        <v>2</v>
      </c>
    </row>
    <row r="193" spans="1:28" x14ac:dyDescent="0.3">
      <c r="A193" t="s">
        <v>215</v>
      </c>
      <c r="B193" t="s">
        <v>1214</v>
      </c>
      <c r="C193" t="s">
        <v>2026</v>
      </c>
      <c r="D193" t="s">
        <v>2075</v>
      </c>
      <c r="E193" t="s">
        <v>2022</v>
      </c>
      <c r="F193" t="s">
        <v>666</v>
      </c>
      <c r="G193" s="4">
        <v>40896</v>
      </c>
      <c r="H193">
        <v>0</v>
      </c>
      <c r="I193" s="6" t="s">
        <v>2071</v>
      </c>
      <c r="J193" t="s">
        <v>2080</v>
      </c>
      <c r="K193">
        <v>2</v>
      </c>
      <c r="L193">
        <v>6</v>
      </c>
      <c r="M193" t="str" cm="1">
        <f t="array" ref="M193">_xlfn.IFS(L193=0,"Below Expectation",L193&lt;5,"Needs Improvement",L193&lt;=7,"Meets Expectation",L193&gt;=8,"Exceeds Expectation")</f>
        <v>Meets Expectation</v>
      </c>
      <c r="N193">
        <f t="shared" si="2"/>
        <v>11</v>
      </c>
      <c r="O193" s="11">
        <f>N193/Table3[[#Totals],[Point]]</f>
        <v>0.7857142857142857</v>
      </c>
      <c r="P193" s="4" t="str" cm="1">
        <f t="array" ref="P193">_xlfn.IFS(O193&lt;=40%,"Low Risk",AND(O193&gt;40%,O193&lt;60%), "Medium Risk",O193&gt;=60%,"High Risk")</f>
        <v>High Risk</v>
      </c>
      <c r="Y193" cm="1">
        <f t="array" ref="Y193">_xlfn.IFS(D193="22-29",1,D193="30-39",2,D193="40-49",3,D193="50-59",4)</f>
        <v>4</v>
      </c>
      <c r="Z193" cm="1">
        <f t="array" ref="Z193">_xlfn.IFS(I193="0-4years",3,I193="5-9years",2,I193="10+ years",1)</f>
        <v>1</v>
      </c>
      <c r="AA193" cm="1">
        <f t="array" ref="AA193">_xlfn.IFS(J193="Low(1-2)", 3, J193="Medium(3)",1,J193="High(4-5)",2)</f>
        <v>3</v>
      </c>
      <c r="AB193" cm="1">
        <f t="array" ref="AB193">_xlfn.IFS(M193="Needs Improvement", 4, M193="Below Expectation", 1,M193="Meets Expectation",3,M193="Exceeds Expectation",2)</f>
        <v>3</v>
      </c>
    </row>
    <row r="194" spans="1:28" x14ac:dyDescent="0.3">
      <c r="A194" t="s">
        <v>216</v>
      </c>
      <c r="B194" t="s">
        <v>1215</v>
      </c>
      <c r="C194" t="s">
        <v>2028</v>
      </c>
      <c r="D194" t="s">
        <v>2074</v>
      </c>
      <c r="E194" t="s">
        <v>2023</v>
      </c>
      <c r="F194" t="s">
        <v>260</v>
      </c>
      <c r="G194" s="4">
        <v>114353</v>
      </c>
      <c r="H194">
        <v>0</v>
      </c>
      <c r="I194" s="6" t="s">
        <v>2070</v>
      </c>
      <c r="J194" t="s">
        <v>2081</v>
      </c>
      <c r="K194">
        <v>3</v>
      </c>
      <c r="L194">
        <v>6</v>
      </c>
      <c r="M194" t="str" cm="1">
        <f t="array" ref="M194">_xlfn.IFS(L194=0,"Below Expectation",L194&lt;5,"Needs Improvement",L194&lt;=7,"Meets Expectation",L194&gt;=8,"Exceeds Expectation")</f>
        <v>Meets Expectation</v>
      </c>
      <c r="N194">
        <f t="shared" si="2"/>
        <v>9</v>
      </c>
      <c r="O194" s="11">
        <f>N194/Table3[[#Totals],[Point]]</f>
        <v>0.6428571428571429</v>
      </c>
      <c r="P194" s="4" t="str" cm="1">
        <f t="array" ref="P194">_xlfn.IFS(O194&lt;=40%,"Low Risk",AND(O194&gt;40%,O194&lt;60%), "Medium Risk",O194&gt;=60%,"High Risk")</f>
        <v>High Risk</v>
      </c>
      <c r="Y194" cm="1">
        <f t="array" ref="Y194">_xlfn.IFS(D194="22-29",1,D194="30-39",2,D194="40-49",3,D194="50-59",4)</f>
        <v>3</v>
      </c>
      <c r="Z194" cm="1">
        <f t="array" ref="Z194">_xlfn.IFS(I194="0-4years",3,I194="5-9years",2,I194="10+ years",1)</f>
        <v>2</v>
      </c>
      <c r="AA194" cm="1">
        <f t="array" ref="AA194">_xlfn.IFS(J194="Low(1-2)", 3, J194="Medium(3)",1,J194="High(4-5)",2)</f>
        <v>1</v>
      </c>
      <c r="AB194" cm="1">
        <f t="array" ref="AB194">_xlfn.IFS(M194="Needs Improvement", 4, M194="Below Expectation", 1,M194="Meets Expectation",3,M194="Exceeds Expectation",2)</f>
        <v>3</v>
      </c>
    </row>
    <row r="195" spans="1:28" x14ac:dyDescent="0.3">
      <c r="A195" t="s">
        <v>217</v>
      </c>
      <c r="B195" t="s">
        <v>1216</v>
      </c>
      <c r="C195" t="s">
        <v>2030</v>
      </c>
      <c r="D195" t="s">
        <v>2074</v>
      </c>
      <c r="E195" t="s">
        <v>2022</v>
      </c>
      <c r="F195" t="s">
        <v>781</v>
      </c>
      <c r="G195" s="4">
        <v>54813</v>
      </c>
      <c r="H195">
        <v>1</v>
      </c>
      <c r="I195" s="6" t="s">
        <v>2069</v>
      </c>
      <c r="J195" t="s">
        <v>2081</v>
      </c>
      <c r="K195">
        <v>2</v>
      </c>
      <c r="L195">
        <v>6</v>
      </c>
      <c r="M195" t="str" cm="1">
        <f t="array" ref="M195">_xlfn.IFS(L195=0,"Below Expectation",L195&lt;5,"Needs Improvement",L195&lt;=7,"Meets Expectation",L195&gt;=8,"Exceeds Expectation")</f>
        <v>Meets Expectation</v>
      </c>
      <c r="N195">
        <f t="shared" ref="N195:N258" si="3">SUM(Y195:AB195)</f>
        <v>10</v>
      </c>
      <c r="O195" s="11">
        <f>N195/Table3[[#Totals],[Point]]</f>
        <v>0.7142857142857143</v>
      </c>
      <c r="P195" s="4" t="str" cm="1">
        <f t="array" ref="P195">_xlfn.IFS(O195&lt;=40%,"Low Risk",AND(O195&gt;40%,O195&lt;60%), "Medium Risk",O195&gt;=60%,"High Risk")</f>
        <v>High Risk</v>
      </c>
      <c r="Y195" cm="1">
        <f t="array" ref="Y195">_xlfn.IFS(D195="22-29",1,D195="30-39",2,D195="40-49",3,D195="50-59",4)</f>
        <v>3</v>
      </c>
      <c r="Z195" cm="1">
        <f t="array" ref="Z195">_xlfn.IFS(I195="0-4years",3,I195="5-9years",2,I195="10+ years",1)</f>
        <v>3</v>
      </c>
      <c r="AA195" cm="1">
        <f t="array" ref="AA195">_xlfn.IFS(J195="Low(1-2)", 3, J195="Medium(3)",1,J195="High(4-5)",2)</f>
        <v>1</v>
      </c>
      <c r="AB195" cm="1">
        <f t="array" ref="AB195">_xlfn.IFS(M195="Needs Improvement", 4, M195="Below Expectation", 1,M195="Meets Expectation",3,M195="Exceeds Expectation",2)</f>
        <v>3</v>
      </c>
    </row>
    <row r="196" spans="1:28" x14ac:dyDescent="0.3">
      <c r="A196" t="s">
        <v>218</v>
      </c>
      <c r="B196" t="s">
        <v>1217</v>
      </c>
      <c r="C196" t="s">
        <v>2026</v>
      </c>
      <c r="D196" t="s">
        <v>2076</v>
      </c>
      <c r="E196" t="s">
        <v>2024</v>
      </c>
      <c r="F196" t="s">
        <v>761</v>
      </c>
      <c r="G196" s="4">
        <v>109431</v>
      </c>
      <c r="H196">
        <v>0</v>
      </c>
      <c r="I196" s="6" t="s">
        <v>2070</v>
      </c>
      <c r="J196" t="s">
        <v>2080</v>
      </c>
      <c r="K196">
        <v>5</v>
      </c>
      <c r="L196">
        <v>6</v>
      </c>
      <c r="M196" t="str" cm="1">
        <f t="array" ref="M196">_xlfn.IFS(L196=0,"Below Expectation",L196&lt;5,"Needs Improvement",L196&lt;=7,"Meets Expectation",L196&gt;=8,"Exceeds Expectation")</f>
        <v>Meets Expectation</v>
      </c>
      <c r="N196">
        <f t="shared" si="3"/>
        <v>9</v>
      </c>
      <c r="O196" s="11">
        <f>N196/Table3[[#Totals],[Point]]</f>
        <v>0.6428571428571429</v>
      </c>
      <c r="P196" s="4" t="str" cm="1">
        <f t="array" ref="P196">_xlfn.IFS(O196&lt;=40%,"Low Risk",AND(O196&gt;40%,O196&lt;60%), "Medium Risk",O196&gt;=60%,"High Risk")</f>
        <v>High Risk</v>
      </c>
      <c r="Y196" cm="1">
        <f t="array" ref="Y196">_xlfn.IFS(D196="22-29",1,D196="30-39",2,D196="40-49",3,D196="50-59",4)</f>
        <v>1</v>
      </c>
      <c r="Z196" cm="1">
        <f t="array" ref="Z196">_xlfn.IFS(I196="0-4years",3,I196="5-9years",2,I196="10+ years",1)</f>
        <v>2</v>
      </c>
      <c r="AA196" cm="1">
        <f t="array" ref="AA196">_xlfn.IFS(J196="Low(1-2)", 3, J196="Medium(3)",1,J196="High(4-5)",2)</f>
        <v>3</v>
      </c>
      <c r="AB196" cm="1">
        <f t="array" ref="AB196">_xlfn.IFS(M196="Needs Improvement", 4, M196="Below Expectation", 1,M196="Meets Expectation",3,M196="Exceeds Expectation",2)</f>
        <v>3</v>
      </c>
    </row>
    <row r="197" spans="1:28" x14ac:dyDescent="0.3">
      <c r="A197" t="s">
        <v>219</v>
      </c>
      <c r="B197" t="s">
        <v>1218</v>
      </c>
      <c r="C197" t="s">
        <v>2025</v>
      </c>
      <c r="D197" t="s">
        <v>2074</v>
      </c>
      <c r="E197" t="s">
        <v>2023</v>
      </c>
      <c r="F197" t="s">
        <v>743</v>
      </c>
      <c r="G197" s="4">
        <v>90679</v>
      </c>
      <c r="H197">
        <v>1</v>
      </c>
      <c r="I197" s="6" t="s">
        <v>2069</v>
      </c>
      <c r="J197" t="s">
        <v>2079</v>
      </c>
      <c r="K197">
        <v>3</v>
      </c>
      <c r="L197">
        <v>2</v>
      </c>
      <c r="M197" t="str" cm="1">
        <f t="array" ref="M197">_xlfn.IFS(L197=0,"Below Expectation",L197&lt;5,"Needs Improvement",L197&lt;=7,"Meets Expectation",L197&gt;=8,"Exceeds Expectation")</f>
        <v>Needs Improvement</v>
      </c>
      <c r="N197">
        <f t="shared" si="3"/>
        <v>12</v>
      </c>
      <c r="O197" s="11">
        <f>N197/Table3[[#Totals],[Point]]</f>
        <v>0.8571428571428571</v>
      </c>
      <c r="P197" s="4" t="str" cm="1">
        <f t="array" ref="P197">_xlfn.IFS(O197&lt;=40%,"Low Risk",AND(O197&gt;40%,O197&lt;60%), "Medium Risk",O197&gt;=60%,"High Risk")</f>
        <v>High Risk</v>
      </c>
      <c r="Y197" cm="1">
        <f t="array" ref="Y197">_xlfn.IFS(D197="22-29",1,D197="30-39",2,D197="40-49",3,D197="50-59",4)</f>
        <v>3</v>
      </c>
      <c r="Z197" cm="1">
        <f t="array" ref="Z197">_xlfn.IFS(I197="0-4years",3,I197="5-9years",2,I197="10+ years",1)</f>
        <v>3</v>
      </c>
      <c r="AA197" cm="1">
        <f t="array" ref="AA197">_xlfn.IFS(J197="Low(1-2)", 3, J197="Medium(3)",1,J197="High(4-5)",2)</f>
        <v>2</v>
      </c>
      <c r="AB197" cm="1">
        <f t="array" ref="AB197">_xlfn.IFS(M197="Needs Improvement", 4, M197="Below Expectation", 1,M197="Meets Expectation",3,M197="Exceeds Expectation",2)</f>
        <v>4</v>
      </c>
    </row>
    <row r="198" spans="1:28" x14ac:dyDescent="0.3">
      <c r="A198" t="s">
        <v>220</v>
      </c>
      <c r="B198" t="s">
        <v>1219</v>
      </c>
      <c r="C198" t="s">
        <v>2026</v>
      </c>
      <c r="D198" t="s">
        <v>2074</v>
      </c>
      <c r="E198" t="s">
        <v>2023</v>
      </c>
      <c r="F198" t="s">
        <v>429</v>
      </c>
      <c r="G198" s="4">
        <v>35681</v>
      </c>
      <c r="H198">
        <v>0</v>
      </c>
      <c r="I198" s="6" t="s">
        <v>2070</v>
      </c>
      <c r="J198" t="s">
        <v>2081</v>
      </c>
      <c r="K198">
        <v>5</v>
      </c>
      <c r="L198">
        <v>2</v>
      </c>
      <c r="M198" t="str" cm="1">
        <f t="array" ref="M198">_xlfn.IFS(L198=0,"Below Expectation",L198&lt;5,"Needs Improvement",L198&lt;=7,"Meets Expectation",L198&gt;=8,"Exceeds Expectation")</f>
        <v>Needs Improvement</v>
      </c>
      <c r="N198">
        <f t="shared" si="3"/>
        <v>10</v>
      </c>
      <c r="O198" s="11">
        <f>N198/Table3[[#Totals],[Point]]</f>
        <v>0.7142857142857143</v>
      </c>
      <c r="P198" s="4" t="str" cm="1">
        <f t="array" ref="P198">_xlfn.IFS(O198&lt;=40%,"Low Risk",AND(O198&gt;40%,O198&lt;60%), "Medium Risk",O198&gt;=60%,"High Risk")</f>
        <v>High Risk</v>
      </c>
      <c r="Y198" cm="1">
        <f t="array" ref="Y198">_xlfn.IFS(D198="22-29",1,D198="30-39",2,D198="40-49",3,D198="50-59",4)</f>
        <v>3</v>
      </c>
      <c r="Z198" cm="1">
        <f t="array" ref="Z198">_xlfn.IFS(I198="0-4years",3,I198="5-9years",2,I198="10+ years",1)</f>
        <v>2</v>
      </c>
      <c r="AA198" cm="1">
        <f t="array" ref="AA198">_xlfn.IFS(J198="Low(1-2)", 3, J198="Medium(3)",1,J198="High(4-5)",2)</f>
        <v>1</v>
      </c>
      <c r="AB198" cm="1">
        <f t="array" ref="AB198">_xlfn.IFS(M198="Needs Improvement", 4, M198="Below Expectation", 1,M198="Meets Expectation",3,M198="Exceeds Expectation",2)</f>
        <v>4</v>
      </c>
    </row>
    <row r="199" spans="1:28" x14ac:dyDescent="0.3">
      <c r="A199" t="s">
        <v>221</v>
      </c>
      <c r="B199" t="s">
        <v>1220</v>
      </c>
      <c r="C199" t="s">
        <v>2028</v>
      </c>
      <c r="D199" t="s">
        <v>2075</v>
      </c>
      <c r="E199" t="s">
        <v>2023</v>
      </c>
      <c r="F199" t="s">
        <v>631</v>
      </c>
      <c r="G199" s="4">
        <v>97903</v>
      </c>
      <c r="H199">
        <v>0</v>
      </c>
      <c r="I199" s="6" t="s">
        <v>2070</v>
      </c>
      <c r="J199" t="s">
        <v>2080</v>
      </c>
      <c r="K199">
        <v>2</v>
      </c>
      <c r="L199">
        <v>6</v>
      </c>
      <c r="M199" t="str" cm="1">
        <f t="array" ref="M199">_xlfn.IFS(L199=0,"Below Expectation",L199&lt;5,"Needs Improvement",L199&lt;=7,"Meets Expectation",L199&gt;=8,"Exceeds Expectation")</f>
        <v>Meets Expectation</v>
      </c>
      <c r="N199">
        <f t="shared" si="3"/>
        <v>12</v>
      </c>
      <c r="O199" s="11">
        <f>N199/Table3[[#Totals],[Point]]</f>
        <v>0.8571428571428571</v>
      </c>
      <c r="P199" s="4" t="str" cm="1">
        <f t="array" ref="P199">_xlfn.IFS(O199&lt;=40%,"Low Risk",AND(O199&gt;40%,O199&lt;60%), "Medium Risk",O199&gt;=60%,"High Risk")</f>
        <v>High Risk</v>
      </c>
      <c r="Y199" cm="1">
        <f t="array" ref="Y199">_xlfn.IFS(D199="22-29",1,D199="30-39",2,D199="40-49",3,D199="50-59",4)</f>
        <v>4</v>
      </c>
      <c r="Z199" cm="1">
        <f t="array" ref="Z199">_xlfn.IFS(I199="0-4years",3,I199="5-9years",2,I199="10+ years",1)</f>
        <v>2</v>
      </c>
      <c r="AA199" cm="1">
        <f t="array" ref="AA199">_xlfn.IFS(J199="Low(1-2)", 3, J199="Medium(3)",1,J199="High(4-5)",2)</f>
        <v>3</v>
      </c>
      <c r="AB199" cm="1">
        <f t="array" ref="AB199">_xlfn.IFS(M199="Needs Improvement", 4, M199="Below Expectation", 1,M199="Meets Expectation",3,M199="Exceeds Expectation",2)</f>
        <v>3</v>
      </c>
    </row>
    <row r="200" spans="1:28" x14ac:dyDescent="0.3">
      <c r="A200" t="s">
        <v>222</v>
      </c>
      <c r="B200" t="s">
        <v>1221</v>
      </c>
      <c r="C200" t="s">
        <v>2027</v>
      </c>
      <c r="D200" t="s">
        <v>2076</v>
      </c>
      <c r="E200" t="s">
        <v>2024</v>
      </c>
      <c r="F200" t="s">
        <v>445</v>
      </c>
      <c r="G200" s="4">
        <v>28228</v>
      </c>
      <c r="H200">
        <v>1</v>
      </c>
      <c r="I200" s="6" t="s">
        <v>2069</v>
      </c>
      <c r="J200" t="s">
        <v>2079</v>
      </c>
      <c r="K200">
        <v>4</v>
      </c>
      <c r="L200">
        <v>1</v>
      </c>
      <c r="M200" t="str" cm="1">
        <f t="array" ref="M200">_xlfn.IFS(L200=0,"Below Expectation",L200&lt;5,"Needs Improvement",L200&lt;=7,"Meets Expectation",L200&gt;=8,"Exceeds Expectation")</f>
        <v>Needs Improvement</v>
      </c>
      <c r="N200">
        <f t="shared" si="3"/>
        <v>10</v>
      </c>
      <c r="O200" s="11">
        <f>N200/Table3[[#Totals],[Point]]</f>
        <v>0.7142857142857143</v>
      </c>
      <c r="P200" s="4" t="str" cm="1">
        <f t="array" ref="P200">_xlfn.IFS(O200&lt;=40%,"Low Risk",AND(O200&gt;40%,O200&lt;60%), "Medium Risk",O200&gt;=60%,"High Risk")</f>
        <v>High Risk</v>
      </c>
      <c r="Y200" cm="1">
        <f t="array" ref="Y200">_xlfn.IFS(D200="22-29",1,D200="30-39",2,D200="40-49",3,D200="50-59",4)</f>
        <v>1</v>
      </c>
      <c r="Z200" cm="1">
        <f t="array" ref="Z200">_xlfn.IFS(I200="0-4years",3,I200="5-9years",2,I200="10+ years",1)</f>
        <v>3</v>
      </c>
      <c r="AA200" cm="1">
        <f t="array" ref="AA200">_xlfn.IFS(J200="Low(1-2)", 3, J200="Medium(3)",1,J200="High(4-5)",2)</f>
        <v>2</v>
      </c>
      <c r="AB200" cm="1">
        <f t="array" ref="AB200">_xlfn.IFS(M200="Needs Improvement", 4, M200="Below Expectation", 1,M200="Meets Expectation",3,M200="Exceeds Expectation",2)</f>
        <v>4</v>
      </c>
    </row>
    <row r="201" spans="1:28" x14ac:dyDescent="0.3">
      <c r="A201" t="s">
        <v>223</v>
      </c>
      <c r="B201" t="s">
        <v>1222</v>
      </c>
      <c r="C201" t="s">
        <v>2025</v>
      </c>
      <c r="D201" t="s">
        <v>2075</v>
      </c>
      <c r="E201" t="s">
        <v>2023</v>
      </c>
      <c r="F201" t="s">
        <v>735</v>
      </c>
      <c r="G201" s="4">
        <v>29582</v>
      </c>
      <c r="H201">
        <v>0</v>
      </c>
      <c r="I201" s="6" t="s">
        <v>2069</v>
      </c>
      <c r="J201" t="s">
        <v>2081</v>
      </c>
      <c r="K201">
        <v>5</v>
      </c>
      <c r="L201">
        <v>1</v>
      </c>
      <c r="M201" t="str" cm="1">
        <f t="array" ref="M201">_xlfn.IFS(L201=0,"Below Expectation",L201&lt;5,"Needs Improvement",L201&lt;=7,"Meets Expectation",L201&gt;=8,"Exceeds Expectation")</f>
        <v>Needs Improvement</v>
      </c>
      <c r="N201">
        <f t="shared" si="3"/>
        <v>12</v>
      </c>
      <c r="O201" s="11">
        <f>N201/Table3[[#Totals],[Point]]</f>
        <v>0.8571428571428571</v>
      </c>
      <c r="P201" s="4" t="str" cm="1">
        <f t="array" ref="P201">_xlfn.IFS(O201&lt;=40%,"Low Risk",AND(O201&gt;40%,O201&lt;60%), "Medium Risk",O201&gt;=60%,"High Risk")</f>
        <v>High Risk</v>
      </c>
      <c r="Y201" cm="1">
        <f t="array" ref="Y201">_xlfn.IFS(D201="22-29",1,D201="30-39",2,D201="40-49",3,D201="50-59",4)</f>
        <v>4</v>
      </c>
      <c r="Z201" cm="1">
        <f t="array" ref="Z201">_xlfn.IFS(I201="0-4years",3,I201="5-9years",2,I201="10+ years",1)</f>
        <v>3</v>
      </c>
      <c r="AA201" cm="1">
        <f t="array" ref="AA201">_xlfn.IFS(J201="Low(1-2)", 3, J201="Medium(3)",1,J201="High(4-5)",2)</f>
        <v>1</v>
      </c>
      <c r="AB201" cm="1">
        <f t="array" ref="AB201">_xlfn.IFS(M201="Needs Improvement", 4, M201="Below Expectation", 1,M201="Meets Expectation",3,M201="Exceeds Expectation",2)</f>
        <v>4</v>
      </c>
    </row>
    <row r="202" spans="1:28" x14ac:dyDescent="0.3">
      <c r="A202" t="s">
        <v>224</v>
      </c>
      <c r="B202" t="s">
        <v>1223</v>
      </c>
      <c r="C202" t="s">
        <v>2028</v>
      </c>
      <c r="D202" t="s">
        <v>2073</v>
      </c>
      <c r="E202" t="s">
        <v>2023</v>
      </c>
      <c r="F202" t="s">
        <v>270</v>
      </c>
      <c r="G202" s="4">
        <v>103683</v>
      </c>
      <c r="H202">
        <v>1</v>
      </c>
      <c r="I202" s="6" t="s">
        <v>2070</v>
      </c>
      <c r="J202" t="s">
        <v>2079</v>
      </c>
      <c r="K202">
        <v>1</v>
      </c>
      <c r="L202">
        <v>2</v>
      </c>
      <c r="M202" t="str" cm="1">
        <f t="array" ref="M202">_xlfn.IFS(L202=0,"Below Expectation",L202&lt;5,"Needs Improvement",L202&lt;=7,"Meets Expectation",L202&gt;=8,"Exceeds Expectation")</f>
        <v>Needs Improvement</v>
      </c>
      <c r="N202">
        <f t="shared" si="3"/>
        <v>10</v>
      </c>
      <c r="O202" s="11">
        <f>N202/Table3[[#Totals],[Point]]</f>
        <v>0.7142857142857143</v>
      </c>
      <c r="P202" s="4" t="str" cm="1">
        <f t="array" ref="P202">_xlfn.IFS(O202&lt;=40%,"Low Risk",AND(O202&gt;40%,O202&lt;60%), "Medium Risk",O202&gt;=60%,"High Risk")</f>
        <v>High Risk</v>
      </c>
      <c r="Y202" cm="1">
        <f t="array" ref="Y202">_xlfn.IFS(D202="22-29",1,D202="30-39",2,D202="40-49",3,D202="50-59",4)</f>
        <v>2</v>
      </c>
      <c r="Z202" cm="1">
        <f t="array" ref="Z202">_xlfn.IFS(I202="0-4years",3,I202="5-9years",2,I202="10+ years",1)</f>
        <v>2</v>
      </c>
      <c r="AA202" cm="1">
        <f t="array" ref="AA202">_xlfn.IFS(J202="Low(1-2)", 3, J202="Medium(3)",1,J202="High(4-5)",2)</f>
        <v>2</v>
      </c>
      <c r="AB202" cm="1">
        <f t="array" ref="AB202">_xlfn.IFS(M202="Needs Improvement", 4, M202="Below Expectation", 1,M202="Meets Expectation",3,M202="Exceeds Expectation",2)</f>
        <v>4</v>
      </c>
    </row>
    <row r="203" spans="1:28" x14ac:dyDescent="0.3">
      <c r="A203" t="s">
        <v>225</v>
      </c>
      <c r="B203" t="s">
        <v>1224</v>
      </c>
      <c r="C203" t="s">
        <v>2027</v>
      </c>
      <c r="D203" t="s">
        <v>2076</v>
      </c>
      <c r="E203" t="s">
        <v>2023</v>
      </c>
      <c r="F203" t="s">
        <v>95</v>
      </c>
      <c r="G203" s="4">
        <v>36397</v>
      </c>
      <c r="H203">
        <v>0</v>
      </c>
      <c r="I203" s="6" t="s">
        <v>2070</v>
      </c>
      <c r="J203" t="s">
        <v>2079</v>
      </c>
      <c r="K203">
        <v>4</v>
      </c>
      <c r="L203">
        <v>3</v>
      </c>
      <c r="M203" t="str" cm="1">
        <f t="array" ref="M203">_xlfn.IFS(L203=0,"Below Expectation",L203&lt;5,"Needs Improvement",L203&lt;=7,"Meets Expectation",L203&gt;=8,"Exceeds Expectation")</f>
        <v>Needs Improvement</v>
      </c>
      <c r="N203">
        <f t="shared" si="3"/>
        <v>9</v>
      </c>
      <c r="O203" s="11">
        <f>N203/Table3[[#Totals],[Point]]</f>
        <v>0.6428571428571429</v>
      </c>
      <c r="P203" s="4" t="str" cm="1">
        <f t="array" ref="P203">_xlfn.IFS(O203&lt;=40%,"Low Risk",AND(O203&gt;40%,O203&lt;60%), "Medium Risk",O203&gt;=60%,"High Risk")</f>
        <v>High Risk</v>
      </c>
      <c r="Y203" cm="1">
        <f t="array" ref="Y203">_xlfn.IFS(D203="22-29",1,D203="30-39",2,D203="40-49",3,D203="50-59",4)</f>
        <v>1</v>
      </c>
      <c r="Z203" cm="1">
        <f t="array" ref="Z203">_xlfn.IFS(I203="0-4years",3,I203="5-9years",2,I203="10+ years",1)</f>
        <v>2</v>
      </c>
      <c r="AA203" cm="1">
        <f t="array" ref="AA203">_xlfn.IFS(J203="Low(1-2)", 3, J203="Medium(3)",1,J203="High(4-5)",2)</f>
        <v>2</v>
      </c>
      <c r="AB203" cm="1">
        <f t="array" ref="AB203">_xlfn.IFS(M203="Needs Improvement", 4, M203="Below Expectation", 1,M203="Meets Expectation",3,M203="Exceeds Expectation",2)</f>
        <v>4</v>
      </c>
    </row>
    <row r="204" spans="1:28" x14ac:dyDescent="0.3">
      <c r="A204" t="s">
        <v>226</v>
      </c>
      <c r="B204" t="s">
        <v>1225</v>
      </c>
      <c r="C204" t="s">
        <v>2025</v>
      </c>
      <c r="D204" t="s">
        <v>2073</v>
      </c>
      <c r="E204" t="s">
        <v>2023</v>
      </c>
      <c r="F204" t="s">
        <v>853</v>
      </c>
      <c r="G204" s="4">
        <v>63799</v>
      </c>
      <c r="H204">
        <v>1</v>
      </c>
      <c r="I204" s="6" t="s">
        <v>2071</v>
      </c>
      <c r="J204" t="s">
        <v>2079</v>
      </c>
      <c r="K204">
        <v>4</v>
      </c>
      <c r="L204">
        <v>5</v>
      </c>
      <c r="M204" t="str" cm="1">
        <f t="array" ref="M204">_xlfn.IFS(L204=0,"Below Expectation",L204&lt;5,"Needs Improvement",L204&lt;=7,"Meets Expectation",L204&gt;=8,"Exceeds Expectation")</f>
        <v>Meets Expectation</v>
      </c>
      <c r="N204">
        <f t="shared" si="3"/>
        <v>8</v>
      </c>
      <c r="O204" s="11">
        <f>N204/Table3[[#Totals],[Point]]</f>
        <v>0.5714285714285714</v>
      </c>
      <c r="P204" s="4" t="str" cm="1">
        <f t="array" ref="P204">_xlfn.IFS(O204&lt;=40%,"Low Risk",AND(O204&gt;40%,O204&lt;60%), "Medium Risk",O204&gt;=60%,"High Risk")</f>
        <v>Medium Risk</v>
      </c>
      <c r="Y204" cm="1">
        <f t="array" ref="Y204">_xlfn.IFS(D204="22-29",1,D204="30-39",2,D204="40-49",3,D204="50-59",4)</f>
        <v>2</v>
      </c>
      <c r="Z204" cm="1">
        <f t="array" ref="Z204">_xlfn.IFS(I204="0-4years",3,I204="5-9years",2,I204="10+ years",1)</f>
        <v>1</v>
      </c>
      <c r="AA204" cm="1">
        <f t="array" ref="AA204">_xlfn.IFS(J204="Low(1-2)", 3, J204="Medium(3)",1,J204="High(4-5)",2)</f>
        <v>2</v>
      </c>
      <c r="AB204" cm="1">
        <f t="array" ref="AB204">_xlfn.IFS(M204="Needs Improvement", 4, M204="Below Expectation", 1,M204="Meets Expectation",3,M204="Exceeds Expectation",2)</f>
        <v>3</v>
      </c>
    </row>
    <row r="205" spans="1:28" x14ac:dyDescent="0.3">
      <c r="A205" t="s">
        <v>227</v>
      </c>
      <c r="B205" t="s">
        <v>1226</v>
      </c>
      <c r="C205" t="s">
        <v>2029</v>
      </c>
      <c r="D205" t="s">
        <v>2074</v>
      </c>
      <c r="E205" t="s">
        <v>2023</v>
      </c>
      <c r="F205" t="s">
        <v>208</v>
      </c>
      <c r="G205" s="4">
        <v>62011</v>
      </c>
      <c r="H205">
        <v>0</v>
      </c>
      <c r="I205" s="6" t="s">
        <v>2070</v>
      </c>
      <c r="J205" t="s">
        <v>2079</v>
      </c>
      <c r="K205">
        <v>2</v>
      </c>
      <c r="L205">
        <v>7</v>
      </c>
      <c r="M205" t="str" cm="1">
        <f t="array" ref="M205">_xlfn.IFS(L205=0,"Below Expectation",L205&lt;5,"Needs Improvement",L205&lt;=7,"Meets Expectation",L205&gt;=8,"Exceeds Expectation")</f>
        <v>Meets Expectation</v>
      </c>
      <c r="N205">
        <f t="shared" si="3"/>
        <v>10</v>
      </c>
      <c r="O205" s="11">
        <f>N205/Table3[[#Totals],[Point]]</f>
        <v>0.7142857142857143</v>
      </c>
      <c r="P205" s="4" t="str" cm="1">
        <f t="array" ref="P205">_xlfn.IFS(O205&lt;=40%,"Low Risk",AND(O205&gt;40%,O205&lt;60%), "Medium Risk",O205&gt;=60%,"High Risk")</f>
        <v>High Risk</v>
      </c>
      <c r="Y205" cm="1">
        <f t="array" ref="Y205">_xlfn.IFS(D205="22-29",1,D205="30-39",2,D205="40-49",3,D205="50-59",4)</f>
        <v>3</v>
      </c>
      <c r="Z205" cm="1">
        <f t="array" ref="Z205">_xlfn.IFS(I205="0-4years",3,I205="5-9years",2,I205="10+ years",1)</f>
        <v>2</v>
      </c>
      <c r="AA205" cm="1">
        <f t="array" ref="AA205">_xlfn.IFS(J205="Low(1-2)", 3, J205="Medium(3)",1,J205="High(4-5)",2)</f>
        <v>2</v>
      </c>
      <c r="AB205" cm="1">
        <f t="array" ref="AB205">_xlfn.IFS(M205="Needs Improvement", 4, M205="Below Expectation", 1,M205="Meets Expectation",3,M205="Exceeds Expectation",2)</f>
        <v>3</v>
      </c>
    </row>
    <row r="206" spans="1:28" x14ac:dyDescent="0.3">
      <c r="A206" t="s">
        <v>228</v>
      </c>
      <c r="B206" t="s">
        <v>1227</v>
      </c>
      <c r="C206" t="s">
        <v>2030</v>
      </c>
      <c r="D206" t="s">
        <v>2074</v>
      </c>
      <c r="E206" t="s">
        <v>2022</v>
      </c>
      <c r="F206" t="s">
        <v>29</v>
      </c>
      <c r="G206" s="4">
        <v>104183</v>
      </c>
      <c r="H206">
        <v>0</v>
      </c>
      <c r="I206" s="6" t="s">
        <v>2071</v>
      </c>
      <c r="J206" t="s">
        <v>2081</v>
      </c>
      <c r="K206">
        <v>2</v>
      </c>
      <c r="L206">
        <v>9</v>
      </c>
      <c r="M206" t="str" cm="1">
        <f t="array" ref="M206">_xlfn.IFS(L206=0,"Below Expectation",L206&lt;5,"Needs Improvement",L206&lt;=7,"Meets Expectation",L206&gt;=8,"Exceeds Expectation")</f>
        <v>Exceeds Expectation</v>
      </c>
      <c r="N206">
        <f t="shared" si="3"/>
        <v>7</v>
      </c>
      <c r="O206" s="11">
        <f>N206/Table3[[#Totals],[Point]]</f>
        <v>0.5</v>
      </c>
      <c r="P206" s="4" t="str" cm="1">
        <f t="array" ref="P206">_xlfn.IFS(O206&lt;=40%,"Low Risk",AND(O206&gt;40%,O206&lt;60%), "Medium Risk",O206&gt;=60%,"High Risk")</f>
        <v>Medium Risk</v>
      </c>
      <c r="Y206" cm="1">
        <f t="array" ref="Y206">_xlfn.IFS(D206="22-29",1,D206="30-39",2,D206="40-49",3,D206="50-59",4)</f>
        <v>3</v>
      </c>
      <c r="Z206" cm="1">
        <f t="array" ref="Z206">_xlfn.IFS(I206="0-4years",3,I206="5-9years",2,I206="10+ years",1)</f>
        <v>1</v>
      </c>
      <c r="AA206" cm="1">
        <f t="array" ref="AA206">_xlfn.IFS(J206="Low(1-2)", 3, J206="Medium(3)",1,J206="High(4-5)",2)</f>
        <v>1</v>
      </c>
      <c r="AB206" cm="1">
        <f t="array" ref="AB206">_xlfn.IFS(M206="Needs Improvement", 4, M206="Below Expectation", 1,M206="Meets Expectation",3,M206="Exceeds Expectation",2)</f>
        <v>2</v>
      </c>
    </row>
    <row r="207" spans="1:28" x14ac:dyDescent="0.3">
      <c r="A207" t="s">
        <v>229</v>
      </c>
      <c r="B207" t="s">
        <v>1228</v>
      </c>
      <c r="C207" t="s">
        <v>2030</v>
      </c>
      <c r="D207" t="s">
        <v>2074</v>
      </c>
      <c r="E207" t="s">
        <v>2022</v>
      </c>
      <c r="F207" t="s">
        <v>229</v>
      </c>
      <c r="G207" s="4">
        <v>118254</v>
      </c>
      <c r="H207">
        <v>0</v>
      </c>
      <c r="I207" s="6" t="s">
        <v>2071</v>
      </c>
      <c r="J207" t="s">
        <v>2080</v>
      </c>
      <c r="K207">
        <v>3</v>
      </c>
      <c r="L207">
        <v>9</v>
      </c>
      <c r="M207" t="str" cm="1">
        <f t="array" ref="M207">_xlfn.IFS(L207=0,"Below Expectation",L207&lt;5,"Needs Improvement",L207&lt;=7,"Meets Expectation",L207&gt;=8,"Exceeds Expectation")</f>
        <v>Exceeds Expectation</v>
      </c>
      <c r="N207">
        <f t="shared" si="3"/>
        <v>9</v>
      </c>
      <c r="O207" s="11">
        <f>N207/Table3[[#Totals],[Point]]</f>
        <v>0.6428571428571429</v>
      </c>
      <c r="P207" s="4" t="str" cm="1">
        <f t="array" ref="P207">_xlfn.IFS(O207&lt;=40%,"Low Risk",AND(O207&gt;40%,O207&lt;60%), "Medium Risk",O207&gt;=60%,"High Risk")</f>
        <v>High Risk</v>
      </c>
      <c r="Y207" cm="1">
        <f t="array" ref="Y207">_xlfn.IFS(D207="22-29",1,D207="30-39",2,D207="40-49",3,D207="50-59",4)</f>
        <v>3</v>
      </c>
      <c r="Z207" cm="1">
        <f t="array" ref="Z207">_xlfn.IFS(I207="0-4years",3,I207="5-9years",2,I207="10+ years",1)</f>
        <v>1</v>
      </c>
      <c r="AA207" cm="1">
        <f t="array" ref="AA207">_xlfn.IFS(J207="Low(1-2)", 3, J207="Medium(3)",1,J207="High(4-5)",2)</f>
        <v>3</v>
      </c>
      <c r="AB207" cm="1">
        <f t="array" ref="AB207">_xlfn.IFS(M207="Needs Improvement", 4, M207="Below Expectation", 1,M207="Meets Expectation",3,M207="Exceeds Expectation",2)</f>
        <v>2</v>
      </c>
    </row>
    <row r="208" spans="1:28" x14ac:dyDescent="0.3">
      <c r="A208" t="s">
        <v>230</v>
      </c>
      <c r="B208" t="s">
        <v>1229</v>
      </c>
      <c r="C208" t="s">
        <v>2028</v>
      </c>
      <c r="D208" t="s">
        <v>2075</v>
      </c>
      <c r="E208" t="s">
        <v>2023</v>
      </c>
      <c r="F208" t="s">
        <v>567</v>
      </c>
      <c r="G208" s="4">
        <v>69264</v>
      </c>
      <c r="H208">
        <v>0</v>
      </c>
      <c r="I208" s="6" t="s">
        <v>2070</v>
      </c>
      <c r="J208" t="s">
        <v>2080</v>
      </c>
      <c r="K208">
        <v>3</v>
      </c>
      <c r="L208">
        <v>6</v>
      </c>
      <c r="M208" t="str" cm="1">
        <f t="array" ref="M208">_xlfn.IFS(L208=0,"Below Expectation",L208&lt;5,"Needs Improvement",L208&lt;=7,"Meets Expectation",L208&gt;=8,"Exceeds Expectation")</f>
        <v>Meets Expectation</v>
      </c>
      <c r="N208">
        <f t="shared" si="3"/>
        <v>12</v>
      </c>
      <c r="O208" s="11">
        <f>N208/Table3[[#Totals],[Point]]</f>
        <v>0.8571428571428571</v>
      </c>
      <c r="P208" s="4" t="str" cm="1">
        <f t="array" ref="P208">_xlfn.IFS(O208&lt;=40%,"Low Risk",AND(O208&gt;40%,O208&lt;60%), "Medium Risk",O208&gt;=60%,"High Risk")</f>
        <v>High Risk</v>
      </c>
      <c r="Y208" cm="1">
        <f t="array" ref="Y208">_xlfn.IFS(D208="22-29",1,D208="30-39",2,D208="40-49",3,D208="50-59",4)</f>
        <v>4</v>
      </c>
      <c r="Z208" cm="1">
        <f t="array" ref="Z208">_xlfn.IFS(I208="0-4years",3,I208="5-9years",2,I208="10+ years",1)</f>
        <v>2</v>
      </c>
      <c r="AA208" cm="1">
        <f t="array" ref="AA208">_xlfn.IFS(J208="Low(1-2)", 3, J208="Medium(3)",1,J208="High(4-5)",2)</f>
        <v>3</v>
      </c>
      <c r="AB208" cm="1">
        <f t="array" ref="AB208">_xlfn.IFS(M208="Needs Improvement", 4, M208="Below Expectation", 1,M208="Meets Expectation",3,M208="Exceeds Expectation",2)</f>
        <v>3</v>
      </c>
    </row>
    <row r="209" spans="1:28" x14ac:dyDescent="0.3">
      <c r="A209" t="s">
        <v>231</v>
      </c>
      <c r="B209" t="s">
        <v>1230</v>
      </c>
      <c r="C209" t="s">
        <v>2027</v>
      </c>
      <c r="D209" t="s">
        <v>2075</v>
      </c>
      <c r="E209" t="s">
        <v>2023</v>
      </c>
      <c r="F209" t="s">
        <v>634</v>
      </c>
      <c r="G209" s="4">
        <v>67317</v>
      </c>
      <c r="H209">
        <v>0</v>
      </c>
      <c r="I209" s="6" t="s">
        <v>2070</v>
      </c>
      <c r="J209" t="s">
        <v>2080</v>
      </c>
      <c r="K209">
        <v>1</v>
      </c>
      <c r="L209">
        <v>3</v>
      </c>
      <c r="M209" t="str" cm="1">
        <f t="array" ref="M209">_xlfn.IFS(L209=0,"Below Expectation",L209&lt;5,"Needs Improvement",L209&lt;=7,"Meets Expectation",L209&gt;=8,"Exceeds Expectation")</f>
        <v>Needs Improvement</v>
      </c>
      <c r="N209">
        <f t="shared" si="3"/>
        <v>13</v>
      </c>
      <c r="O209" s="11">
        <f>N209/Table3[[#Totals],[Point]]</f>
        <v>0.9285714285714286</v>
      </c>
      <c r="P209" s="4" t="str" cm="1">
        <f t="array" ref="P209">_xlfn.IFS(O209&lt;=40%,"Low Risk",AND(O209&gt;40%,O209&lt;60%), "Medium Risk",O209&gt;=60%,"High Risk")</f>
        <v>High Risk</v>
      </c>
      <c r="Y209" cm="1">
        <f t="array" ref="Y209">_xlfn.IFS(D209="22-29",1,D209="30-39",2,D209="40-49",3,D209="50-59",4)</f>
        <v>4</v>
      </c>
      <c r="Z209" cm="1">
        <f t="array" ref="Z209">_xlfn.IFS(I209="0-4years",3,I209="5-9years",2,I209="10+ years",1)</f>
        <v>2</v>
      </c>
      <c r="AA209" cm="1">
        <f t="array" ref="AA209">_xlfn.IFS(J209="Low(1-2)", 3, J209="Medium(3)",1,J209="High(4-5)",2)</f>
        <v>3</v>
      </c>
      <c r="AB209" cm="1">
        <f t="array" ref="AB209">_xlfn.IFS(M209="Needs Improvement", 4, M209="Below Expectation", 1,M209="Meets Expectation",3,M209="Exceeds Expectation",2)</f>
        <v>4</v>
      </c>
    </row>
    <row r="210" spans="1:28" x14ac:dyDescent="0.3">
      <c r="A210" t="s">
        <v>232</v>
      </c>
      <c r="B210" t="s">
        <v>1231</v>
      </c>
      <c r="C210" t="s">
        <v>2030</v>
      </c>
      <c r="D210" t="s">
        <v>2075</v>
      </c>
      <c r="E210" t="s">
        <v>2023</v>
      </c>
      <c r="F210" t="s">
        <v>929</v>
      </c>
      <c r="G210" s="4">
        <v>72914</v>
      </c>
      <c r="H210">
        <v>0</v>
      </c>
      <c r="I210" s="6" t="s">
        <v>2071</v>
      </c>
      <c r="J210" t="s">
        <v>2080</v>
      </c>
      <c r="K210">
        <v>4</v>
      </c>
      <c r="L210">
        <v>1</v>
      </c>
      <c r="M210" t="str" cm="1">
        <f t="array" ref="M210">_xlfn.IFS(L210=0,"Below Expectation",L210&lt;5,"Needs Improvement",L210&lt;=7,"Meets Expectation",L210&gt;=8,"Exceeds Expectation")</f>
        <v>Needs Improvement</v>
      </c>
      <c r="N210">
        <f t="shared" si="3"/>
        <v>12</v>
      </c>
      <c r="O210" s="11">
        <f>N210/Table3[[#Totals],[Point]]</f>
        <v>0.8571428571428571</v>
      </c>
      <c r="P210" s="4" t="str" cm="1">
        <f t="array" ref="P210">_xlfn.IFS(O210&lt;=40%,"Low Risk",AND(O210&gt;40%,O210&lt;60%), "Medium Risk",O210&gt;=60%,"High Risk")</f>
        <v>High Risk</v>
      </c>
      <c r="Y210" cm="1">
        <f t="array" ref="Y210">_xlfn.IFS(D210="22-29",1,D210="30-39",2,D210="40-49",3,D210="50-59",4)</f>
        <v>4</v>
      </c>
      <c r="Z210" cm="1">
        <f t="array" ref="Z210">_xlfn.IFS(I210="0-4years",3,I210="5-9years",2,I210="10+ years",1)</f>
        <v>1</v>
      </c>
      <c r="AA210" cm="1">
        <f t="array" ref="AA210">_xlfn.IFS(J210="Low(1-2)", 3, J210="Medium(3)",1,J210="High(4-5)",2)</f>
        <v>3</v>
      </c>
      <c r="AB210" cm="1">
        <f t="array" ref="AB210">_xlfn.IFS(M210="Needs Improvement", 4, M210="Below Expectation", 1,M210="Meets Expectation",3,M210="Exceeds Expectation",2)</f>
        <v>4</v>
      </c>
    </row>
    <row r="211" spans="1:28" x14ac:dyDescent="0.3">
      <c r="A211" t="s">
        <v>233</v>
      </c>
      <c r="B211" t="s">
        <v>1232</v>
      </c>
      <c r="C211" t="s">
        <v>2027</v>
      </c>
      <c r="D211" t="s">
        <v>2076</v>
      </c>
      <c r="E211" t="s">
        <v>2023</v>
      </c>
      <c r="F211" t="s">
        <v>410</v>
      </c>
      <c r="G211" s="4">
        <v>109633</v>
      </c>
      <c r="H211">
        <v>0</v>
      </c>
      <c r="I211" s="6" t="s">
        <v>2071</v>
      </c>
      <c r="J211" t="s">
        <v>2080</v>
      </c>
      <c r="K211">
        <v>1</v>
      </c>
      <c r="L211">
        <v>1</v>
      </c>
      <c r="M211" t="str" cm="1">
        <f t="array" ref="M211">_xlfn.IFS(L211=0,"Below Expectation",L211&lt;5,"Needs Improvement",L211&lt;=7,"Meets Expectation",L211&gt;=8,"Exceeds Expectation")</f>
        <v>Needs Improvement</v>
      </c>
      <c r="N211">
        <f t="shared" si="3"/>
        <v>9</v>
      </c>
      <c r="O211" s="11">
        <f>N211/Table3[[#Totals],[Point]]</f>
        <v>0.6428571428571429</v>
      </c>
      <c r="P211" s="4" t="str" cm="1">
        <f t="array" ref="P211">_xlfn.IFS(O211&lt;=40%,"Low Risk",AND(O211&gt;40%,O211&lt;60%), "Medium Risk",O211&gt;=60%,"High Risk")</f>
        <v>High Risk</v>
      </c>
      <c r="Y211" cm="1">
        <f t="array" ref="Y211">_xlfn.IFS(D211="22-29",1,D211="30-39",2,D211="40-49",3,D211="50-59",4)</f>
        <v>1</v>
      </c>
      <c r="Z211" cm="1">
        <f t="array" ref="Z211">_xlfn.IFS(I211="0-4years",3,I211="5-9years",2,I211="10+ years",1)</f>
        <v>1</v>
      </c>
      <c r="AA211" cm="1">
        <f t="array" ref="AA211">_xlfn.IFS(J211="Low(1-2)", 3, J211="Medium(3)",1,J211="High(4-5)",2)</f>
        <v>3</v>
      </c>
      <c r="AB211" cm="1">
        <f t="array" ref="AB211">_xlfn.IFS(M211="Needs Improvement", 4, M211="Below Expectation", 1,M211="Meets Expectation",3,M211="Exceeds Expectation",2)</f>
        <v>4</v>
      </c>
    </row>
    <row r="212" spans="1:28" x14ac:dyDescent="0.3">
      <c r="A212" t="s">
        <v>234</v>
      </c>
      <c r="B212" t="s">
        <v>1233</v>
      </c>
      <c r="C212" t="s">
        <v>2027</v>
      </c>
      <c r="D212" t="s">
        <v>2073</v>
      </c>
      <c r="E212" t="s">
        <v>2022</v>
      </c>
      <c r="F212" t="s">
        <v>791</v>
      </c>
      <c r="G212" s="4">
        <v>70254</v>
      </c>
      <c r="H212">
        <v>0</v>
      </c>
      <c r="I212" s="6" t="s">
        <v>2070</v>
      </c>
      <c r="J212" t="s">
        <v>2081</v>
      </c>
      <c r="K212">
        <v>1</v>
      </c>
      <c r="L212">
        <v>3</v>
      </c>
      <c r="M212" t="str" cm="1">
        <f t="array" ref="M212">_xlfn.IFS(L212=0,"Below Expectation",L212&lt;5,"Needs Improvement",L212&lt;=7,"Meets Expectation",L212&gt;=8,"Exceeds Expectation")</f>
        <v>Needs Improvement</v>
      </c>
      <c r="N212">
        <f t="shared" si="3"/>
        <v>9</v>
      </c>
      <c r="O212" s="11">
        <f>N212/Table3[[#Totals],[Point]]</f>
        <v>0.6428571428571429</v>
      </c>
      <c r="P212" s="4" t="str" cm="1">
        <f t="array" ref="P212">_xlfn.IFS(O212&lt;=40%,"Low Risk",AND(O212&gt;40%,O212&lt;60%), "Medium Risk",O212&gt;=60%,"High Risk")</f>
        <v>High Risk</v>
      </c>
      <c r="Y212" cm="1">
        <f t="array" ref="Y212">_xlfn.IFS(D212="22-29",1,D212="30-39",2,D212="40-49",3,D212="50-59",4)</f>
        <v>2</v>
      </c>
      <c r="Z212" cm="1">
        <f t="array" ref="Z212">_xlfn.IFS(I212="0-4years",3,I212="5-9years",2,I212="10+ years",1)</f>
        <v>2</v>
      </c>
      <c r="AA212" cm="1">
        <f t="array" ref="AA212">_xlfn.IFS(J212="Low(1-2)", 3, J212="Medium(3)",1,J212="High(4-5)",2)</f>
        <v>1</v>
      </c>
      <c r="AB212" cm="1">
        <f t="array" ref="AB212">_xlfn.IFS(M212="Needs Improvement", 4, M212="Below Expectation", 1,M212="Meets Expectation",3,M212="Exceeds Expectation",2)</f>
        <v>4</v>
      </c>
    </row>
    <row r="213" spans="1:28" x14ac:dyDescent="0.3">
      <c r="A213" t="s">
        <v>235</v>
      </c>
      <c r="B213" t="s">
        <v>1234</v>
      </c>
      <c r="C213" t="s">
        <v>2028</v>
      </c>
      <c r="D213" t="s">
        <v>2074</v>
      </c>
      <c r="E213" t="s">
        <v>2022</v>
      </c>
      <c r="F213" t="s">
        <v>722</v>
      </c>
      <c r="G213" s="4">
        <v>65096</v>
      </c>
      <c r="H213">
        <v>1</v>
      </c>
      <c r="I213" s="6" t="s">
        <v>2070</v>
      </c>
      <c r="J213" t="s">
        <v>2079</v>
      </c>
      <c r="K213">
        <v>2</v>
      </c>
      <c r="L213">
        <v>5</v>
      </c>
      <c r="M213" t="str" cm="1">
        <f t="array" ref="M213">_xlfn.IFS(L213=0,"Below Expectation",L213&lt;5,"Needs Improvement",L213&lt;=7,"Meets Expectation",L213&gt;=8,"Exceeds Expectation")</f>
        <v>Meets Expectation</v>
      </c>
      <c r="N213">
        <f t="shared" si="3"/>
        <v>10</v>
      </c>
      <c r="O213" s="11">
        <f>N213/Table3[[#Totals],[Point]]</f>
        <v>0.7142857142857143</v>
      </c>
      <c r="P213" s="4" t="str" cm="1">
        <f t="array" ref="P213">_xlfn.IFS(O213&lt;=40%,"Low Risk",AND(O213&gt;40%,O213&lt;60%), "Medium Risk",O213&gt;=60%,"High Risk")</f>
        <v>High Risk</v>
      </c>
      <c r="Y213" cm="1">
        <f t="array" ref="Y213">_xlfn.IFS(D213="22-29",1,D213="30-39",2,D213="40-49",3,D213="50-59",4)</f>
        <v>3</v>
      </c>
      <c r="Z213" cm="1">
        <f t="array" ref="Z213">_xlfn.IFS(I213="0-4years",3,I213="5-9years",2,I213="10+ years",1)</f>
        <v>2</v>
      </c>
      <c r="AA213" cm="1">
        <f t="array" ref="AA213">_xlfn.IFS(J213="Low(1-2)", 3, J213="Medium(3)",1,J213="High(4-5)",2)</f>
        <v>2</v>
      </c>
      <c r="AB213" cm="1">
        <f t="array" ref="AB213">_xlfn.IFS(M213="Needs Improvement", 4, M213="Below Expectation", 1,M213="Meets Expectation",3,M213="Exceeds Expectation",2)</f>
        <v>3</v>
      </c>
    </row>
    <row r="214" spans="1:28" x14ac:dyDescent="0.3">
      <c r="A214" t="s">
        <v>236</v>
      </c>
      <c r="B214" t="s">
        <v>1235</v>
      </c>
      <c r="C214" t="s">
        <v>2028</v>
      </c>
      <c r="D214" t="s">
        <v>2076</v>
      </c>
      <c r="E214" t="s">
        <v>2023</v>
      </c>
      <c r="F214" t="s">
        <v>99</v>
      </c>
      <c r="G214" s="4">
        <v>78785</v>
      </c>
      <c r="H214">
        <v>0</v>
      </c>
      <c r="I214" s="6" t="s">
        <v>2071</v>
      </c>
      <c r="J214" t="s">
        <v>2080</v>
      </c>
      <c r="K214">
        <v>1</v>
      </c>
      <c r="L214">
        <v>2</v>
      </c>
      <c r="M214" t="str" cm="1">
        <f t="array" ref="M214">_xlfn.IFS(L214=0,"Below Expectation",L214&lt;5,"Needs Improvement",L214&lt;=7,"Meets Expectation",L214&gt;=8,"Exceeds Expectation")</f>
        <v>Needs Improvement</v>
      </c>
      <c r="N214">
        <f t="shared" si="3"/>
        <v>9</v>
      </c>
      <c r="O214" s="11">
        <f>N214/Table3[[#Totals],[Point]]</f>
        <v>0.6428571428571429</v>
      </c>
      <c r="P214" s="4" t="str" cm="1">
        <f t="array" ref="P214">_xlfn.IFS(O214&lt;=40%,"Low Risk",AND(O214&gt;40%,O214&lt;60%), "Medium Risk",O214&gt;=60%,"High Risk")</f>
        <v>High Risk</v>
      </c>
      <c r="Y214" cm="1">
        <f t="array" ref="Y214">_xlfn.IFS(D214="22-29",1,D214="30-39",2,D214="40-49",3,D214="50-59",4)</f>
        <v>1</v>
      </c>
      <c r="Z214" cm="1">
        <f t="array" ref="Z214">_xlfn.IFS(I214="0-4years",3,I214="5-9years",2,I214="10+ years",1)</f>
        <v>1</v>
      </c>
      <c r="AA214" cm="1">
        <f t="array" ref="AA214">_xlfn.IFS(J214="Low(1-2)", 3, J214="Medium(3)",1,J214="High(4-5)",2)</f>
        <v>3</v>
      </c>
      <c r="AB214" cm="1">
        <f t="array" ref="AB214">_xlfn.IFS(M214="Needs Improvement", 4, M214="Below Expectation", 1,M214="Meets Expectation",3,M214="Exceeds Expectation",2)</f>
        <v>4</v>
      </c>
    </row>
    <row r="215" spans="1:28" x14ac:dyDescent="0.3">
      <c r="A215" t="s">
        <v>237</v>
      </c>
      <c r="B215" t="s">
        <v>1236</v>
      </c>
      <c r="C215" t="s">
        <v>2028</v>
      </c>
      <c r="D215" t="s">
        <v>2076</v>
      </c>
      <c r="E215" t="s">
        <v>2022</v>
      </c>
      <c r="F215" t="s">
        <v>200</v>
      </c>
      <c r="G215" s="4">
        <v>77344</v>
      </c>
      <c r="H215">
        <v>0</v>
      </c>
      <c r="I215" s="6" t="s">
        <v>2069</v>
      </c>
      <c r="J215" t="s">
        <v>2079</v>
      </c>
      <c r="K215">
        <v>1</v>
      </c>
      <c r="L215">
        <v>5</v>
      </c>
      <c r="M215" t="str" cm="1">
        <f t="array" ref="M215">_xlfn.IFS(L215=0,"Below Expectation",L215&lt;5,"Needs Improvement",L215&lt;=7,"Meets Expectation",L215&gt;=8,"Exceeds Expectation")</f>
        <v>Meets Expectation</v>
      </c>
      <c r="N215">
        <f t="shared" si="3"/>
        <v>9</v>
      </c>
      <c r="O215" s="11">
        <f>N215/Table3[[#Totals],[Point]]</f>
        <v>0.6428571428571429</v>
      </c>
      <c r="P215" s="4" t="str" cm="1">
        <f t="array" ref="P215">_xlfn.IFS(O215&lt;=40%,"Low Risk",AND(O215&gt;40%,O215&lt;60%), "Medium Risk",O215&gt;=60%,"High Risk")</f>
        <v>High Risk</v>
      </c>
      <c r="Y215" cm="1">
        <f t="array" ref="Y215">_xlfn.IFS(D215="22-29",1,D215="30-39",2,D215="40-49",3,D215="50-59",4)</f>
        <v>1</v>
      </c>
      <c r="Z215" cm="1">
        <f t="array" ref="Z215">_xlfn.IFS(I215="0-4years",3,I215="5-9years",2,I215="10+ years",1)</f>
        <v>3</v>
      </c>
      <c r="AA215" cm="1">
        <f t="array" ref="AA215">_xlfn.IFS(J215="Low(1-2)", 3, J215="Medium(3)",1,J215="High(4-5)",2)</f>
        <v>2</v>
      </c>
      <c r="AB215" cm="1">
        <f t="array" ref="AB215">_xlfn.IFS(M215="Needs Improvement", 4, M215="Below Expectation", 1,M215="Meets Expectation",3,M215="Exceeds Expectation",2)</f>
        <v>3</v>
      </c>
    </row>
    <row r="216" spans="1:28" x14ac:dyDescent="0.3">
      <c r="A216" t="s">
        <v>238</v>
      </c>
      <c r="B216" t="s">
        <v>1237</v>
      </c>
      <c r="C216" t="s">
        <v>2030</v>
      </c>
      <c r="D216" t="s">
        <v>2073</v>
      </c>
      <c r="E216" t="s">
        <v>2023</v>
      </c>
      <c r="F216" t="s">
        <v>850</v>
      </c>
      <c r="G216" s="4">
        <v>107643</v>
      </c>
      <c r="H216">
        <v>0</v>
      </c>
      <c r="I216" s="6" t="s">
        <v>2069</v>
      </c>
      <c r="J216" t="s">
        <v>2079</v>
      </c>
      <c r="K216">
        <v>5</v>
      </c>
      <c r="L216">
        <v>4</v>
      </c>
      <c r="M216" t="str" cm="1">
        <f t="array" ref="M216">_xlfn.IFS(L216=0,"Below Expectation",L216&lt;5,"Needs Improvement",L216&lt;=7,"Meets Expectation",L216&gt;=8,"Exceeds Expectation")</f>
        <v>Needs Improvement</v>
      </c>
      <c r="N216">
        <f t="shared" si="3"/>
        <v>11</v>
      </c>
      <c r="O216" s="11">
        <f>N216/Table3[[#Totals],[Point]]</f>
        <v>0.7857142857142857</v>
      </c>
      <c r="P216" s="4" t="str" cm="1">
        <f t="array" ref="P216">_xlfn.IFS(O216&lt;=40%,"Low Risk",AND(O216&gt;40%,O216&lt;60%), "Medium Risk",O216&gt;=60%,"High Risk")</f>
        <v>High Risk</v>
      </c>
      <c r="Y216" cm="1">
        <f t="array" ref="Y216">_xlfn.IFS(D216="22-29",1,D216="30-39",2,D216="40-49",3,D216="50-59",4)</f>
        <v>2</v>
      </c>
      <c r="Z216" cm="1">
        <f t="array" ref="Z216">_xlfn.IFS(I216="0-4years",3,I216="5-9years",2,I216="10+ years",1)</f>
        <v>3</v>
      </c>
      <c r="AA216" cm="1">
        <f t="array" ref="AA216">_xlfn.IFS(J216="Low(1-2)", 3, J216="Medium(3)",1,J216="High(4-5)",2)</f>
        <v>2</v>
      </c>
      <c r="AB216" cm="1">
        <f t="array" ref="AB216">_xlfn.IFS(M216="Needs Improvement", 4, M216="Below Expectation", 1,M216="Meets Expectation",3,M216="Exceeds Expectation",2)</f>
        <v>4</v>
      </c>
    </row>
    <row r="217" spans="1:28" x14ac:dyDescent="0.3">
      <c r="A217" t="s">
        <v>239</v>
      </c>
      <c r="B217" t="s">
        <v>1238</v>
      </c>
      <c r="C217" t="s">
        <v>2028</v>
      </c>
      <c r="D217" t="s">
        <v>2076</v>
      </c>
      <c r="E217" t="s">
        <v>2022</v>
      </c>
      <c r="F217" t="s">
        <v>822</v>
      </c>
      <c r="G217" s="4">
        <v>93546</v>
      </c>
      <c r="H217">
        <v>0</v>
      </c>
      <c r="I217" s="6" t="s">
        <v>2071</v>
      </c>
      <c r="J217" t="s">
        <v>2081</v>
      </c>
      <c r="K217">
        <v>3</v>
      </c>
      <c r="L217">
        <v>4</v>
      </c>
      <c r="M217" t="str" cm="1">
        <f t="array" ref="M217">_xlfn.IFS(L217=0,"Below Expectation",L217&lt;5,"Needs Improvement",L217&lt;=7,"Meets Expectation",L217&gt;=8,"Exceeds Expectation")</f>
        <v>Needs Improvement</v>
      </c>
      <c r="N217">
        <f t="shared" si="3"/>
        <v>7</v>
      </c>
      <c r="O217" s="11">
        <f>N217/Table3[[#Totals],[Point]]</f>
        <v>0.5</v>
      </c>
      <c r="P217" s="4" t="str" cm="1">
        <f t="array" ref="P217">_xlfn.IFS(O217&lt;=40%,"Low Risk",AND(O217&gt;40%,O217&lt;60%), "Medium Risk",O217&gt;=60%,"High Risk")</f>
        <v>Medium Risk</v>
      </c>
      <c r="Y217" cm="1">
        <f t="array" ref="Y217">_xlfn.IFS(D217="22-29",1,D217="30-39",2,D217="40-49",3,D217="50-59",4)</f>
        <v>1</v>
      </c>
      <c r="Z217" cm="1">
        <f t="array" ref="Z217">_xlfn.IFS(I217="0-4years",3,I217="5-9years",2,I217="10+ years",1)</f>
        <v>1</v>
      </c>
      <c r="AA217" cm="1">
        <f t="array" ref="AA217">_xlfn.IFS(J217="Low(1-2)", 3, J217="Medium(3)",1,J217="High(4-5)",2)</f>
        <v>1</v>
      </c>
      <c r="AB217" cm="1">
        <f t="array" ref="AB217">_xlfn.IFS(M217="Needs Improvement", 4, M217="Below Expectation", 1,M217="Meets Expectation",3,M217="Exceeds Expectation",2)</f>
        <v>4</v>
      </c>
    </row>
    <row r="218" spans="1:28" x14ac:dyDescent="0.3">
      <c r="A218" t="s">
        <v>240</v>
      </c>
      <c r="B218" t="s">
        <v>1239</v>
      </c>
      <c r="C218" t="s">
        <v>2030</v>
      </c>
      <c r="D218" t="s">
        <v>2075</v>
      </c>
      <c r="E218" t="s">
        <v>2022</v>
      </c>
      <c r="F218" t="s">
        <v>372</v>
      </c>
      <c r="G218" s="4">
        <v>96091</v>
      </c>
      <c r="H218">
        <v>0</v>
      </c>
      <c r="I218" s="6" t="s">
        <v>2070</v>
      </c>
      <c r="J218" t="s">
        <v>2081</v>
      </c>
      <c r="K218">
        <v>3</v>
      </c>
      <c r="L218">
        <v>1</v>
      </c>
      <c r="M218" t="str" cm="1">
        <f t="array" ref="M218">_xlfn.IFS(L218=0,"Below Expectation",L218&lt;5,"Needs Improvement",L218&lt;=7,"Meets Expectation",L218&gt;=8,"Exceeds Expectation")</f>
        <v>Needs Improvement</v>
      </c>
      <c r="N218">
        <f t="shared" si="3"/>
        <v>11</v>
      </c>
      <c r="O218" s="11">
        <f>N218/Table3[[#Totals],[Point]]</f>
        <v>0.7857142857142857</v>
      </c>
      <c r="P218" s="4" t="str" cm="1">
        <f t="array" ref="P218">_xlfn.IFS(O218&lt;=40%,"Low Risk",AND(O218&gt;40%,O218&lt;60%), "Medium Risk",O218&gt;=60%,"High Risk")</f>
        <v>High Risk</v>
      </c>
      <c r="Y218" cm="1">
        <f t="array" ref="Y218">_xlfn.IFS(D218="22-29",1,D218="30-39",2,D218="40-49",3,D218="50-59",4)</f>
        <v>4</v>
      </c>
      <c r="Z218" cm="1">
        <f t="array" ref="Z218">_xlfn.IFS(I218="0-4years",3,I218="5-9years",2,I218="10+ years",1)</f>
        <v>2</v>
      </c>
      <c r="AA218" cm="1">
        <f t="array" ref="AA218">_xlfn.IFS(J218="Low(1-2)", 3, J218="Medium(3)",1,J218="High(4-5)",2)</f>
        <v>1</v>
      </c>
      <c r="AB218" cm="1">
        <f t="array" ref="AB218">_xlfn.IFS(M218="Needs Improvement", 4, M218="Below Expectation", 1,M218="Meets Expectation",3,M218="Exceeds Expectation",2)</f>
        <v>4</v>
      </c>
    </row>
    <row r="219" spans="1:28" x14ac:dyDescent="0.3">
      <c r="A219" t="s">
        <v>241</v>
      </c>
      <c r="B219" t="s">
        <v>1240</v>
      </c>
      <c r="C219" t="s">
        <v>2028</v>
      </c>
      <c r="D219" t="s">
        <v>2075</v>
      </c>
      <c r="E219" t="s">
        <v>2022</v>
      </c>
      <c r="F219" t="s">
        <v>278</v>
      </c>
      <c r="G219" s="4">
        <v>90603</v>
      </c>
      <c r="H219">
        <v>0</v>
      </c>
      <c r="I219" s="6" t="s">
        <v>2071</v>
      </c>
      <c r="J219" t="s">
        <v>2079</v>
      </c>
      <c r="K219">
        <v>4</v>
      </c>
      <c r="L219">
        <v>7</v>
      </c>
      <c r="M219" t="str" cm="1">
        <f t="array" ref="M219">_xlfn.IFS(L219=0,"Below Expectation",L219&lt;5,"Needs Improvement",L219&lt;=7,"Meets Expectation",L219&gt;=8,"Exceeds Expectation")</f>
        <v>Meets Expectation</v>
      </c>
      <c r="N219">
        <f t="shared" si="3"/>
        <v>10</v>
      </c>
      <c r="O219" s="11">
        <f>N219/Table3[[#Totals],[Point]]</f>
        <v>0.7142857142857143</v>
      </c>
      <c r="P219" s="4" t="str" cm="1">
        <f t="array" ref="P219">_xlfn.IFS(O219&lt;=40%,"Low Risk",AND(O219&gt;40%,O219&lt;60%), "Medium Risk",O219&gt;=60%,"High Risk")</f>
        <v>High Risk</v>
      </c>
      <c r="Y219" cm="1">
        <f t="array" ref="Y219">_xlfn.IFS(D219="22-29",1,D219="30-39",2,D219="40-49",3,D219="50-59",4)</f>
        <v>4</v>
      </c>
      <c r="Z219" cm="1">
        <f t="array" ref="Z219">_xlfn.IFS(I219="0-4years",3,I219="5-9years",2,I219="10+ years",1)</f>
        <v>1</v>
      </c>
      <c r="AA219" cm="1">
        <f t="array" ref="AA219">_xlfn.IFS(J219="Low(1-2)", 3, J219="Medium(3)",1,J219="High(4-5)",2)</f>
        <v>2</v>
      </c>
      <c r="AB219" cm="1">
        <f t="array" ref="AB219">_xlfn.IFS(M219="Needs Improvement", 4, M219="Below Expectation", 1,M219="Meets Expectation",3,M219="Exceeds Expectation",2)</f>
        <v>3</v>
      </c>
    </row>
    <row r="220" spans="1:28" x14ac:dyDescent="0.3">
      <c r="A220" t="s">
        <v>242</v>
      </c>
      <c r="B220" t="s">
        <v>1241</v>
      </c>
      <c r="C220" t="s">
        <v>2026</v>
      </c>
      <c r="D220" t="s">
        <v>2073</v>
      </c>
      <c r="E220" t="s">
        <v>2023</v>
      </c>
      <c r="F220" t="s">
        <v>860</v>
      </c>
      <c r="G220" s="4">
        <v>53412</v>
      </c>
      <c r="H220">
        <v>1</v>
      </c>
      <c r="I220" s="6" t="s">
        <v>2070</v>
      </c>
      <c r="J220" t="s">
        <v>2080</v>
      </c>
      <c r="K220">
        <v>3</v>
      </c>
      <c r="L220">
        <v>4</v>
      </c>
      <c r="M220" t="str" cm="1">
        <f t="array" ref="M220">_xlfn.IFS(L220=0,"Below Expectation",L220&lt;5,"Needs Improvement",L220&lt;=7,"Meets Expectation",L220&gt;=8,"Exceeds Expectation")</f>
        <v>Needs Improvement</v>
      </c>
      <c r="N220">
        <f t="shared" si="3"/>
        <v>11</v>
      </c>
      <c r="O220" s="11">
        <f>N220/Table3[[#Totals],[Point]]</f>
        <v>0.7857142857142857</v>
      </c>
      <c r="P220" s="4" t="str" cm="1">
        <f t="array" ref="P220">_xlfn.IFS(O220&lt;=40%,"Low Risk",AND(O220&gt;40%,O220&lt;60%), "Medium Risk",O220&gt;=60%,"High Risk")</f>
        <v>High Risk</v>
      </c>
      <c r="Y220" cm="1">
        <f t="array" ref="Y220">_xlfn.IFS(D220="22-29",1,D220="30-39",2,D220="40-49",3,D220="50-59",4)</f>
        <v>2</v>
      </c>
      <c r="Z220" cm="1">
        <f t="array" ref="Z220">_xlfn.IFS(I220="0-4years",3,I220="5-9years",2,I220="10+ years",1)</f>
        <v>2</v>
      </c>
      <c r="AA220" cm="1">
        <f t="array" ref="AA220">_xlfn.IFS(J220="Low(1-2)", 3, J220="Medium(3)",1,J220="High(4-5)",2)</f>
        <v>3</v>
      </c>
      <c r="AB220" cm="1">
        <f t="array" ref="AB220">_xlfn.IFS(M220="Needs Improvement", 4, M220="Below Expectation", 1,M220="Meets Expectation",3,M220="Exceeds Expectation",2)</f>
        <v>4</v>
      </c>
    </row>
    <row r="221" spans="1:28" x14ac:dyDescent="0.3">
      <c r="A221" t="s">
        <v>243</v>
      </c>
      <c r="B221" t="s">
        <v>1242</v>
      </c>
      <c r="C221" t="s">
        <v>2027</v>
      </c>
      <c r="D221" t="s">
        <v>2075</v>
      </c>
      <c r="E221" t="s">
        <v>2024</v>
      </c>
      <c r="F221" t="s">
        <v>725</v>
      </c>
      <c r="G221" s="4">
        <v>76658</v>
      </c>
      <c r="H221">
        <v>1</v>
      </c>
      <c r="I221" s="6" t="s">
        <v>2069</v>
      </c>
      <c r="J221" t="s">
        <v>2079</v>
      </c>
      <c r="K221">
        <v>4</v>
      </c>
      <c r="L221">
        <v>1</v>
      </c>
      <c r="M221" t="str" cm="1">
        <f t="array" ref="M221">_xlfn.IFS(L221=0,"Below Expectation",L221&lt;5,"Needs Improvement",L221&lt;=7,"Meets Expectation",L221&gt;=8,"Exceeds Expectation")</f>
        <v>Needs Improvement</v>
      </c>
      <c r="N221">
        <f t="shared" si="3"/>
        <v>13</v>
      </c>
      <c r="O221" s="11">
        <f>N221/Table3[[#Totals],[Point]]</f>
        <v>0.9285714285714286</v>
      </c>
      <c r="P221" s="4" t="str" cm="1">
        <f t="array" ref="P221">_xlfn.IFS(O221&lt;=40%,"Low Risk",AND(O221&gt;40%,O221&lt;60%), "Medium Risk",O221&gt;=60%,"High Risk")</f>
        <v>High Risk</v>
      </c>
      <c r="Y221" cm="1">
        <f t="array" ref="Y221">_xlfn.IFS(D221="22-29",1,D221="30-39",2,D221="40-49",3,D221="50-59",4)</f>
        <v>4</v>
      </c>
      <c r="Z221" cm="1">
        <f t="array" ref="Z221">_xlfn.IFS(I221="0-4years",3,I221="5-9years",2,I221="10+ years",1)</f>
        <v>3</v>
      </c>
      <c r="AA221" cm="1">
        <f t="array" ref="AA221">_xlfn.IFS(J221="Low(1-2)", 3, J221="Medium(3)",1,J221="High(4-5)",2)</f>
        <v>2</v>
      </c>
      <c r="AB221" cm="1">
        <f t="array" ref="AB221">_xlfn.IFS(M221="Needs Improvement", 4, M221="Below Expectation", 1,M221="Meets Expectation",3,M221="Exceeds Expectation",2)</f>
        <v>4</v>
      </c>
    </row>
    <row r="222" spans="1:28" x14ac:dyDescent="0.3">
      <c r="A222" t="s">
        <v>244</v>
      </c>
      <c r="B222" t="s">
        <v>1243</v>
      </c>
      <c r="C222" t="s">
        <v>2028</v>
      </c>
      <c r="D222" t="s">
        <v>2074</v>
      </c>
      <c r="E222" t="s">
        <v>2023</v>
      </c>
      <c r="F222" t="s">
        <v>331</v>
      </c>
      <c r="G222" s="4">
        <v>74549</v>
      </c>
      <c r="H222">
        <v>0</v>
      </c>
      <c r="I222" s="6" t="s">
        <v>2069</v>
      </c>
      <c r="J222" t="s">
        <v>2080</v>
      </c>
      <c r="K222">
        <v>5</v>
      </c>
      <c r="L222">
        <v>6</v>
      </c>
      <c r="M222" t="str" cm="1">
        <f t="array" ref="M222">_xlfn.IFS(L222=0,"Below Expectation",L222&lt;5,"Needs Improvement",L222&lt;=7,"Meets Expectation",L222&gt;=8,"Exceeds Expectation")</f>
        <v>Meets Expectation</v>
      </c>
      <c r="N222">
        <f t="shared" si="3"/>
        <v>12</v>
      </c>
      <c r="O222" s="11">
        <f>N222/Table3[[#Totals],[Point]]</f>
        <v>0.8571428571428571</v>
      </c>
      <c r="P222" s="4" t="str" cm="1">
        <f t="array" ref="P222">_xlfn.IFS(O222&lt;=40%,"Low Risk",AND(O222&gt;40%,O222&lt;60%), "Medium Risk",O222&gt;=60%,"High Risk")</f>
        <v>High Risk</v>
      </c>
      <c r="Y222" cm="1">
        <f t="array" ref="Y222">_xlfn.IFS(D222="22-29",1,D222="30-39",2,D222="40-49",3,D222="50-59",4)</f>
        <v>3</v>
      </c>
      <c r="Z222" cm="1">
        <f t="array" ref="Z222">_xlfn.IFS(I222="0-4years",3,I222="5-9years",2,I222="10+ years",1)</f>
        <v>3</v>
      </c>
      <c r="AA222" cm="1">
        <f t="array" ref="AA222">_xlfn.IFS(J222="Low(1-2)", 3, J222="Medium(3)",1,J222="High(4-5)",2)</f>
        <v>3</v>
      </c>
      <c r="AB222" cm="1">
        <f t="array" ref="AB222">_xlfn.IFS(M222="Needs Improvement", 4, M222="Below Expectation", 1,M222="Meets Expectation",3,M222="Exceeds Expectation",2)</f>
        <v>3</v>
      </c>
    </row>
    <row r="223" spans="1:28" x14ac:dyDescent="0.3">
      <c r="A223" t="s">
        <v>245</v>
      </c>
      <c r="B223" t="s">
        <v>1244</v>
      </c>
      <c r="C223" t="s">
        <v>2025</v>
      </c>
      <c r="D223" t="s">
        <v>2073</v>
      </c>
      <c r="E223" t="s">
        <v>2023</v>
      </c>
      <c r="F223" t="s">
        <v>368</v>
      </c>
      <c r="G223" s="4">
        <v>36549</v>
      </c>
      <c r="H223">
        <v>0</v>
      </c>
      <c r="I223" s="6" t="s">
        <v>2069</v>
      </c>
      <c r="J223" t="s">
        <v>2080</v>
      </c>
      <c r="K223">
        <v>3</v>
      </c>
      <c r="L223">
        <v>8</v>
      </c>
      <c r="M223" t="str" cm="1">
        <f t="array" ref="M223">_xlfn.IFS(L223=0,"Below Expectation",L223&lt;5,"Needs Improvement",L223&lt;=7,"Meets Expectation",L223&gt;=8,"Exceeds Expectation")</f>
        <v>Exceeds Expectation</v>
      </c>
      <c r="N223">
        <f t="shared" si="3"/>
        <v>10</v>
      </c>
      <c r="O223" s="11">
        <f>N223/Table3[[#Totals],[Point]]</f>
        <v>0.7142857142857143</v>
      </c>
      <c r="P223" s="4" t="str" cm="1">
        <f t="array" ref="P223">_xlfn.IFS(O223&lt;=40%,"Low Risk",AND(O223&gt;40%,O223&lt;60%), "Medium Risk",O223&gt;=60%,"High Risk")</f>
        <v>High Risk</v>
      </c>
      <c r="Y223" cm="1">
        <f t="array" ref="Y223">_xlfn.IFS(D223="22-29",1,D223="30-39",2,D223="40-49",3,D223="50-59",4)</f>
        <v>2</v>
      </c>
      <c r="Z223" cm="1">
        <f t="array" ref="Z223">_xlfn.IFS(I223="0-4years",3,I223="5-9years",2,I223="10+ years",1)</f>
        <v>3</v>
      </c>
      <c r="AA223" cm="1">
        <f t="array" ref="AA223">_xlfn.IFS(J223="Low(1-2)", 3, J223="Medium(3)",1,J223="High(4-5)",2)</f>
        <v>3</v>
      </c>
      <c r="AB223" cm="1">
        <f t="array" ref="AB223">_xlfn.IFS(M223="Needs Improvement", 4, M223="Below Expectation", 1,M223="Meets Expectation",3,M223="Exceeds Expectation",2)</f>
        <v>2</v>
      </c>
    </row>
    <row r="224" spans="1:28" x14ac:dyDescent="0.3">
      <c r="A224" t="s">
        <v>246</v>
      </c>
      <c r="B224" t="s">
        <v>1245</v>
      </c>
      <c r="C224" t="s">
        <v>2027</v>
      </c>
      <c r="D224" t="s">
        <v>2076</v>
      </c>
      <c r="E224" t="s">
        <v>2023</v>
      </c>
      <c r="F224" t="s">
        <v>150</v>
      </c>
      <c r="G224" s="4">
        <v>96216</v>
      </c>
      <c r="H224">
        <v>0</v>
      </c>
      <c r="I224" s="6" t="s">
        <v>2069</v>
      </c>
      <c r="J224" t="s">
        <v>2081</v>
      </c>
      <c r="K224">
        <v>5</v>
      </c>
      <c r="L224">
        <v>8</v>
      </c>
      <c r="M224" t="str" cm="1">
        <f t="array" ref="M224">_xlfn.IFS(L224=0,"Below Expectation",L224&lt;5,"Needs Improvement",L224&lt;=7,"Meets Expectation",L224&gt;=8,"Exceeds Expectation")</f>
        <v>Exceeds Expectation</v>
      </c>
      <c r="N224">
        <f t="shared" si="3"/>
        <v>7</v>
      </c>
      <c r="O224" s="11">
        <f>N224/Table3[[#Totals],[Point]]</f>
        <v>0.5</v>
      </c>
      <c r="P224" s="4" t="str" cm="1">
        <f t="array" ref="P224">_xlfn.IFS(O224&lt;=40%,"Low Risk",AND(O224&gt;40%,O224&lt;60%), "Medium Risk",O224&gt;=60%,"High Risk")</f>
        <v>Medium Risk</v>
      </c>
      <c r="Y224" cm="1">
        <f t="array" ref="Y224">_xlfn.IFS(D224="22-29",1,D224="30-39",2,D224="40-49",3,D224="50-59",4)</f>
        <v>1</v>
      </c>
      <c r="Z224" cm="1">
        <f t="array" ref="Z224">_xlfn.IFS(I224="0-4years",3,I224="5-9years",2,I224="10+ years",1)</f>
        <v>3</v>
      </c>
      <c r="AA224" cm="1">
        <f t="array" ref="AA224">_xlfn.IFS(J224="Low(1-2)", 3, J224="Medium(3)",1,J224="High(4-5)",2)</f>
        <v>1</v>
      </c>
      <c r="AB224" cm="1">
        <f t="array" ref="AB224">_xlfn.IFS(M224="Needs Improvement", 4, M224="Below Expectation", 1,M224="Meets Expectation",3,M224="Exceeds Expectation",2)</f>
        <v>2</v>
      </c>
    </row>
    <row r="225" spans="1:28" x14ac:dyDescent="0.3">
      <c r="A225" t="s">
        <v>247</v>
      </c>
      <c r="B225" t="s">
        <v>1246</v>
      </c>
      <c r="C225" t="s">
        <v>2027</v>
      </c>
      <c r="D225" t="s">
        <v>2074</v>
      </c>
      <c r="E225" t="s">
        <v>2023</v>
      </c>
      <c r="F225" t="s">
        <v>960</v>
      </c>
      <c r="G225" s="4">
        <v>50739</v>
      </c>
      <c r="H225">
        <v>0</v>
      </c>
      <c r="I225" s="6" t="s">
        <v>2070</v>
      </c>
      <c r="J225" t="s">
        <v>2080</v>
      </c>
      <c r="K225">
        <v>3</v>
      </c>
      <c r="L225">
        <v>0</v>
      </c>
      <c r="M225" t="str" cm="1">
        <f t="array" ref="M225">_xlfn.IFS(L225=0,"Below Expectation",L225&lt;5,"Needs Improvement",L225&lt;=7,"Meets Expectation",L225&gt;=8,"Exceeds Expectation")</f>
        <v>Below Expectation</v>
      </c>
      <c r="N225">
        <f t="shared" si="3"/>
        <v>9</v>
      </c>
      <c r="O225" s="11">
        <f>N225/Table3[[#Totals],[Point]]</f>
        <v>0.6428571428571429</v>
      </c>
      <c r="P225" s="4" t="str" cm="1">
        <f t="array" ref="P225">_xlfn.IFS(O225&lt;=40%,"Low Risk",AND(O225&gt;40%,O225&lt;60%), "Medium Risk",O225&gt;=60%,"High Risk")</f>
        <v>High Risk</v>
      </c>
      <c r="Y225" cm="1">
        <f t="array" ref="Y225">_xlfn.IFS(D225="22-29",1,D225="30-39",2,D225="40-49",3,D225="50-59",4)</f>
        <v>3</v>
      </c>
      <c r="Z225" cm="1">
        <f t="array" ref="Z225">_xlfn.IFS(I225="0-4years",3,I225="5-9years",2,I225="10+ years",1)</f>
        <v>2</v>
      </c>
      <c r="AA225" cm="1">
        <f t="array" ref="AA225">_xlfn.IFS(J225="Low(1-2)", 3, J225="Medium(3)",1,J225="High(4-5)",2)</f>
        <v>3</v>
      </c>
      <c r="AB225" cm="1">
        <f t="array" ref="AB225">_xlfn.IFS(M225="Needs Improvement", 4, M225="Below Expectation", 1,M225="Meets Expectation",3,M225="Exceeds Expectation",2)</f>
        <v>1</v>
      </c>
    </row>
    <row r="226" spans="1:28" x14ac:dyDescent="0.3">
      <c r="A226" t="s">
        <v>248</v>
      </c>
      <c r="B226" t="s">
        <v>1247</v>
      </c>
      <c r="C226" t="s">
        <v>2028</v>
      </c>
      <c r="D226" t="s">
        <v>2074</v>
      </c>
      <c r="E226" t="s">
        <v>2024</v>
      </c>
      <c r="F226" t="s">
        <v>310</v>
      </c>
      <c r="G226" s="4">
        <v>46209</v>
      </c>
      <c r="H226">
        <v>0</v>
      </c>
      <c r="I226" s="6" t="s">
        <v>2070</v>
      </c>
      <c r="J226" t="s">
        <v>2079</v>
      </c>
      <c r="K226">
        <v>3</v>
      </c>
      <c r="L226">
        <v>6</v>
      </c>
      <c r="M226" t="str" cm="1">
        <f t="array" ref="M226">_xlfn.IFS(L226=0,"Below Expectation",L226&lt;5,"Needs Improvement",L226&lt;=7,"Meets Expectation",L226&gt;=8,"Exceeds Expectation")</f>
        <v>Meets Expectation</v>
      </c>
      <c r="N226">
        <f t="shared" si="3"/>
        <v>10</v>
      </c>
      <c r="O226" s="11">
        <f>N226/Table3[[#Totals],[Point]]</f>
        <v>0.7142857142857143</v>
      </c>
      <c r="P226" s="4" t="str" cm="1">
        <f t="array" ref="P226">_xlfn.IFS(O226&lt;=40%,"Low Risk",AND(O226&gt;40%,O226&lt;60%), "Medium Risk",O226&gt;=60%,"High Risk")</f>
        <v>High Risk</v>
      </c>
      <c r="Y226" cm="1">
        <f t="array" ref="Y226">_xlfn.IFS(D226="22-29",1,D226="30-39",2,D226="40-49",3,D226="50-59",4)</f>
        <v>3</v>
      </c>
      <c r="Z226" cm="1">
        <f t="array" ref="Z226">_xlfn.IFS(I226="0-4years",3,I226="5-9years",2,I226="10+ years",1)</f>
        <v>2</v>
      </c>
      <c r="AA226" cm="1">
        <f t="array" ref="AA226">_xlfn.IFS(J226="Low(1-2)", 3, J226="Medium(3)",1,J226="High(4-5)",2)</f>
        <v>2</v>
      </c>
      <c r="AB226" cm="1">
        <f t="array" ref="AB226">_xlfn.IFS(M226="Needs Improvement", 4, M226="Below Expectation", 1,M226="Meets Expectation",3,M226="Exceeds Expectation",2)</f>
        <v>3</v>
      </c>
    </row>
    <row r="227" spans="1:28" x14ac:dyDescent="0.3">
      <c r="A227" t="s">
        <v>249</v>
      </c>
      <c r="B227" t="s">
        <v>1248</v>
      </c>
      <c r="C227" t="s">
        <v>2029</v>
      </c>
      <c r="D227" t="s">
        <v>2075</v>
      </c>
      <c r="E227" t="s">
        <v>2022</v>
      </c>
      <c r="F227" t="s">
        <v>789</v>
      </c>
      <c r="G227" s="4">
        <v>112968</v>
      </c>
      <c r="H227">
        <v>0</v>
      </c>
      <c r="I227" s="6" t="s">
        <v>2070</v>
      </c>
      <c r="J227" t="s">
        <v>2079</v>
      </c>
      <c r="K227">
        <v>5</v>
      </c>
      <c r="L227">
        <v>8</v>
      </c>
      <c r="M227" t="str" cm="1">
        <f t="array" ref="M227">_xlfn.IFS(L227=0,"Below Expectation",L227&lt;5,"Needs Improvement",L227&lt;=7,"Meets Expectation",L227&gt;=8,"Exceeds Expectation")</f>
        <v>Exceeds Expectation</v>
      </c>
      <c r="N227">
        <f t="shared" si="3"/>
        <v>10</v>
      </c>
      <c r="O227" s="11">
        <f>N227/Table3[[#Totals],[Point]]</f>
        <v>0.7142857142857143</v>
      </c>
      <c r="P227" s="4" t="str" cm="1">
        <f t="array" ref="P227">_xlfn.IFS(O227&lt;=40%,"Low Risk",AND(O227&gt;40%,O227&lt;60%), "Medium Risk",O227&gt;=60%,"High Risk")</f>
        <v>High Risk</v>
      </c>
      <c r="Y227" cm="1">
        <f t="array" ref="Y227">_xlfn.IFS(D227="22-29",1,D227="30-39",2,D227="40-49",3,D227="50-59",4)</f>
        <v>4</v>
      </c>
      <c r="Z227" cm="1">
        <f t="array" ref="Z227">_xlfn.IFS(I227="0-4years",3,I227="5-9years",2,I227="10+ years",1)</f>
        <v>2</v>
      </c>
      <c r="AA227" cm="1">
        <f t="array" ref="AA227">_xlfn.IFS(J227="Low(1-2)", 3, J227="Medium(3)",1,J227="High(4-5)",2)</f>
        <v>2</v>
      </c>
      <c r="AB227" cm="1">
        <f t="array" ref="AB227">_xlfn.IFS(M227="Needs Improvement", 4, M227="Below Expectation", 1,M227="Meets Expectation",3,M227="Exceeds Expectation",2)</f>
        <v>2</v>
      </c>
    </row>
    <row r="228" spans="1:28" x14ac:dyDescent="0.3">
      <c r="A228" t="s">
        <v>250</v>
      </c>
      <c r="B228" t="s">
        <v>1249</v>
      </c>
      <c r="C228" t="s">
        <v>2028</v>
      </c>
      <c r="D228" t="s">
        <v>2074</v>
      </c>
      <c r="E228" t="s">
        <v>2023</v>
      </c>
      <c r="F228" t="s">
        <v>748</v>
      </c>
      <c r="G228" s="4">
        <v>40116</v>
      </c>
      <c r="H228">
        <v>0</v>
      </c>
      <c r="I228" s="6" t="s">
        <v>2070</v>
      </c>
      <c r="J228" t="s">
        <v>2081</v>
      </c>
      <c r="K228">
        <v>1</v>
      </c>
      <c r="L228">
        <v>5</v>
      </c>
      <c r="M228" t="str" cm="1">
        <f t="array" ref="M228">_xlfn.IFS(L228=0,"Below Expectation",L228&lt;5,"Needs Improvement",L228&lt;=7,"Meets Expectation",L228&gt;=8,"Exceeds Expectation")</f>
        <v>Meets Expectation</v>
      </c>
      <c r="N228">
        <f t="shared" si="3"/>
        <v>9</v>
      </c>
      <c r="O228" s="11">
        <f>N228/Table3[[#Totals],[Point]]</f>
        <v>0.6428571428571429</v>
      </c>
      <c r="P228" s="4" t="str" cm="1">
        <f t="array" ref="P228">_xlfn.IFS(O228&lt;=40%,"Low Risk",AND(O228&gt;40%,O228&lt;60%), "Medium Risk",O228&gt;=60%,"High Risk")</f>
        <v>High Risk</v>
      </c>
      <c r="Y228" cm="1">
        <f t="array" ref="Y228">_xlfn.IFS(D228="22-29",1,D228="30-39",2,D228="40-49",3,D228="50-59",4)</f>
        <v>3</v>
      </c>
      <c r="Z228" cm="1">
        <f t="array" ref="Z228">_xlfn.IFS(I228="0-4years",3,I228="5-9years",2,I228="10+ years",1)</f>
        <v>2</v>
      </c>
      <c r="AA228" cm="1">
        <f t="array" ref="AA228">_xlfn.IFS(J228="Low(1-2)", 3, J228="Medium(3)",1,J228="High(4-5)",2)</f>
        <v>1</v>
      </c>
      <c r="AB228" cm="1">
        <f t="array" ref="AB228">_xlfn.IFS(M228="Needs Improvement", 4, M228="Below Expectation", 1,M228="Meets Expectation",3,M228="Exceeds Expectation",2)</f>
        <v>3</v>
      </c>
    </row>
    <row r="229" spans="1:28" x14ac:dyDescent="0.3">
      <c r="A229" t="s">
        <v>251</v>
      </c>
      <c r="B229" t="s">
        <v>1250</v>
      </c>
      <c r="C229" t="s">
        <v>2027</v>
      </c>
      <c r="D229" t="s">
        <v>2073</v>
      </c>
      <c r="E229" t="s">
        <v>2022</v>
      </c>
      <c r="F229" t="s">
        <v>785</v>
      </c>
      <c r="G229" s="4">
        <v>45045</v>
      </c>
      <c r="H229">
        <v>0</v>
      </c>
      <c r="I229" s="6" t="s">
        <v>2071</v>
      </c>
      <c r="J229" t="s">
        <v>2079</v>
      </c>
      <c r="K229">
        <v>1</v>
      </c>
      <c r="L229">
        <v>0</v>
      </c>
      <c r="M229" t="str" cm="1">
        <f t="array" ref="M229">_xlfn.IFS(L229=0,"Below Expectation",L229&lt;5,"Needs Improvement",L229&lt;=7,"Meets Expectation",L229&gt;=8,"Exceeds Expectation")</f>
        <v>Below Expectation</v>
      </c>
      <c r="N229">
        <f t="shared" si="3"/>
        <v>6</v>
      </c>
      <c r="O229" s="11">
        <f>N229/Table3[[#Totals],[Point]]</f>
        <v>0.42857142857142855</v>
      </c>
      <c r="P229" s="4" t="str" cm="1">
        <f t="array" ref="P229">_xlfn.IFS(O229&lt;=40%,"Low Risk",AND(O229&gt;40%,O229&lt;60%), "Medium Risk",O229&gt;=60%,"High Risk")</f>
        <v>Medium Risk</v>
      </c>
      <c r="Y229" cm="1">
        <f t="array" ref="Y229">_xlfn.IFS(D229="22-29",1,D229="30-39",2,D229="40-49",3,D229="50-59",4)</f>
        <v>2</v>
      </c>
      <c r="Z229" cm="1">
        <f t="array" ref="Z229">_xlfn.IFS(I229="0-4years",3,I229="5-9years",2,I229="10+ years",1)</f>
        <v>1</v>
      </c>
      <c r="AA229" cm="1">
        <f t="array" ref="AA229">_xlfn.IFS(J229="Low(1-2)", 3, J229="Medium(3)",1,J229="High(4-5)",2)</f>
        <v>2</v>
      </c>
      <c r="AB229" cm="1">
        <f t="array" ref="AB229">_xlfn.IFS(M229="Needs Improvement", 4, M229="Below Expectation", 1,M229="Meets Expectation",3,M229="Exceeds Expectation",2)</f>
        <v>1</v>
      </c>
    </row>
    <row r="230" spans="1:28" x14ac:dyDescent="0.3">
      <c r="A230" t="s">
        <v>252</v>
      </c>
      <c r="B230" t="s">
        <v>1251</v>
      </c>
      <c r="C230" t="s">
        <v>2025</v>
      </c>
      <c r="D230" t="s">
        <v>2076</v>
      </c>
      <c r="E230" t="s">
        <v>2024</v>
      </c>
      <c r="F230" t="s">
        <v>619</v>
      </c>
      <c r="G230" s="4">
        <v>51327</v>
      </c>
      <c r="H230">
        <v>0</v>
      </c>
      <c r="I230" s="6" t="s">
        <v>2070</v>
      </c>
      <c r="J230" t="s">
        <v>2079</v>
      </c>
      <c r="K230">
        <v>1</v>
      </c>
      <c r="L230">
        <v>1</v>
      </c>
      <c r="M230" t="str" cm="1">
        <f t="array" ref="M230">_xlfn.IFS(L230=0,"Below Expectation",L230&lt;5,"Needs Improvement",L230&lt;=7,"Meets Expectation",L230&gt;=8,"Exceeds Expectation")</f>
        <v>Needs Improvement</v>
      </c>
      <c r="N230">
        <f t="shared" si="3"/>
        <v>9</v>
      </c>
      <c r="O230" s="11">
        <f>N230/Table3[[#Totals],[Point]]</f>
        <v>0.6428571428571429</v>
      </c>
      <c r="P230" s="4" t="str" cm="1">
        <f t="array" ref="P230">_xlfn.IFS(O230&lt;=40%,"Low Risk",AND(O230&gt;40%,O230&lt;60%), "Medium Risk",O230&gt;=60%,"High Risk")</f>
        <v>High Risk</v>
      </c>
      <c r="Y230" cm="1">
        <f t="array" ref="Y230">_xlfn.IFS(D230="22-29",1,D230="30-39",2,D230="40-49",3,D230="50-59",4)</f>
        <v>1</v>
      </c>
      <c r="Z230" cm="1">
        <f t="array" ref="Z230">_xlfn.IFS(I230="0-4years",3,I230="5-9years",2,I230="10+ years",1)</f>
        <v>2</v>
      </c>
      <c r="AA230" cm="1">
        <f t="array" ref="AA230">_xlfn.IFS(J230="Low(1-2)", 3, J230="Medium(3)",1,J230="High(4-5)",2)</f>
        <v>2</v>
      </c>
      <c r="AB230" cm="1">
        <f t="array" ref="AB230">_xlfn.IFS(M230="Needs Improvement", 4, M230="Below Expectation", 1,M230="Meets Expectation",3,M230="Exceeds Expectation",2)</f>
        <v>4</v>
      </c>
    </row>
    <row r="231" spans="1:28" x14ac:dyDescent="0.3">
      <c r="A231" t="s">
        <v>253</v>
      </c>
      <c r="B231" t="s">
        <v>1252</v>
      </c>
      <c r="C231" t="s">
        <v>2027</v>
      </c>
      <c r="D231" t="s">
        <v>2075</v>
      </c>
      <c r="E231" t="s">
        <v>2022</v>
      </c>
      <c r="F231" t="s">
        <v>510</v>
      </c>
      <c r="G231" s="4">
        <v>60709</v>
      </c>
      <c r="H231">
        <v>1</v>
      </c>
      <c r="I231" s="6" t="s">
        <v>2070</v>
      </c>
      <c r="J231" t="s">
        <v>2080</v>
      </c>
      <c r="K231">
        <v>1</v>
      </c>
      <c r="L231">
        <v>3</v>
      </c>
      <c r="M231" t="str" cm="1">
        <f t="array" ref="M231">_xlfn.IFS(L231=0,"Below Expectation",L231&lt;5,"Needs Improvement",L231&lt;=7,"Meets Expectation",L231&gt;=8,"Exceeds Expectation")</f>
        <v>Needs Improvement</v>
      </c>
      <c r="N231">
        <f t="shared" si="3"/>
        <v>13</v>
      </c>
      <c r="O231" s="11">
        <f>N231/Table3[[#Totals],[Point]]</f>
        <v>0.9285714285714286</v>
      </c>
      <c r="P231" s="4" t="str" cm="1">
        <f t="array" ref="P231">_xlfn.IFS(O231&lt;=40%,"Low Risk",AND(O231&gt;40%,O231&lt;60%), "Medium Risk",O231&gt;=60%,"High Risk")</f>
        <v>High Risk</v>
      </c>
      <c r="Y231" cm="1">
        <f t="array" ref="Y231">_xlfn.IFS(D231="22-29",1,D231="30-39",2,D231="40-49",3,D231="50-59",4)</f>
        <v>4</v>
      </c>
      <c r="Z231" cm="1">
        <f t="array" ref="Z231">_xlfn.IFS(I231="0-4years",3,I231="5-9years",2,I231="10+ years",1)</f>
        <v>2</v>
      </c>
      <c r="AA231" cm="1">
        <f t="array" ref="AA231">_xlfn.IFS(J231="Low(1-2)", 3, J231="Medium(3)",1,J231="High(4-5)",2)</f>
        <v>3</v>
      </c>
      <c r="AB231" cm="1">
        <f t="array" ref="AB231">_xlfn.IFS(M231="Needs Improvement", 4, M231="Below Expectation", 1,M231="Meets Expectation",3,M231="Exceeds Expectation",2)</f>
        <v>4</v>
      </c>
    </row>
    <row r="232" spans="1:28" x14ac:dyDescent="0.3">
      <c r="A232" t="s">
        <v>254</v>
      </c>
      <c r="B232" t="s">
        <v>1253</v>
      </c>
      <c r="C232" t="s">
        <v>2025</v>
      </c>
      <c r="D232" t="s">
        <v>2075</v>
      </c>
      <c r="E232" t="s">
        <v>2022</v>
      </c>
      <c r="F232" t="s">
        <v>406</v>
      </c>
      <c r="G232" s="4">
        <v>68617</v>
      </c>
      <c r="H232">
        <v>0</v>
      </c>
      <c r="I232" s="6" t="s">
        <v>2071</v>
      </c>
      <c r="J232" t="s">
        <v>2079</v>
      </c>
      <c r="K232">
        <v>3</v>
      </c>
      <c r="L232">
        <v>3</v>
      </c>
      <c r="M232" t="str" cm="1">
        <f t="array" ref="M232">_xlfn.IFS(L232=0,"Below Expectation",L232&lt;5,"Needs Improvement",L232&lt;=7,"Meets Expectation",L232&gt;=8,"Exceeds Expectation")</f>
        <v>Needs Improvement</v>
      </c>
      <c r="N232">
        <f t="shared" si="3"/>
        <v>11</v>
      </c>
      <c r="O232" s="11">
        <f>N232/Table3[[#Totals],[Point]]</f>
        <v>0.7857142857142857</v>
      </c>
      <c r="P232" s="4" t="str" cm="1">
        <f t="array" ref="P232">_xlfn.IFS(O232&lt;=40%,"Low Risk",AND(O232&gt;40%,O232&lt;60%), "Medium Risk",O232&gt;=60%,"High Risk")</f>
        <v>High Risk</v>
      </c>
      <c r="Y232" cm="1">
        <f t="array" ref="Y232">_xlfn.IFS(D232="22-29",1,D232="30-39",2,D232="40-49",3,D232="50-59",4)</f>
        <v>4</v>
      </c>
      <c r="Z232" cm="1">
        <f t="array" ref="Z232">_xlfn.IFS(I232="0-4years",3,I232="5-9years",2,I232="10+ years",1)</f>
        <v>1</v>
      </c>
      <c r="AA232" cm="1">
        <f t="array" ref="AA232">_xlfn.IFS(J232="Low(1-2)", 3, J232="Medium(3)",1,J232="High(4-5)",2)</f>
        <v>2</v>
      </c>
      <c r="AB232" cm="1">
        <f t="array" ref="AB232">_xlfn.IFS(M232="Needs Improvement", 4, M232="Below Expectation", 1,M232="Meets Expectation",3,M232="Exceeds Expectation",2)</f>
        <v>4</v>
      </c>
    </row>
    <row r="233" spans="1:28" x14ac:dyDescent="0.3">
      <c r="A233" t="s">
        <v>255</v>
      </c>
      <c r="B233" t="s">
        <v>1254</v>
      </c>
      <c r="C233" t="s">
        <v>2030</v>
      </c>
      <c r="D233" t="s">
        <v>2074</v>
      </c>
      <c r="E233" t="s">
        <v>2024</v>
      </c>
      <c r="F233" t="s">
        <v>429</v>
      </c>
      <c r="G233" s="4">
        <v>85139</v>
      </c>
      <c r="H233">
        <v>1</v>
      </c>
      <c r="I233" s="6" t="s">
        <v>2069</v>
      </c>
      <c r="J233" t="s">
        <v>2081</v>
      </c>
      <c r="K233">
        <v>2</v>
      </c>
      <c r="L233">
        <v>1</v>
      </c>
      <c r="M233" t="str" cm="1">
        <f t="array" ref="M233">_xlfn.IFS(L233=0,"Below Expectation",L233&lt;5,"Needs Improvement",L233&lt;=7,"Meets Expectation",L233&gt;=8,"Exceeds Expectation")</f>
        <v>Needs Improvement</v>
      </c>
      <c r="N233">
        <f t="shared" si="3"/>
        <v>11</v>
      </c>
      <c r="O233" s="11">
        <f>N233/Table3[[#Totals],[Point]]</f>
        <v>0.7857142857142857</v>
      </c>
      <c r="P233" s="4" t="str" cm="1">
        <f t="array" ref="P233">_xlfn.IFS(O233&lt;=40%,"Low Risk",AND(O233&gt;40%,O233&lt;60%), "Medium Risk",O233&gt;=60%,"High Risk")</f>
        <v>High Risk</v>
      </c>
      <c r="Y233" cm="1">
        <f t="array" ref="Y233">_xlfn.IFS(D233="22-29",1,D233="30-39",2,D233="40-49",3,D233="50-59",4)</f>
        <v>3</v>
      </c>
      <c r="Z233" cm="1">
        <f t="array" ref="Z233">_xlfn.IFS(I233="0-4years",3,I233="5-9years",2,I233="10+ years",1)</f>
        <v>3</v>
      </c>
      <c r="AA233" cm="1">
        <f t="array" ref="AA233">_xlfn.IFS(J233="Low(1-2)", 3, J233="Medium(3)",1,J233="High(4-5)",2)</f>
        <v>1</v>
      </c>
      <c r="AB233" cm="1">
        <f t="array" ref="AB233">_xlfn.IFS(M233="Needs Improvement", 4, M233="Below Expectation", 1,M233="Meets Expectation",3,M233="Exceeds Expectation",2)</f>
        <v>4</v>
      </c>
    </row>
    <row r="234" spans="1:28" x14ac:dyDescent="0.3">
      <c r="A234" t="s">
        <v>256</v>
      </c>
      <c r="B234" t="s">
        <v>1255</v>
      </c>
      <c r="C234" t="s">
        <v>2026</v>
      </c>
      <c r="D234" t="s">
        <v>2075</v>
      </c>
      <c r="E234" t="s">
        <v>2024</v>
      </c>
      <c r="F234" t="s">
        <v>411</v>
      </c>
      <c r="G234" s="4">
        <v>51905</v>
      </c>
      <c r="H234">
        <v>1</v>
      </c>
      <c r="I234" s="6" t="s">
        <v>2071</v>
      </c>
      <c r="J234" t="s">
        <v>2080</v>
      </c>
      <c r="K234">
        <v>5</v>
      </c>
      <c r="L234">
        <v>7</v>
      </c>
      <c r="M234" t="str" cm="1">
        <f t="array" ref="M234">_xlfn.IFS(L234=0,"Below Expectation",L234&lt;5,"Needs Improvement",L234&lt;=7,"Meets Expectation",L234&gt;=8,"Exceeds Expectation")</f>
        <v>Meets Expectation</v>
      </c>
      <c r="N234">
        <f t="shared" si="3"/>
        <v>11</v>
      </c>
      <c r="O234" s="11">
        <f>N234/Table3[[#Totals],[Point]]</f>
        <v>0.7857142857142857</v>
      </c>
      <c r="P234" s="4" t="str" cm="1">
        <f t="array" ref="P234">_xlfn.IFS(O234&lt;=40%,"Low Risk",AND(O234&gt;40%,O234&lt;60%), "Medium Risk",O234&gt;=60%,"High Risk")</f>
        <v>High Risk</v>
      </c>
      <c r="Y234" cm="1">
        <f t="array" ref="Y234">_xlfn.IFS(D234="22-29",1,D234="30-39",2,D234="40-49",3,D234="50-59",4)</f>
        <v>4</v>
      </c>
      <c r="Z234" cm="1">
        <f t="array" ref="Z234">_xlfn.IFS(I234="0-4years",3,I234="5-9years",2,I234="10+ years",1)</f>
        <v>1</v>
      </c>
      <c r="AA234" cm="1">
        <f t="array" ref="AA234">_xlfn.IFS(J234="Low(1-2)", 3, J234="Medium(3)",1,J234="High(4-5)",2)</f>
        <v>3</v>
      </c>
      <c r="AB234" cm="1">
        <f t="array" ref="AB234">_xlfn.IFS(M234="Needs Improvement", 4, M234="Below Expectation", 1,M234="Meets Expectation",3,M234="Exceeds Expectation",2)</f>
        <v>3</v>
      </c>
    </row>
    <row r="235" spans="1:28" x14ac:dyDescent="0.3">
      <c r="A235" t="s">
        <v>257</v>
      </c>
      <c r="B235" t="s">
        <v>1256</v>
      </c>
      <c r="C235" t="s">
        <v>2027</v>
      </c>
      <c r="D235" t="s">
        <v>2074</v>
      </c>
      <c r="E235" t="s">
        <v>2022</v>
      </c>
      <c r="F235" t="s">
        <v>548</v>
      </c>
      <c r="G235" s="4">
        <v>89148</v>
      </c>
      <c r="H235">
        <v>0</v>
      </c>
      <c r="I235" s="6" t="s">
        <v>2071</v>
      </c>
      <c r="J235" t="s">
        <v>2080</v>
      </c>
      <c r="K235">
        <v>2</v>
      </c>
      <c r="L235">
        <v>1</v>
      </c>
      <c r="M235" t="str" cm="1">
        <f t="array" ref="M235">_xlfn.IFS(L235=0,"Below Expectation",L235&lt;5,"Needs Improvement",L235&lt;=7,"Meets Expectation",L235&gt;=8,"Exceeds Expectation")</f>
        <v>Needs Improvement</v>
      </c>
      <c r="N235">
        <f t="shared" si="3"/>
        <v>11</v>
      </c>
      <c r="O235" s="11">
        <f>N235/Table3[[#Totals],[Point]]</f>
        <v>0.7857142857142857</v>
      </c>
      <c r="P235" s="4" t="str" cm="1">
        <f t="array" ref="P235">_xlfn.IFS(O235&lt;=40%,"Low Risk",AND(O235&gt;40%,O235&lt;60%), "Medium Risk",O235&gt;=60%,"High Risk")</f>
        <v>High Risk</v>
      </c>
      <c r="Y235" cm="1">
        <f t="array" ref="Y235">_xlfn.IFS(D235="22-29",1,D235="30-39",2,D235="40-49",3,D235="50-59",4)</f>
        <v>3</v>
      </c>
      <c r="Z235" cm="1">
        <f t="array" ref="Z235">_xlfn.IFS(I235="0-4years",3,I235="5-9years",2,I235="10+ years",1)</f>
        <v>1</v>
      </c>
      <c r="AA235" cm="1">
        <f t="array" ref="AA235">_xlfn.IFS(J235="Low(1-2)", 3, J235="Medium(3)",1,J235="High(4-5)",2)</f>
        <v>3</v>
      </c>
      <c r="AB235" cm="1">
        <f t="array" ref="AB235">_xlfn.IFS(M235="Needs Improvement", 4, M235="Below Expectation", 1,M235="Meets Expectation",3,M235="Exceeds Expectation",2)</f>
        <v>4</v>
      </c>
    </row>
    <row r="236" spans="1:28" x14ac:dyDescent="0.3">
      <c r="A236" t="s">
        <v>258</v>
      </c>
      <c r="B236" t="s">
        <v>1257</v>
      </c>
      <c r="C236" t="s">
        <v>2028</v>
      </c>
      <c r="D236" t="s">
        <v>2075</v>
      </c>
      <c r="E236" t="s">
        <v>2023</v>
      </c>
      <c r="F236" t="s">
        <v>580</v>
      </c>
      <c r="G236" s="4">
        <v>97603</v>
      </c>
      <c r="H236">
        <v>0</v>
      </c>
      <c r="I236" s="6" t="s">
        <v>2071</v>
      </c>
      <c r="J236" t="s">
        <v>2079</v>
      </c>
      <c r="K236">
        <v>2</v>
      </c>
      <c r="L236">
        <v>2</v>
      </c>
      <c r="M236" t="str" cm="1">
        <f t="array" ref="M236">_xlfn.IFS(L236=0,"Below Expectation",L236&lt;5,"Needs Improvement",L236&lt;=7,"Meets Expectation",L236&gt;=8,"Exceeds Expectation")</f>
        <v>Needs Improvement</v>
      </c>
      <c r="N236">
        <f t="shared" si="3"/>
        <v>11</v>
      </c>
      <c r="O236" s="11">
        <f>N236/Table3[[#Totals],[Point]]</f>
        <v>0.7857142857142857</v>
      </c>
      <c r="P236" s="4" t="str" cm="1">
        <f t="array" ref="P236">_xlfn.IFS(O236&lt;=40%,"Low Risk",AND(O236&gt;40%,O236&lt;60%), "Medium Risk",O236&gt;=60%,"High Risk")</f>
        <v>High Risk</v>
      </c>
      <c r="Y236" cm="1">
        <f t="array" ref="Y236">_xlfn.IFS(D236="22-29",1,D236="30-39",2,D236="40-49",3,D236="50-59",4)</f>
        <v>4</v>
      </c>
      <c r="Z236" cm="1">
        <f t="array" ref="Z236">_xlfn.IFS(I236="0-4years",3,I236="5-9years",2,I236="10+ years",1)</f>
        <v>1</v>
      </c>
      <c r="AA236" cm="1">
        <f t="array" ref="AA236">_xlfn.IFS(J236="Low(1-2)", 3, J236="Medium(3)",1,J236="High(4-5)",2)</f>
        <v>2</v>
      </c>
      <c r="AB236" cm="1">
        <f t="array" ref="AB236">_xlfn.IFS(M236="Needs Improvement", 4, M236="Below Expectation", 1,M236="Meets Expectation",3,M236="Exceeds Expectation",2)</f>
        <v>4</v>
      </c>
    </row>
    <row r="237" spans="1:28" x14ac:dyDescent="0.3">
      <c r="A237" t="s">
        <v>259</v>
      </c>
      <c r="B237" t="s">
        <v>1258</v>
      </c>
      <c r="C237" t="s">
        <v>2030</v>
      </c>
      <c r="D237" t="s">
        <v>2074</v>
      </c>
      <c r="E237" t="s">
        <v>2023</v>
      </c>
      <c r="F237" t="s">
        <v>662</v>
      </c>
      <c r="G237" s="4">
        <v>67919</v>
      </c>
      <c r="H237">
        <v>0</v>
      </c>
      <c r="I237" s="6" t="s">
        <v>2070</v>
      </c>
      <c r="J237" t="s">
        <v>2079</v>
      </c>
      <c r="K237">
        <v>4</v>
      </c>
      <c r="L237">
        <v>3</v>
      </c>
      <c r="M237" t="str" cm="1">
        <f t="array" ref="M237">_xlfn.IFS(L237=0,"Below Expectation",L237&lt;5,"Needs Improvement",L237&lt;=7,"Meets Expectation",L237&gt;=8,"Exceeds Expectation")</f>
        <v>Needs Improvement</v>
      </c>
      <c r="N237">
        <f t="shared" si="3"/>
        <v>11</v>
      </c>
      <c r="O237" s="11">
        <f>N237/Table3[[#Totals],[Point]]</f>
        <v>0.7857142857142857</v>
      </c>
      <c r="P237" s="4" t="str" cm="1">
        <f t="array" ref="P237">_xlfn.IFS(O237&lt;=40%,"Low Risk",AND(O237&gt;40%,O237&lt;60%), "Medium Risk",O237&gt;=60%,"High Risk")</f>
        <v>High Risk</v>
      </c>
      <c r="Y237" cm="1">
        <f t="array" ref="Y237">_xlfn.IFS(D237="22-29",1,D237="30-39",2,D237="40-49",3,D237="50-59",4)</f>
        <v>3</v>
      </c>
      <c r="Z237" cm="1">
        <f t="array" ref="Z237">_xlfn.IFS(I237="0-4years",3,I237="5-9years",2,I237="10+ years",1)</f>
        <v>2</v>
      </c>
      <c r="AA237" cm="1">
        <f t="array" ref="AA237">_xlfn.IFS(J237="Low(1-2)", 3, J237="Medium(3)",1,J237="High(4-5)",2)</f>
        <v>2</v>
      </c>
      <c r="AB237" cm="1">
        <f t="array" ref="AB237">_xlfn.IFS(M237="Needs Improvement", 4, M237="Below Expectation", 1,M237="Meets Expectation",3,M237="Exceeds Expectation",2)</f>
        <v>4</v>
      </c>
    </row>
    <row r="238" spans="1:28" x14ac:dyDescent="0.3">
      <c r="A238" t="s">
        <v>260</v>
      </c>
      <c r="B238" t="s">
        <v>1259</v>
      </c>
      <c r="C238" t="s">
        <v>2026</v>
      </c>
      <c r="D238" t="s">
        <v>2075</v>
      </c>
      <c r="E238" t="s">
        <v>2022</v>
      </c>
      <c r="F238" t="s">
        <v>961</v>
      </c>
      <c r="G238" s="4">
        <v>108521</v>
      </c>
      <c r="H238">
        <v>1</v>
      </c>
      <c r="I238" s="6" t="s">
        <v>2069</v>
      </c>
      <c r="J238" t="s">
        <v>2080</v>
      </c>
      <c r="K238">
        <v>1</v>
      </c>
      <c r="L238">
        <v>8</v>
      </c>
      <c r="M238" t="str" cm="1">
        <f t="array" ref="M238">_xlfn.IFS(L238=0,"Below Expectation",L238&lt;5,"Needs Improvement",L238&lt;=7,"Meets Expectation",L238&gt;=8,"Exceeds Expectation")</f>
        <v>Exceeds Expectation</v>
      </c>
      <c r="N238">
        <f t="shared" si="3"/>
        <v>12</v>
      </c>
      <c r="O238" s="11">
        <f>N238/Table3[[#Totals],[Point]]</f>
        <v>0.8571428571428571</v>
      </c>
      <c r="P238" s="4" t="str" cm="1">
        <f t="array" ref="P238">_xlfn.IFS(O238&lt;=40%,"Low Risk",AND(O238&gt;40%,O238&lt;60%), "Medium Risk",O238&gt;=60%,"High Risk")</f>
        <v>High Risk</v>
      </c>
      <c r="Y238" cm="1">
        <f t="array" ref="Y238">_xlfn.IFS(D238="22-29",1,D238="30-39",2,D238="40-49",3,D238="50-59",4)</f>
        <v>4</v>
      </c>
      <c r="Z238" cm="1">
        <f t="array" ref="Z238">_xlfn.IFS(I238="0-4years",3,I238="5-9years",2,I238="10+ years",1)</f>
        <v>3</v>
      </c>
      <c r="AA238" cm="1">
        <f t="array" ref="AA238">_xlfn.IFS(J238="Low(1-2)", 3, J238="Medium(3)",1,J238="High(4-5)",2)</f>
        <v>3</v>
      </c>
      <c r="AB238" cm="1">
        <f t="array" ref="AB238">_xlfn.IFS(M238="Needs Improvement", 4, M238="Below Expectation", 1,M238="Meets Expectation",3,M238="Exceeds Expectation",2)</f>
        <v>2</v>
      </c>
    </row>
    <row r="239" spans="1:28" x14ac:dyDescent="0.3">
      <c r="A239" t="s">
        <v>261</v>
      </c>
      <c r="B239" t="s">
        <v>1260</v>
      </c>
      <c r="C239" t="s">
        <v>2028</v>
      </c>
      <c r="D239" t="s">
        <v>2073</v>
      </c>
      <c r="E239" t="s">
        <v>2023</v>
      </c>
      <c r="F239" t="s">
        <v>649</v>
      </c>
      <c r="G239" s="4">
        <v>117905</v>
      </c>
      <c r="H239">
        <v>1</v>
      </c>
      <c r="I239" s="6" t="s">
        <v>2070</v>
      </c>
      <c r="J239" t="s">
        <v>2079</v>
      </c>
      <c r="K239">
        <v>3</v>
      </c>
      <c r="L239">
        <v>9</v>
      </c>
      <c r="M239" t="str" cm="1">
        <f t="array" ref="M239">_xlfn.IFS(L239=0,"Below Expectation",L239&lt;5,"Needs Improvement",L239&lt;=7,"Meets Expectation",L239&gt;=8,"Exceeds Expectation")</f>
        <v>Exceeds Expectation</v>
      </c>
      <c r="N239">
        <f t="shared" si="3"/>
        <v>8</v>
      </c>
      <c r="O239" s="11">
        <f>N239/Table3[[#Totals],[Point]]</f>
        <v>0.5714285714285714</v>
      </c>
      <c r="P239" s="4" t="str" cm="1">
        <f t="array" ref="P239">_xlfn.IFS(O239&lt;=40%,"Low Risk",AND(O239&gt;40%,O239&lt;60%), "Medium Risk",O239&gt;=60%,"High Risk")</f>
        <v>Medium Risk</v>
      </c>
      <c r="Y239" cm="1">
        <f t="array" ref="Y239">_xlfn.IFS(D239="22-29",1,D239="30-39",2,D239="40-49",3,D239="50-59",4)</f>
        <v>2</v>
      </c>
      <c r="Z239" cm="1">
        <f t="array" ref="Z239">_xlfn.IFS(I239="0-4years",3,I239="5-9years",2,I239="10+ years",1)</f>
        <v>2</v>
      </c>
      <c r="AA239" cm="1">
        <f t="array" ref="AA239">_xlfn.IFS(J239="Low(1-2)", 3, J239="Medium(3)",1,J239="High(4-5)",2)</f>
        <v>2</v>
      </c>
      <c r="AB239" cm="1">
        <f t="array" ref="AB239">_xlfn.IFS(M239="Needs Improvement", 4, M239="Below Expectation", 1,M239="Meets Expectation",3,M239="Exceeds Expectation",2)</f>
        <v>2</v>
      </c>
    </row>
    <row r="240" spans="1:28" x14ac:dyDescent="0.3">
      <c r="A240" t="s">
        <v>262</v>
      </c>
      <c r="B240" t="s">
        <v>1261</v>
      </c>
      <c r="C240" t="s">
        <v>2029</v>
      </c>
      <c r="D240" t="s">
        <v>2073</v>
      </c>
      <c r="E240" t="s">
        <v>2022</v>
      </c>
      <c r="F240" t="s">
        <v>968</v>
      </c>
      <c r="G240" s="4">
        <v>108400</v>
      </c>
      <c r="H240">
        <v>0</v>
      </c>
      <c r="I240" s="6" t="s">
        <v>2071</v>
      </c>
      <c r="J240" t="s">
        <v>2079</v>
      </c>
      <c r="K240">
        <v>1</v>
      </c>
      <c r="L240">
        <v>0</v>
      </c>
      <c r="M240" t="str" cm="1">
        <f t="array" ref="M240">_xlfn.IFS(L240=0,"Below Expectation",L240&lt;5,"Needs Improvement",L240&lt;=7,"Meets Expectation",L240&gt;=8,"Exceeds Expectation")</f>
        <v>Below Expectation</v>
      </c>
      <c r="N240">
        <f t="shared" si="3"/>
        <v>6</v>
      </c>
      <c r="O240" s="11">
        <f>N240/Table3[[#Totals],[Point]]</f>
        <v>0.42857142857142855</v>
      </c>
      <c r="P240" s="4" t="str" cm="1">
        <f t="array" ref="P240">_xlfn.IFS(O240&lt;=40%,"Low Risk",AND(O240&gt;40%,O240&lt;60%), "Medium Risk",O240&gt;=60%,"High Risk")</f>
        <v>Medium Risk</v>
      </c>
      <c r="Y240" cm="1">
        <f t="array" ref="Y240">_xlfn.IFS(D240="22-29",1,D240="30-39",2,D240="40-49",3,D240="50-59",4)</f>
        <v>2</v>
      </c>
      <c r="Z240" cm="1">
        <f t="array" ref="Z240">_xlfn.IFS(I240="0-4years",3,I240="5-9years",2,I240="10+ years",1)</f>
        <v>1</v>
      </c>
      <c r="AA240" cm="1">
        <f t="array" ref="AA240">_xlfn.IFS(J240="Low(1-2)", 3, J240="Medium(3)",1,J240="High(4-5)",2)</f>
        <v>2</v>
      </c>
      <c r="AB240" cm="1">
        <f t="array" ref="AB240">_xlfn.IFS(M240="Needs Improvement", 4, M240="Below Expectation", 1,M240="Meets Expectation",3,M240="Exceeds Expectation",2)</f>
        <v>1</v>
      </c>
    </row>
    <row r="241" spans="1:28" x14ac:dyDescent="0.3">
      <c r="A241" t="s">
        <v>263</v>
      </c>
      <c r="B241" t="s">
        <v>1262</v>
      </c>
      <c r="C241" t="s">
        <v>2028</v>
      </c>
      <c r="D241" t="s">
        <v>2076</v>
      </c>
      <c r="E241" t="s">
        <v>2023</v>
      </c>
      <c r="F241" t="s">
        <v>299</v>
      </c>
      <c r="G241" s="4">
        <v>113150</v>
      </c>
      <c r="H241">
        <v>0</v>
      </c>
      <c r="I241" s="6" t="s">
        <v>2069</v>
      </c>
      <c r="J241" t="s">
        <v>2081</v>
      </c>
      <c r="K241">
        <v>1</v>
      </c>
      <c r="L241">
        <v>7</v>
      </c>
      <c r="M241" t="str" cm="1">
        <f t="array" ref="M241">_xlfn.IFS(L241=0,"Below Expectation",L241&lt;5,"Needs Improvement",L241&lt;=7,"Meets Expectation",L241&gt;=8,"Exceeds Expectation")</f>
        <v>Meets Expectation</v>
      </c>
      <c r="N241">
        <f t="shared" si="3"/>
        <v>8</v>
      </c>
      <c r="O241" s="11">
        <f>N241/Table3[[#Totals],[Point]]</f>
        <v>0.5714285714285714</v>
      </c>
      <c r="P241" s="4" t="str" cm="1">
        <f t="array" ref="P241">_xlfn.IFS(O241&lt;=40%,"Low Risk",AND(O241&gt;40%,O241&lt;60%), "Medium Risk",O241&gt;=60%,"High Risk")</f>
        <v>Medium Risk</v>
      </c>
      <c r="Y241" cm="1">
        <f t="array" ref="Y241">_xlfn.IFS(D241="22-29",1,D241="30-39",2,D241="40-49",3,D241="50-59",4)</f>
        <v>1</v>
      </c>
      <c r="Z241" cm="1">
        <f t="array" ref="Z241">_xlfn.IFS(I241="0-4years",3,I241="5-9years",2,I241="10+ years",1)</f>
        <v>3</v>
      </c>
      <c r="AA241" cm="1">
        <f t="array" ref="AA241">_xlfn.IFS(J241="Low(1-2)", 3, J241="Medium(3)",1,J241="High(4-5)",2)</f>
        <v>1</v>
      </c>
      <c r="AB241" cm="1">
        <f t="array" ref="AB241">_xlfn.IFS(M241="Needs Improvement", 4, M241="Below Expectation", 1,M241="Meets Expectation",3,M241="Exceeds Expectation",2)</f>
        <v>3</v>
      </c>
    </row>
    <row r="242" spans="1:28" x14ac:dyDescent="0.3">
      <c r="A242" t="s">
        <v>264</v>
      </c>
      <c r="B242" t="s">
        <v>1263</v>
      </c>
      <c r="C242" t="s">
        <v>2025</v>
      </c>
      <c r="D242" t="s">
        <v>2075</v>
      </c>
      <c r="E242" t="s">
        <v>2023</v>
      </c>
      <c r="F242" t="s">
        <v>523</v>
      </c>
      <c r="G242" s="4">
        <v>83446</v>
      </c>
      <c r="H242">
        <v>1</v>
      </c>
      <c r="I242" s="6" t="s">
        <v>2069</v>
      </c>
      <c r="J242" t="s">
        <v>2079</v>
      </c>
      <c r="K242">
        <v>2</v>
      </c>
      <c r="L242">
        <v>4</v>
      </c>
      <c r="M242" t="str" cm="1">
        <f t="array" ref="M242">_xlfn.IFS(L242=0,"Below Expectation",L242&lt;5,"Needs Improvement",L242&lt;=7,"Meets Expectation",L242&gt;=8,"Exceeds Expectation")</f>
        <v>Needs Improvement</v>
      </c>
      <c r="N242">
        <f t="shared" si="3"/>
        <v>13</v>
      </c>
      <c r="O242" s="11">
        <f>N242/Table3[[#Totals],[Point]]</f>
        <v>0.9285714285714286</v>
      </c>
      <c r="P242" s="4" t="str" cm="1">
        <f t="array" ref="P242">_xlfn.IFS(O242&lt;=40%,"Low Risk",AND(O242&gt;40%,O242&lt;60%), "Medium Risk",O242&gt;=60%,"High Risk")</f>
        <v>High Risk</v>
      </c>
      <c r="Y242" cm="1">
        <f t="array" ref="Y242">_xlfn.IFS(D242="22-29",1,D242="30-39",2,D242="40-49",3,D242="50-59",4)</f>
        <v>4</v>
      </c>
      <c r="Z242" cm="1">
        <f t="array" ref="Z242">_xlfn.IFS(I242="0-4years",3,I242="5-9years",2,I242="10+ years",1)</f>
        <v>3</v>
      </c>
      <c r="AA242" cm="1">
        <f t="array" ref="AA242">_xlfn.IFS(J242="Low(1-2)", 3, J242="Medium(3)",1,J242="High(4-5)",2)</f>
        <v>2</v>
      </c>
      <c r="AB242" cm="1">
        <f t="array" ref="AB242">_xlfn.IFS(M242="Needs Improvement", 4, M242="Below Expectation", 1,M242="Meets Expectation",3,M242="Exceeds Expectation",2)</f>
        <v>4</v>
      </c>
    </row>
    <row r="243" spans="1:28" x14ac:dyDescent="0.3">
      <c r="A243" t="s">
        <v>265</v>
      </c>
      <c r="B243" t="s">
        <v>1264</v>
      </c>
      <c r="C243" t="s">
        <v>2025</v>
      </c>
      <c r="D243" t="s">
        <v>2073</v>
      </c>
      <c r="E243" t="s">
        <v>2023</v>
      </c>
      <c r="F243" t="s">
        <v>740</v>
      </c>
      <c r="G243" s="4">
        <v>77428</v>
      </c>
      <c r="H243">
        <v>0</v>
      </c>
      <c r="I243" s="6" t="s">
        <v>2071</v>
      </c>
      <c r="J243" t="s">
        <v>2080</v>
      </c>
      <c r="K243">
        <v>4</v>
      </c>
      <c r="L243">
        <v>6</v>
      </c>
      <c r="M243" t="str" cm="1">
        <f t="array" ref="M243">_xlfn.IFS(L243=0,"Below Expectation",L243&lt;5,"Needs Improvement",L243&lt;=7,"Meets Expectation",L243&gt;=8,"Exceeds Expectation")</f>
        <v>Meets Expectation</v>
      </c>
      <c r="N243">
        <f t="shared" si="3"/>
        <v>9</v>
      </c>
      <c r="O243" s="11">
        <f>N243/Table3[[#Totals],[Point]]</f>
        <v>0.6428571428571429</v>
      </c>
      <c r="P243" s="4" t="str" cm="1">
        <f t="array" ref="P243">_xlfn.IFS(O243&lt;=40%,"Low Risk",AND(O243&gt;40%,O243&lt;60%), "Medium Risk",O243&gt;=60%,"High Risk")</f>
        <v>High Risk</v>
      </c>
      <c r="Y243" cm="1">
        <f t="array" ref="Y243">_xlfn.IFS(D243="22-29",1,D243="30-39",2,D243="40-49",3,D243="50-59",4)</f>
        <v>2</v>
      </c>
      <c r="Z243" cm="1">
        <f t="array" ref="Z243">_xlfn.IFS(I243="0-4years",3,I243="5-9years",2,I243="10+ years",1)</f>
        <v>1</v>
      </c>
      <c r="AA243" cm="1">
        <f t="array" ref="AA243">_xlfn.IFS(J243="Low(1-2)", 3, J243="Medium(3)",1,J243="High(4-5)",2)</f>
        <v>3</v>
      </c>
      <c r="AB243" cm="1">
        <f t="array" ref="AB243">_xlfn.IFS(M243="Needs Improvement", 4, M243="Below Expectation", 1,M243="Meets Expectation",3,M243="Exceeds Expectation",2)</f>
        <v>3</v>
      </c>
    </row>
    <row r="244" spans="1:28" x14ac:dyDescent="0.3">
      <c r="A244" t="s">
        <v>266</v>
      </c>
      <c r="B244" t="s">
        <v>1265</v>
      </c>
      <c r="C244" t="s">
        <v>2029</v>
      </c>
      <c r="D244" t="s">
        <v>2075</v>
      </c>
      <c r="E244" t="s">
        <v>2023</v>
      </c>
      <c r="F244" t="s">
        <v>360</v>
      </c>
      <c r="G244" s="4">
        <v>72894</v>
      </c>
      <c r="H244">
        <v>1</v>
      </c>
      <c r="I244" s="6" t="s">
        <v>2069</v>
      </c>
      <c r="J244" t="s">
        <v>2079</v>
      </c>
      <c r="K244">
        <v>1</v>
      </c>
      <c r="L244">
        <v>7</v>
      </c>
      <c r="M244" t="str" cm="1">
        <f t="array" ref="M244">_xlfn.IFS(L244=0,"Below Expectation",L244&lt;5,"Needs Improvement",L244&lt;=7,"Meets Expectation",L244&gt;=8,"Exceeds Expectation")</f>
        <v>Meets Expectation</v>
      </c>
      <c r="N244">
        <f t="shared" si="3"/>
        <v>12</v>
      </c>
      <c r="O244" s="11">
        <f>N244/Table3[[#Totals],[Point]]</f>
        <v>0.8571428571428571</v>
      </c>
      <c r="P244" s="4" t="str" cm="1">
        <f t="array" ref="P244">_xlfn.IFS(O244&lt;=40%,"Low Risk",AND(O244&gt;40%,O244&lt;60%), "Medium Risk",O244&gt;=60%,"High Risk")</f>
        <v>High Risk</v>
      </c>
      <c r="Y244" cm="1">
        <f t="array" ref="Y244">_xlfn.IFS(D244="22-29",1,D244="30-39",2,D244="40-49",3,D244="50-59",4)</f>
        <v>4</v>
      </c>
      <c r="Z244" cm="1">
        <f t="array" ref="Z244">_xlfn.IFS(I244="0-4years",3,I244="5-9years",2,I244="10+ years",1)</f>
        <v>3</v>
      </c>
      <c r="AA244" cm="1">
        <f t="array" ref="AA244">_xlfn.IFS(J244="Low(1-2)", 3, J244="Medium(3)",1,J244="High(4-5)",2)</f>
        <v>2</v>
      </c>
      <c r="AB244" cm="1">
        <f t="array" ref="AB244">_xlfn.IFS(M244="Needs Improvement", 4, M244="Below Expectation", 1,M244="Meets Expectation",3,M244="Exceeds Expectation",2)</f>
        <v>3</v>
      </c>
    </row>
    <row r="245" spans="1:28" x14ac:dyDescent="0.3">
      <c r="A245" t="s">
        <v>267</v>
      </c>
      <c r="B245" t="s">
        <v>1266</v>
      </c>
      <c r="C245" t="s">
        <v>2030</v>
      </c>
      <c r="D245" t="s">
        <v>2075</v>
      </c>
      <c r="E245" t="s">
        <v>2024</v>
      </c>
      <c r="F245" t="s">
        <v>973</v>
      </c>
      <c r="G245" s="4">
        <v>106149</v>
      </c>
      <c r="H245">
        <v>1</v>
      </c>
      <c r="I245" s="6" t="s">
        <v>2070</v>
      </c>
      <c r="J245" t="s">
        <v>2079</v>
      </c>
      <c r="K245">
        <v>5</v>
      </c>
      <c r="L245">
        <v>4</v>
      </c>
      <c r="M245" t="str" cm="1">
        <f t="array" ref="M245">_xlfn.IFS(L245=0,"Below Expectation",L245&lt;5,"Needs Improvement",L245&lt;=7,"Meets Expectation",L245&gt;=8,"Exceeds Expectation")</f>
        <v>Needs Improvement</v>
      </c>
      <c r="N245">
        <f t="shared" si="3"/>
        <v>12</v>
      </c>
      <c r="O245" s="11">
        <f>N245/Table3[[#Totals],[Point]]</f>
        <v>0.8571428571428571</v>
      </c>
      <c r="P245" s="4" t="str" cm="1">
        <f t="array" ref="P245">_xlfn.IFS(O245&lt;=40%,"Low Risk",AND(O245&gt;40%,O245&lt;60%), "Medium Risk",O245&gt;=60%,"High Risk")</f>
        <v>High Risk</v>
      </c>
      <c r="Y245" cm="1">
        <f t="array" ref="Y245">_xlfn.IFS(D245="22-29",1,D245="30-39",2,D245="40-49",3,D245="50-59",4)</f>
        <v>4</v>
      </c>
      <c r="Z245" cm="1">
        <f t="array" ref="Z245">_xlfn.IFS(I245="0-4years",3,I245="5-9years",2,I245="10+ years",1)</f>
        <v>2</v>
      </c>
      <c r="AA245" cm="1">
        <f t="array" ref="AA245">_xlfn.IFS(J245="Low(1-2)", 3, J245="Medium(3)",1,J245="High(4-5)",2)</f>
        <v>2</v>
      </c>
      <c r="AB245" cm="1">
        <f t="array" ref="AB245">_xlfn.IFS(M245="Needs Improvement", 4, M245="Below Expectation", 1,M245="Meets Expectation",3,M245="Exceeds Expectation",2)</f>
        <v>4</v>
      </c>
    </row>
    <row r="246" spans="1:28" x14ac:dyDescent="0.3">
      <c r="A246" t="s">
        <v>268</v>
      </c>
      <c r="B246" t="s">
        <v>1267</v>
      </c>
      <c r="C246" t="s">
        <v>2026</v>
      </c>
      <c r="D246" t="s">
        <v>2076</v>
      </c>
      <c r="E246" t="s">
        <v>2022</v>
      </c>
      <c r="F246" t="s">
        <v>955</v>
      </c>
      <c r="G246" s="4">
        <v>31447</v>
      </c>
      <c r="H246">
        <v>0</v>
      </c>
      <c r="I246" s="6" t="s">
        <v>2071</v>
      </c>
      <c r="J246" t="s">
        <v>2079</v>
      </c>
      <c r="K246">
        <v>5</v>
      </c>
      <c r="L246">
        <v>7</v>
      </c>
      <c r="M246" t="str" cm="1">
        <f t="array" ref="M246">_xlfn.IFS(L246=0,"Below Expectation",L246&lt;5,"Needs Improvement",L246&lt;=7,"Meets Expectation",L246&gt;=8,"Exceeds Expectation")</f>
        <v>Meets Expectation</v>
      </c>
      <c r="N246">
        <f t="shared" si="3"/>
        <v>7</v>
      </c>
      <c r="O246" s="11">
        <f>N246/Table3[[#Totals],[Point]]</f>
        <v>0.5</v>
      </c>
      <c r="P246" s="4" t="str" cm="1">
        <f t="array" ref="P246">_xlfn.IFS(O246&lt;=40%,"Low Risk",AND(O246&gt;40%,O246&lt;60%), "Medium Risk",O246&gt;=60%,"High Risk")</f>
        <v>Medium Risk</v>
      </c>
      <c r="Y246" cm="1">
        <f t="array" ref="Y246">_xlfn.IFS(D246="22-29",1,D246="30-39",2,D246="40-49",3,D246="50-59",4)</f>
        <v>1</v>
      </c>
      <c r="Z246" cm="1">
        <f t="array" ref="Z246">_xlfn.IFS(I246="0-4years",3,I246="5-9years",2,I246="10+ years",1)</f>
        <v>1</v>
      </c>
      <c r="AA246" cm="1">
        <f t="array" ref="AA246">_xlfn.IFS(J246="Low(1-2)", 3, J246="Medium(3)",1,J246="High(4-5)",2)</f>
        <v>2</v>
      </c>
      <c r="AB246" cm="1">
        <f t="array" ref="AB246">_xlfn.IFS(M246="Needs Improvement", 4, M246="Below Expectation", 1,M246="Meets Expectation",3,M246="Exceeds Expectation",2)</f>
        <v>3</v>
      </c>
    </row>
    <row r="247" spans="1:28" x14ac:dyDescent="0.3">
      <c r="A247" t="s">
        <v>269</v>
      </c>
      <c r="B247" t="s">
        <v>1268</v>
      </c>
      <c r="C247" t="s">
        <v>2028</v>
      </c>
      <c r="D247" t="s">
        <v>2075</v>
      </c>
      <c r="E247" t="s">
        <v>2022</v>
      </c>
      <c r="F247" t="s">
        <v>504</v>
      </c>
      <c r="G247" s="4">
        <v>30499</v>
      </c>
      <c r="H247">
        <v>0</v>
      </c>
      <c r="I247" s="6" t="s">
        <v>2071</v>
      </c>
      <c r="J247" t="s">
        <v>2080</v>
      </c>
      <c r="K247">
        <v>1</v>
      </c>
      <c r="L247">
        <v>9</v>
      </c>
      <c r="M247" t="str" cm="1">
        <f t="array" ref="M247">_xlfn.IFS(L247=0,"Below Expectation",L247&lt;5,"Needs Improvement",L247&lt;=7,"Meets Expectation",L247&gt;=8,"Exceeds Expectation")</f>
        <v>Exceeds Expectation</v>
      </c>
      <c r="N247">
        <f t="shared" si="3"/>
        <v>10</v>
      </c>
      <c r="O247" s="11">
        <f>N247/Table3[[#Totals],[Point]]</f>
        <v>0.7142857142857143</v>
      </c>
      <c r="P247" s="4" t="str" cm="1">
        <f t="array" ref="P247">_xlfn.IFS(O247&lt;=40%,"Low Risk",AND(O247&gt;40%,O247&lt;60%), "Medium Risk",O247&gt;=60%,"High Risk")</f>
        <v>High Risk</v>
      </c>
      <c r="Y247" cm="1">
        <f t="array" ref="Y247">_xlfn.IFS(D247="22-29",1,D247="30-39",2,D247="40-49",3,D247="50-59",4)</f>
        <v>4</v>
      </c>
      <c r="Z247" cm="1">
        <f t="array" ref="Z247">_xlfn.IFS(I247="0-4years",3,I247="5-9years",2,I247="10+ years",1)</f>
        <v>1</v>
      </c>
      <c r="AA247" cm="1">
        <f t="array" ref="AA247">_xlfn.IFS(J247="Low(1-2)", 3, J247="Medium(3)",1,J247="High(4-5)",2)</f>
        <v>3</v>
      </c>
      <c r="AB247" cm="1">
        <f t="array" ref="AB247">_xlfn.IFS(M247="Needs Improvement", 4, M247="Below Expectation", 1,M247="Meets Expectation",3,M247="Exceeds Expectation",2)</f>
        <v>2</v>
      </c>
    </row>
    <row r="248" spans="1:28" x14ac:dyDescent="0.3">
      <c r="A248" t="s">
        <v>270</v>
      </c>
      <c r="B248" t="s">
        <v>1269</v>
      </c>
      <c r="C248" t="s">
        <v>2025</v>
      </c>
      <c r="D248" t="s">
        <v>2073</v>
      </c>
      <c r="E248" t="s">
        <v>2022</v>
      </c>
      <c r="F248" t="s">
        <v>920</v>
      </c>
      <c r="G248" s="4">
        <v>64041</v>
      </c>
      <c r="H248">
        <v>0</v>
      </c>
      <c r="I248" s="6" t="s">
        <v>2070</v>
      </c>
      <c r="J248" t="s">
        <v>2079</v>
      </c>
      <c r="K248">
        <v>2</v>
      </c>
      <c r="L248">
        <v>7</v>
      </c>
      <c r="M248" t="str" cm="1">
        <f t="array" ref="M248">_xlfn.IFS(L248=0,"Below Expectation",L248&lt;5,"Needs Improvement",L248&lt;=7,"Meets Expectation",L248&gt;=8,"Exceeds Expectation")</f>
        <v>Meets Expectation</v>
      </c>
      <c r="N248">
        <f t="shared" si="3"/>
        <v>9</v>
      </c>
      <c r="O248" s="11">
        <f>N248/Table3[[#Totals],[Point]]</f>
        <v>0.6428571428571429</v>
      </c>
      <c r="P248" s="4" t="str" cm="1">
        <f t="array" ref="P248">_xlfn.IFS(O248&lt;=40%,"Low Risk",AND(O248&gt;40%,O248&lt;60%), "Medium Risk",O248&gt;=60%,"High Risk")</f>
        <v>High Risk</v>
      </c>
      <c r="Y248" cm="1">
        <f t="array" ref="Y248">_xlfn.IFS(D248="22-29",1,D248="30-39",2,D248="40-49",3,D248="50-59",4)</f>
        <v>2</v>
      </c>
      <c r="Z248" cm="1">
        <f t="array" ref="Z248">_xlfn.IFS(I248="0-4years",3,I248="5-9years",2,I248="10+ years",1)</f>
        <v>2</v>
      </c>
      <c r="AA248" cm="1">
        <f t="array" ref="AA248">_xlfn.IFS(J248="Low(1-2)", 3, J248="Medium(3)",1,J248="High(4-5)",2)</f>
        <v>2</v>
      </c>
      <c r="AB248" cm="1">
        <f t="array" ref="AB248">_xlfn.IFS(M248="Needs Improvement", 4, M248="Below Expectation", 1,M248="Meets Expectation",3,M248="Exceeds Expectation",2)</f>
        <v>3</v>
      </c>
    </row>
    <row r="249" spans="1:28" x14ac:dyDescent="0.3">
      <c r="A249" t="s">
        <v>271</v>
      </c>
      <c r="B249" t="s">
        <v>1270</v>
      </c>
      <c r="C249" t="s">
        <v>2030</v>
      </c>
      <c r="D249" t="s">
        <v>2074</v>
      </c>
      <c r="E249" t="s">
        <v>2023</v>
      </c>
      <c r="F249" t="s">
        <v>934</v>
      </c>
      <c r="G249" s="4">
        <v>56315</v>
      </c>
      <c r="H249">
        <v>0</v>
      </c>
      <c r="I249" s="6" t="s">
        <v>2070</v>
      </c>
      <c r="J249" t="s">
        <v>2079</v>
      </c>
      <c r="K249">
        <v>2</v>
      </c>
      <c r="L249">
        <v>8</v>
      </c>
      <c r="M249" t="str" cm="1">
        <f t="array" ref="M249">_xlfn.IFS(L249=0,"Below Expectation",L249&lt;5,"Needs Improvement",L249&lt;=7,"Meets Expectation",L249&gt;=8,"Exceeds Expectation")</f>
        <v>Exceeds Expectation</v>
      </c>
      <c r="N249">
        <f t="shared" si="3"/>
        <v>9</v>
      </c>
      <c r="O249" s="11">
        <f>N249/Table3[[#Totals],[Point]]</f>
        <v>0.6428571428571429</v>
      </c>
      <c r="P249" s="4" t="str" cm="1">
        <f t="array" ref="P249">_xlfn.IFS(O249&lt;=40%,"Low Risk",AND(O249&gt;40%,O249&lt;60%), "Medium Risk",O249&gt;=60%,"High Risk")</f>
        <v>High Risk</v>
      </c>
      <c r="Y249" cm="1">
        <f t="array" ref="Y249">_xlfn.IFS(D249="22-29",1,D249="30-39",2,D249="40-49",3,D249="50-59",4)</f>
        <v>3</v>
      </c>
      <c r="Z249" cm="1">
        <f t="array" ref="Z249">_xlfn.IFS(I249="0-4years",3,I249="5-9years",2,I249="10+ years",1)</f>
        <v>2</v>
      </c>
      <c r="AA249" cm="1">
        <f t="array" ref="AA249">_xlfn.IFS(J249="Low(1-2)", 3, J249="Medium(3)",1,J249="High(4-5)",2)</f>
        <v>2</v>
      </c>
      <c r="AB249" cm="1">
        <f t="array" ref="AB249">_xlfn.IFS(M249="Needs Improvement", 4, M249="Below Expectation", 1,M249="Meets Expectation",3,M249="Exceeds Expectation",2)</f>
        <v>2</v>
      </c>
    </row>
    <row r="250" spans="1:28" x14ac:dyDescent="0.3">
      <c r="A250" t="s">
        <v>272</v>
      </c>
      <c r="B250" t="s">
        <v>1271</v>
      </c>
      <c r="C250" t="s">
        <v>2029</v>
      </c>
      <c r="D250" t="s">
        <v>2074</v>
      </c>
      <c r="E250" t="s">
        <v>2022</v>
      </c>
      <c r="F250" t="s">
        <v>996</v>
      </c>
      <c r="G250" s="4">
        <v>26299</v>
      </c>
      <c r="H250">
        <v>0</v>
      </c>
      <c r="I250" s="6" t="s">
        <v>2071</v>
      </c>
      <c r="J250" t="s">
        <v>2080</v>
      </c>
      <c r="K250">
        <v>3</v>
      </c>
      <c r="L250">
        <v>1</v>
      </c>
      <c r="M250" t="str" cm="1">
        <f t="array" ref="M250">_xlfn.IFS(L250=0,"Below Expectation",L250&lt;5,"Needs Improvement",L250&lt;=7,"Meets Expectation",L250&gt;=8,"Exceeds Expectation")</f>
        <v>Needs Improvement</v>
      </c>
      <c r="N250">
        <f t="shared" si="3"/>
        <v>11</v>
      </c>
      <c r="O250" s="11">
        <f>N250/Table3[[#Totals],[Point]]</f>
        <v>0.7857142857142857</v>
      </c>
      <c r="P250" s="4" t="str" cm="1">
        <f t="array" ref="P250">_xlfn.IFS(O250&lt;=40%,"Low Risk",AND(O250&gt;40%,O250&lt;60%), "Medium Risk",O250&gt;=60%,"High Risk")</f>
        <v>High Risk</v>
      </c>
      <c r="Y250" cm="1">
        <f t="array" ref="Y250">_xlfn.IFS(D250="22-29",1,D250="30-39",2,D250="40-49",3,D250="50-59",4)</f>
        <v>3</v>
      </c>
      <c r="Z250" cm="1">
        <f t="array" ref="Z250">_xlfn.IFS(I250="0-4years",3,I250="5-9years",2,I250="10+ years",1)</f>
        <v>1</v>
      </c>
      <c r="AA250" cm="1">
        <f t="array" ref="AA250">_xlfn.IFS(J250="Low(1-2)", 3, J250="Medium(3)",1,J250="High(4-5)",2)</f>
        <v>3</v>
      </c>
      <c r="AB250" cm="1">
        <f t="array" ref="AB250">_xlfn.IFS(M250="Needs Improvement", 4, M250="Below Expectation", 1,M250="Meets Expectation",3,M250="Exceeds Expectation",2)</f>
        <v>4</v>
      </c>
    </row>
    <row r="251" spans="1:28" x14ac:dyDescent="0.3">
      <c r="A251" t="s">
        <v>273</v>
      </c>
      <c r="B251" t="s">
        <v>1272</v>
      </c>
      <c r="C251" t="s">
        <v>2027</v>
      </c>
      <c r="D251" t="s">
        <v>2076</v>
      </c>
      <c r="E251" t="s">
        <v>2022</v>
      </c>
      <c r="F251" t="s">
        <v>296</v>
      </c>
      <c r="G251" s="4">
        <v>29994</v>
      </c>
      <c r="H251">
        <v>1</v>
      </c>
      <c r="I251" s="6" t="s">
        <v>2070</v>
      </c>
      <c r="J251" t="s">
        <v>2081</v>
      </c>
      <c r="K251">
        <v>4</v>
      </c>
      <c r="L251">
        <v>2</v>
      </c>
      <c r="M251" t="str" cm="1">
        <f t="array" ref="M251">_xlfn.IFS(L251=0,"Below Expectation",L251&lt;5,"Needs Improvement",L251&lt;=7,"Meets Expectation",L251&gt;=8,"Exceeds Expectation")</f>
        <v>Needs Improvement</v>
      </c>
      <c r="N251">
        <f t="shared" si="3"/>
        <v>8</v>
      </c>
      <c r="O251" s="11">
        <f>N251/Table3[[#Totals],[Point]]</f>
        <v>0.5714285714285714</v>
      </c>
      <c r="P251" s="4" t="str" cm="1">
        <f t="array" ref="P251">_xlfn.IFS(O251&lt;=40%,"Low Risk",AND(O251&gt;40%,O251&lt;60%), "Medium Risk",O251&gt;=60%,"High Risk")</f>
        <v>Medium Risk</v>
      </c>
      <c r="Y251" cm="1">
        <f t="array" ref="Y251">_xlfn.IFS(D251="22-29",1,D251="30-39",2,D251="40-49",3,D251="50-59",4)</f>
        <v>1</v>
      </c>
      <c r="Z251" cm="1">
        <f t="array" ref="Z251">_xlfn.IFS(I251="0-4years",3,I251="5-9years",2,I251="10+ years",1)</f>
        <v>2</v>
      </c>
      <c r="AA251" cm="1">
        <f t="array" ref="AA251">_xlfn.IFS(J251="Low(1-2)", 3, J251="Medium(3)",1,J251="High(4-5)",2)</f>
        <v>1</v>
      </c>
      <c r="AB251" cm="1">
        <f t="array" ref="AB251">_xlfn.IFS(M251="Needs Improvement", 4, M251="Below Expectation", 1,M251="Meets Expectation",3,M251="Exceeds Expectation",2)</f>
        <v>4</v>
      </c>
    </row>
    <row r="252" spans="1:28" x14ac:dyDescent="0.3">
      <c r="A252" t="s">
        <v>274</v>
      </c>
      <c r="B252" t="s">
        <v>1273</v>
      </c>
      <c r="C252" t="s">
        <v>2025</v>
      </c>
      <c r="D252" t="s">
        <v>2076</v>
      </c>
      <c r="E252" t="s">
        <v>2022</v>
      </c>
      <c r="F252" t="s">
        <v>943</v>
      </c>
      <c r="G252" s="4">
        <v>106163</v>
      </c>
      <c r="H252">
        <v>1</v>
      </c>
      <c r="I252" s="6" t="s">
        <v>2069</v>
      </c>
      <c r="J252" t="s">
        <v>2080</v>
      </c>
      <c r="K252">
        <v>2</v>
      </c>
      <c r="L252">
        <v>0</v>
      </c>
      <c r="M252" t="str" cm="1">
        <f t="array" ref="M252">_xlfn.IFS(L252=0,"Below Expectation",L252&lt;5,"Needs Improvement",L252&lt;=7,"Meets Expectation",L252&gt;=8,"Exceeds Expectation")</f>
        <v>Below Expectation</v>
      </c>
      <c r="N252">
        <f t="shared" si="3"/>
        <v>8</v>
      </c>
      <c r="O252" s="11">
        <f>N252/Table3[[#Totals],[Point]]</f>
        <v>0.5714285714285714</v>
      </c>
      <c r="P252" s="4" t="str" cm="1">
        <f t="array" ref="P252">_xlfn.IFS(O252&lt;=40%,"Low Risk",AND(O252&gt;40%,O252&lt;60%), "Medium Risk",O252&gt;=60%,"High Risk")</f>
        <v>Medium Risk</v>
      </c>
      <c r="Y252" cm="1">
        <f t="array" ref="Y252">_xlfn.IFS(D252="22-29",1,D252="30-39",2,D252="40-49",3,D252="50-59",4)</f>
        <v>1</v>
      </c>
      <c r="Z252" cm="1">
        <f t="array" ref="Z252">_xlfn.IFS(I252="0-4years",3,I252="5-9years",2,I252="10+ years",1)</f>
        <v>3</v>
      </c>
      <c r="AA252" cm="1">
        <f t="array" ref="AA252">_xlfn.IFS(J252="Low(1-2)", 3, J252="Medium(3)",1,J252="High(4-5)",2)</f>
        <v>3</v>
      </c>
      <c r="AB252" cm="1">
        <f t="array" ref="AB252">_xlfn.IFS(M252="Needs Improvement", 4, M252="Below Expectation", 1,M252="Meets Expectation",3,M252="Exceeds Expectation",2)</f>
        <v>1</v>
      </c>
    </row>
    <row r="253" spans="1:28" x14ac:dyDescent="0.3">
      <c r="A253" t="s">
        <v>275</v>
      </c>
      <c r="B253" t="s">
        <v>1274</v>
      </c>
      <c r="C253" t="s">
        <v>2029</v>
      </c>
      <c r="D253" t="s">
        <v>2076</v>
      </c>
      <c r="E253" t="s">
        <v>2023</v>
      </c>
      <c r="F253" t="s">
        <v>81</v>
      </c>
      <c r="G253" s="4">
        <v>32489</v>
      </c>
      <c r="H253">
        <v>1</v>
      </c>
      <c r="I253" s="6" t="s">
        <v>2069</v>
      </c>
      <c r="J253" t="s">
        <v>2080</v>
      </c>
      <c r="K253">
        <v>3</v>
      </c>
      <c r="L253">
        <v>3</v>
      </c>
      <c r="M253" t="str" cm="1">
        <f t="array" ref="M253">_xlfn.IFS(L253=0,"Below Expectation",L253&lt;5,"Needs Improvement",L253&lt;=7,"Meets Expectation",L253&gt;=8,"Exceeds Expectation")</f>
        <v>Needs Improvement</v>
      </c>
      <c r="N253">
        <f t="shared" si="3"/>
        <v>11</v>
      </c>
      <c r="O253" s="11">
        <f>N253/Table3[[#Totals],[Point]]</f>
        <v>0.7857142857142857</v>
      </c>
      <c r="P253" s="4" t="str" cm="1">
        <f t="array" ref="P253">_xlfn.IFS(O253&lt;=40%,"Low Risk",AND(O253&gt;40%,O253&lt;60%), "Medium Risk",O253&gt;=60%,"High Risk")</f>
        <v>High Risk</v>
      </c>
      <c r="Y253" cm="1">
        <f t="array" ref="Y253">_xlfn.IFS(D253="22-29",1,D253="30-39",2,D253="40-49",3,D253="50-59",4)</f>
        <v>1</v>
      </c>
      <c r="Z253" cm="1">
        <f t="array" ref="Z253">_xlfn.IFS(I253="0-4years",3,I253="5-9years",2,I253="10+ years",1)</f>
        <v>3</v>
      </c>
      <c r="AA253" cm="1">
        <f t="array" ref="AA253">_xlfn.IFS(J253="Low(1-2)", 3, J253="Medium(3)",1,J253="High(4-5)",2)</f>
        <v>3</v>
      </c>
      <c r="AB253" cm="1">
        <f t="array" ref="AB253">_xlfn.IFS(M253="Needs Improvement", 4, M253="Below Expectation", 1,M253="Meets Expectation",3,M253="Exceeds Expectation",2)</f>
        <v>4</v>
      </c>
    </row>
    <row r="254" spans="1:28" x14ac:dyDescent="0.3">
      <c r="A254" t="s">
        <v>276</v>
      </c>
      <c r="B254" t="s">
        <v>1275</v>
      </c>
      <c r="C254" t="s">
        <v>2028</v>
      </c>
      <c r="D254" t="s">
        <v>2073</v>
      </c>
      <c r="E254" t="s">
        <v>2022</v>
      </c>
      <c r="F254" t="s">
        <v>351</v>
      </c>
      <c r="G254" s="4">
        <v>116647</v>
      </c>
      <c r="H254">
        <v>0</v>
      </c>
      <c r="I254" s="6" t="s">
        <v>2071</v>
      </c>
      <c r="J254" t="s">
        <v>2080</v>
      </c>
      <c r="K254">
        <v>5</v>
      </c>
      <c r="L254">
        <v>4</v>
      </c>
      <c r="M254" t="str" cm="1">
        <f t="array" ref="M254">_xlfn.IFS(L254=0,"Below Expectation",L254&lt;5,"Needs Improvement",L254&lt;=7,"Meets Expectation",L254&gt;=8,"Exceeds Expectation")</f>
        <v>Needs Improvement</v>
      </c>
      <c r="N254">
        <f t="shared" si="3"/>
        <v>10</v>
      </c>
      <c r="O254" s="11">
        <f>N254/Table3[[#Totals],[Point]]</f>
        <v>0.7142857142857143</v>
      </c>
      <c r="P254" s="4" t="str" cm="1">
        <f t="array" ref="P254">_xlfn.IFS(O254&lt;=40%,"Low Risk",AND(O254&gt;40%,O254&lt;60%), "Medium Risk",O254&gt;=60%,"High Risk")</f>
        <v>High Risk</v>
      </c>
      <c r="Y254" cm="1">
        <f t="array" ref="Y254">_xlfn.IFS(D254="22-29",1,D254="30-39",2,D254="40-49",3,D254="50-59",4)</f>
        <v>2</v>
      </c>
      <c r="Z254" cm="1">
        <f t="array" ref="Z254">_xlfn.IFS(I254="0-4years",3,I254="5-9years",2,I254="10+ years",1)</f>
        <v>1</v>
      </c>
      <c r="AA254" cm="1">
        <f t="array" ref="AA254">_xlfn.IFS(J254="Low(1-2)", 3, J254="Medium(3)",1,J254="High(4-5)",2)</f>
        <v>3</v>
      </c>
      <c r="AB254" cm="1">
        <f t="array" ref="AB254">_xlfn.IFS(M254="Needs Improvement", 4, M254="Below Expectation", 1,M254="Meets Expectation",3,M254="Exceeds Expectation",2)</f>
        <v>4</v>
      </c>
    </row>
    <row r="255" spans="1:28" x14ac:dyDescent="0.3">
      <c r="A255" t="s">
        <v>277</v>
      </c>
      <c r="B255" t="s">
        <v>1276</v>
      </c>
      <c r="C255" t="s">
        <v>2026</v>
      </c>
      <c r="D255" t="s">
        <v>2075</v>
      </c>
      <c r="E255" t="s">
        <v>2022</v>
      </c>
      <c r="F255" t="s">
        <v>754</v>
      </c>
      <c r="G255" s="4">
        <v>57355</v>
      </c>
      <c r="H255">
        <v>1</v>
      </c>
      <c r="I255" s="6" t="s">
        <v>2069</v>
      </c>
      <c r="J255" t="s">
        <v>2081</v>
      </c>
      <c r="K255">
        <v>5</v>
      </c>
      <c r="L255">
        <v>0</v>
      </c>
      <c r="M255" t="str" cm="1">
        <f t="array" ref="M255">_xlfn.IFS(L255=0,"Below Expectation",L255&lt;5,"Needs Improvement",L255&lt;=7,"Meets Expectation",L255&gt;=8,"Exceeds Expectation")</f>
        <v>Below Expectation</v>
      </c>
      <c r="N255">
        <f t="shared" si="3"/>
        <v>9</v>
      </c>
      <c r="O255" s="11">
        <f>N255/Table3[[#Totals],[Point]]</f>
        <v>0.6428571428571429</v>
      </c>
      <c r="P255" s="4" t="str" cm="1">
        <f t="array" ref="P255">_xlfn.IFS(O255&lt;=40%,"Low Risk",AND(O255&gt;40%,O255&lt;60%), "Medium Risk",O255&gt;=60%,"High Risk")</f>
        <v>High Risk</v>
      </c>
      <c r="Y255" cm="1">
        <f t="array" ref="Y255">_xlfn.IFS(D255="22-29",1,D255="30-39",2,D255="40-49",3,D255="50-59",4)</f>
        <v>4</v>
      </c>
      <c r="Z255" cm="1">
        <f t="array" ref="Z255">_xlfn.IFS(I255="0-4years",3,I255="5-9years",2,I255="10+ years",1)</f>
        <v>3</v>
      </c>
      <c r="AA255" cm="1">
        <f t="array" ref="AA255">_xlfn.IFS(J255="Low(1-2)", 3, J255="Medium(3)",1,J255="High(4-5)",2)</f>
        <v>1</v>
      </c>
      <c r="AB255" cm="1">
        <f t="array" ref="AB255">_xlfn.IFS(M255="Needs Improvement", 4, M255="Below Expectation", 1,M255="Meets Expectation",3,M255="Exceeds Expectation",2)</f>
        <v>1</v>
      </c>
    </row>
    <row r="256" spans="1:28" x14ac:dyDescent="0.3">
      <c r="A256" t="s">
        <v>278</v>
      </c>
      <c r="B256" t="s">
        <v>1277</v>
      </c>
      <c r="C256" t="s">
        <v>2025</v>
      </c>
      <c r="D256" t="s">
        <v>2073</v>
      </c>
      <c r="E256" t="s">
        <v>2024</v>
      </c>
      <c r="F256" t="s">
        <v>132</v>
      </c>
      <c r="G256" s="4">
        <v>98805</v>
      </c>
      <c r="H256">
        <v>0</v>
      </c>
      <c r="I256" s="6" t="s">
        <v>2070</v>
      </c>
      <c r="J256" t="s">
        <v>2079</v>
      </c>
      <c r="K256">
        <v>5</v>
      </c>
      <c r="L256">
        <v>7</v>
      </c>
      <c r="M256" t="str" cm="1">
        <f t="array" ref="M256">_xlfn.IFS(L256=0,"Below Expectation",L256&lt;5,"Needs Improvement",L256&lt;=7,"Meets Expectation",L256&gt;=8,"Exceeds Expectation")</f>
        <v>Meets Expectation</v>
      </c>
      <c r="N256">
        <f t="shared" si="3"/>
        <v>9</v>
      </c>
      <c r="O256" s="11">
        <f>N256/Table3[[#Totals],[Point]]</f>
        <v>0.6428571428571429</v>
      </c>
      <c r="P256" s="4" t="str" cm="1">
        <f t="array" ref="P256">_xlfn.IFS(O256&lt;=40%,"Low Risk",AND(O256&gt;40%,O256&lt;60%), "Medium Risk",O256&gt;=60%,"High Risk")</f>
        <v>High Risk</v>
      </c>
      <c r="Y256" cm="1">
        <f t="array" ref="Y256">_xlfn.IFS(D256="22-29",1,D256="30-39",2,D256="40-49",3,D256="50-59",4)</f>
        <v>2</v>
      </c>
      <c r="Z256" cm="1">
        <f t="array" ref="Z256">_xlfn.IFS(I256="0-4years",3,I256="5-9years",2,I256="10+ years",1)</f>
        <v>2</v>
      </c>
      <c r="AA256" cm="1">
        <f t="array" ref="AA256">_xlfn.IFS(J256="Low(1-2)", 3, J256="Medium(3)",1,J256="High(4-5)",2)</f>
        <v>2</v>
      </c>
      <c r="AB256" cm="1">
        <f t="array" ref="AB256">_xlfn.IFS(M256="Needs Improvement", 4, M256="Below Expectation", 1,M256="Meets Expectation",3,M256="Exceeds Expectation",2)</f>
        <v>3</v>
      </c>
    </row>
    <row r="257" spans="1:28" x14ac:dyDescent="0.3">
      <c r="A257" t="s">
        <v>279</v>
      </c>
      <c r="B257" t="s">
        <v>1278</v>
      </c>
      <c r="C257" t="s">
        <v>2025</v>
      </c>
      <c r="D257" t="s">
        <v>2074</v>
      </c>
      <c r="E257" t="s">
        <v>2022</v>
      </c>
      <c r="F257" t="s">
        <v>302</v>
      </c>
      <c r="G257" s="4">
        <v>93367</v>
      </c>
      <c r="H257">
        <v>0</v>
      </c>
      <c r="I257" s="6" t="s">
        <v>2070</v>
      </c>
      <c r="J257" t="s">
        <v>2080</v>
      </c>
      <c r="K257">
        <v>1</v>
      </c>
      <c r="L257">
        <v>1</v>
      </c>
      <c r="M257" t="str" cm="1">
        <f t="array" ref="M257">_xlfn.IFS(L257=0,"Below Expectation",L257&lt;5,"Needs Improvement",L257&lt;=7,"Meets Expectation",L257&gt;=8,"Exceeds Expectation")</f>
        <v>Needs Improvement</v>
      </c>
      <c r="N257">
        <f t="shared" si="3"/>
        <v>12</v>
      </c>
      <c r="O257" s="11">
        <f>N257/Table3[[#Totals],[Point]]</f>
        <v>0.8571428571428571</v>
      </c>
      <c r="P257" s="4" t="str" cm="1">
        <f t="array" ref="P257">_xlfn.IFS(O257&lt;=40%,"Low Risk",AND(O257&gt;40%,O257&lt;60%), "Medium Risk",O257&gt;=60%,"High Risk")</f>
        <v>High Risk</v>
      </c>
      <c r="Y257" cm="1">
        <f t="array" ref="Y257">_xlfn.IFS(D257="22-29",1,D257="30-39",2,D257="40-49",3,D257="50-59",4)</f>
        <v>3</v>
      </c>
      <c r="Z257" cm="1">
        <f t="array" ref="Z257">_xlfn.IFS(I257="0-4years",3,I257="5-9years",2,I257="10+ years",1)</f>
        <v>2</v>
      </c>
      <c r="AA257" cm="1">
        <f t="array" ref="AA257">_xlfn.IFS(J257="Low(1-2)", 3, J257="Medium(3)",1,J257="High(4-5)",2)</f>
        <v>3</v>
      </c>
      <c r="AB257" cm="1">
        <f t="array" ref="AB257">_xlfn.IFS(M257="Needs Improvement", 4, M257="Below Expectation", 1,M257="Meets Expectation",3,M257="Exceeds Expectation",2)</f>
        <v>4</v>
      </c>
    </row>
    <row r="258" spans="1:28" x14ac:dyDescent="0.3">
      <c r="A258" t="s">
        <v>280</v>
      </c>
      <c r="B258" t="s">
        <v>1279</v>
      </c>
      <c r="C258" t="s">
        <v>2028</v>
      </c>
      <c r="D258" t="s">
        <v>2074</v>
      </c>
      <c r="E258" t="s">
        <v>2022</v>
      </c>
      <c r="F258" t="s">
        <v>709</v>
      </c>
      <c r="G258" s="4">
        <v>102355</v>
      </c>
      <c r="H258">
        <v>0</v>
      </c>
      <c r="I258" s="6" t="s">
        <v>2070</v>
      </c>
      <c r="J258" t="s">
        <v>2080</v>
      </c>
      <c r="K258">
        <v>4</v>
      </c>
      <c r="L258">
        <v>0</v>
      </c>
      <c r="M258" t="str" cm="1">
        <f t="array" ref="M258">_xlfn.IFS(L258=0,"Below Expectation",L258&lt;5,"Needs Improvement",L258&lt;=7,"Meets Expectation",L258&gt;=8,"Exceeds Expectation")</f>
        <v>Below Expectation</v>
      </c>
      <c r="N258">
        <f t="shared" si="3"/>
        <v>9</v>
      </c>
      <c r="O258" s="11">
        <f>N258/Table3[[#Totals],[Point]]</f>
        <v>0.6428571428571429</v>
      </c>
      <c r="P258" s="4" t="str" cm="1">
        <f t="array" ref="P258">_xlfn.IFS(O258&lt;=40%,"Low Risk",AND(O258&gt;40%,O258&lt;60%), "Medium Risk",O258&gt;=60%,"High Risk")</f>
        <v>High Risk</v>
      </c>
      <c r="Y258" cm="1">
        <f t="array" ref="Y258">_xlfn.IFS(D258="22-29",1,D258="30-39",2,D258="40-49",3,D258="50-59",4)</f>
        <v>3</v>
      </c>
      <c r="Z258" cm="1">
        <f t="array" ref="Z258">_xlfn.IFS(I258="0-4years",3,I258="5-9years",2,I258="10+ years",1)</f>
        <v>2</v>
      </c>
      <c r="AA258" cm="1">
        <f t="array" ref="AA258">_xlfn.IFS(J258="Low(1-2)", 3, J258="Medium(3)",1,J258="High(4-5)",2)</f>
        <v>3</v>
      </c>
      <c r="AB258" cm="1">
        <f t="array" ref="AB258">_xlfn.IFS(M258="Needs Improvement", 4, M258="Below Expectation", 1,M258="Meets Expectation",3,M258="Exceeds Expectation",2)</f>
        <v>1</v>
      </c>
    </row>
    <row r="259" spans="1:28" x14ac:dyDescent="0.3">
      <c r="A259" t="s">
        <v>281</v>
      </c>
      <c r="B259" t="s">
        <v>1280</v>
      </c>
      <c r="C259" t="s">
        <v>2027</v>
      </c>
      <c r="D259" t="s">
        <v>2075</v>
      </c>
      <c r="E259" t="s">
        <v>2022</v>
      </c>
      <c r="F259" t="s">
        <v>351</v>
      </c>
      <c r="G259" s="4">
        <v>115349</v>
      </c>
      <c r="H259">
        <v>0</v>
      </c>
      <c r="I259" s="6" t="s">
        <v>2071</v>
      </c>
      <c r="J259" t="s">
        <v>2080</v>
      </c>
      <c r="K259">
        <v>3</v>
      </c>
      <c r="L259">
        <v>1</v>
      </c>
      <c r="M259" t="str" cm="1">
        <f t="array" ref="M259">_xlfn.IFS(L259=0,"Below Expectation",L259&lt;5,"Needs Improvement",L259&lt;=7,"Meets Expectation",L259&gt;=8,"Exceeds Expectation")</f>
        <v>Needs Improvement</v>
      </c>
      <c r="N259">
        <f t="shared" ref="N259:N322" si="4">SUM(Y259:AB259)</f>
        <v>12</v>
      </c>
      <c r="O259" s="11">
        <f>N259/Table3[[#Totals],[Point]]</f>
        <v>0.8571428571428571</v>
      </c>
      <c r="P259" s="4" t="str" cm="1">
        <f t="array" ref="P259">_xlfn.IFS(O259&lt;=40%,"Low Risk",AND(O259&gt;40%,O259&lt;60%), "Medium Risk",O259&gt;=60%,"High Risk")</f>
        <v>High Risk</v>
      </c>
      <c r="Y259" cm="1">
        <f t="array" ref="Y259">_xlfn.IFS(D259="22-29",1,D259="30-39",2,D259="40-49",3,D259="50-59",4)</f>
        <v>4</v>
      </c>
      <c r="Z259" cm="1">
        <f t="array" ref="Z259">_xlfn.IFS(I259="0-4years",3,I259="5-9years",2,I259="10+ years",1)</f>
        <v>1</v>
      </c>
      <c r="AA259" cm="1">
        <f t="array" ref="AA259">_xlfn.IFS(J259="Low(1-2)", 3, J259="Medium(3)",1,J259="High(4-5)",2)</f>
        <v>3</v>
      </c>
      <c r="AB259" cm="1">
        <f t="array" ref="AB259">_xlfn.IFS(M259="Needs Improvement", 4, M259="Below Expectation", 1,M259="Meets Expectation",3,M259="Exceeds Expectation",2)</f>
        <v>4</v>
      </c>
    </row>
    <row r="260" spans="1:28" x14ac:dyDescent="0.3">
      <c r="A260" t="s">
        <v>282</v>
      </c>
      <c r="B260" t="s">
        <v>1281</v>
      </c>
      <c r="C260" t="s">
        <v>2030</v>
      </c>
      <c r="D260" t="s">
        <v>2075</v>
      </c>
      <c r="E260" t="s">
        <v>2022</v>
      </c>
      <c r="F260" t="s">
        <v>799</v>
      </c>
      <c r="G260" s="4">
        <v>112173</v>
      </c>
      <c r="H260">
        <v>1</v>
      </c>
      <c r="I260" s="6" t="s">
        <v>2069</v>
      </c>
      <c r="J260" t="s">
        <v>2080</v>
      </c>
      <c r="K260">
        <v>4</v>
      </c>
      <c r="L260">
        <v>4</v>
      </c>
      <c r="M260" t="str" cm="1">
        <f t="array" ref="M260">_xlfn.IFS(L260=0,"Below Expectation",L260&lt;5,"Needs Improvement",L260&lt;=7,"Meets Expectation",L260&gt;=8,"Exceeds Expectation")</f>
        <v>Needs Improvement</v>
      </c>
      <c r="N260">
        <f t="shared" si="4"/>
        <v>14</v>
      </c>
      <c r="O260" s="11">
        <f>N260/Table3[[#Totals],[Point]]</f>
        <v>1</v>
      </c>
      <c r="P260" s="4" t="str" cm="1">
        <f t="array" ref="P260">_xlfn.IFS(O260&lt;=40%,"Low Risk",AND(O260&gt;40%,O260&lt;60%), "Medium Risk",O260&gt;=60%,"High Risk")</f>
        <v>High Risk</v>
      </c>
      <c r="Y260" cm="1">
        <f t="array" ref="Y260">_xlfn.IFS(D260="22-29",1,D260="30-39",2,D260="40-49",3,D260="50-59",4)</f>
        <v>4</v>
      </c>
      <c r="Z260" cm="1">
        <f t="array" ref="Z260">_xlfn.IFS(I260="0-4years",3,I260="5-9years",2,I260="10+ years",1)</f>
        <v>3</v>
      </c>
      <c r="AA260" cm="1">
        <f t="array" ref="AA260">_xlfn.IFS(J260="Low(1-2)", 3, J260="Medium(3)",1,J260="High(4-5)",2)</f>
        <v>3</v>
      </c>
      <c r="AB260" cm="1">
        <f t="array" ref="AB260">_xlfn.IFS(M260="Needs Improvement", 4, M260="Below Expectation", 1,M260="Meets Expectation",3,M260="Exceeds Expectation",2)</f>
        <v>4</v>
      </c>
    </row>
    <row r="261" spans="1:28" x14ac:dyDescent="0.3">
      <c r="A261" t="s">
        <v>283</v>
      </c>
      <c r="B261" t="s">
        <v>1282</v>
      </c>
      <c r="C261" t="s">
        <v>2026</v>
      </c>
      <c r="D261" t="s">
        <v>2075</v>
      </c>
      <c r="E261" t="s">
        <v>2023</v>
      </c>
      <c r="F261" t="s">
        <v>338</v>
      </c>
      <c r="G261" s="4">
        <v>26996</v>
      </c>
      <c r="H261">
        <v>0</v>
      </c>
      <c r="I261" s="6" t="s">
        <v>2071</v>
      </c>
      <c r="J261" t="s">
        <v>2081</v>
      </c>
      <c r="K261">
        <v>1</v>
      </c>
      <c r="L261">
        <v>8</v>
      </c>
      <c r="M261" t="str" cm="1">
        <f t="array" ref="M261">_xlfn.IFS(L261=0,"Below Expectation",L261&lt;5,"Needs Improvement",L261&lt;=7,"Meets Expectation",L261&gt;=8,"Exceeds Expectation")</f>
        <v>Exceeds Expectation</v>
      </c>
      <c r="N261">
        <f t="shared" si="4"/>
        <v>8</v>
      </c>
      <c r="O261" s="11">
        <f>N261/Table3[[#Totals],[Point]]</f>
        <v>0.5714285714285714</v>
      </c>
      <c r="P261" s="4" t="str" cm="1">
        <f t="array" ref="P261">_xlfn.IFS(O261&lt;=40%,"Low Risk",AND(O261&gt;40%,O261&lt;60%), "Medium Risk",O261&gt;=60%,"High Risk")</f>
        <v>Medium Risk</v>
      </c>
      <c r="Y261" cm="1">
        <f t="array" ref="Y261">_xlfn.IFS(D261="22-29",1,D261="30-39",2,D261="40-49",3,D261="50-59",4)</f>
        <v>4</v>
      </c>
      <c r="Z261" cm="1">
        <f t="array" ref="Z261">_xlfn.IFS(I261="0-4years",3,I261="5-9years",2,I261="10+ years",1)</f>
        <v>1</v>
      </c>
      <c r="AA261" cm="1">
        <f t="array" ref="AA261">_xlfn.IFS(J261="Low(1-2)", 3, J261="Medium(3)",1,J261="High(4-5)",2)</f>
        <v>1</v>
      </c>
      <c r="AB261" cm="1">
        <f t="array" ref="AB261">_xlfn.IFS(M261="Needs Improvement", 4, M261="Below Expectation", 1,M261="Meets Expectation",3,M261="Exceeds Expectation",2)</f>
        <v>2</v>
      </c>
    </row>
    <row r="262" spans="1:28" x14ac:dyDescent="0.3">
      <c r="A262" t="s">
        <v>284</v>
      </c>
      <c r="B262" t="s">
        <v>1283</v>
      </c>
      <c r="C262" t="s">
        <v>2025</v>
      </c>
      <c r="D262" t="s">
        <v>2076</v>
      </c>
      <c r="E262" t="s">
        <v>2022</v>
      </c>
      <c r="F262" t="s">
        <v>497</v>
      </c>
      <c r="G262" s="4">
        <v>69387</v>
      </c>
      <c r="H262">
        <v>0</v>
      </c>
      <c r="I262" s="6" t="s">
        <v>2071</v>
      </c>
      <c r="J262" t="s">
        <v>2079</v>
      </c>
      <c r="K262">
        <v>3</v>
      </c>
      <c r="L262">
        <v>8</v>
      </c>
      <c r="M262" t="str" cm="1">
        <f t="array" ref="M262">_xlfn.IFS(L262=0,"Below Expectation",L262&lt;5,"Needs Improvement",L262&lt;=7,"Meets Expectation",L262&gt;=8,"Exceeds Expectation")</f>
        <v>Exceeds Expectation</v>
      </c>
      <c r="N262">
        <f t="shared" si="4"/>
        <v>6</v>
      </c>
      <c r="O262" s="11">
        <f>N262/Table3[[#Totals],[Point]]</f>
        <v>0.42857142857142855</v>
      </c>
      <c r="P262" s="4" t="str" cm="1">
        <f t="array" ref="P262">_xlfn.IFS(O262&lt;=40%,"Low Risk",AND(O262&gt;40%,O262&lt;60%), "Medium Risk",O262&gt;=60%,"High Risk")</f>
        <v>Medium Risk</v>
      </c>
      <c r="Y262" cm="1">
        <f t="array" ref="Y262">_xlfn.IFS(D262="22-29",1,D262="30-39",2,D262="40-49",3,D262="50-59",4)</f>
        <v>1</v>
      </c>
      <c r="Z262" cm="1">
        <f t="array" ref="Z262">_xlfn.IFS(I262="0-4years",3,I262="5-9years",2,I262="10+ years",1)</f>
        <v>1</v>
      </c>
      <c r="AA262" cm="1">
        <f t="array" ref="AA262">_xlfn.IFS(J262="Low(1-2)", 3, J262="Medium(3)",1,J262="High(4-5)",2)</f>
        <v>2</v>
      </c>
      <c r="AB262" cm="1">
        <f t="array" ref="AB262">_xlfn.IFS(M262="Needs Improvement", 4, M262="Below Expectation", 1,M262="Meets Expectation",3,M262="Exceeds Expectation",2)</f>
        <v>2</v>
      </c>
    </row>
    <row r="263" spans="1:28" x14ac:dyDescent="0.3">
      <c r="A263" t="s">
        <v>285</v>
      </c>
      <c r="B263" t="s">
        <v>1284</v>
      </c>
      <c r="C263" t="s">
        <v>2026</v>
      </c>
      <c r="D263" t="s">
        <v>2074</v>
      </c>
      <c r="E263" t="s">
        <v>2022</v>
      </c>
      <c r="F263" t="s">
        <v>134</v>
      </c>
      <c r="G263" s="4">
        <v>28089</v>
      </c>
      <c r="H263">
        <v>0</v>
      </c>
      <c r="I263" s="6" t="s">
        <v>2071</v>
      </c>
      <c r="J263" t="s">
        <v>2079</v>
      </c>
      <c r="K263">
        <v>3</v>
      </c>
      <c r="L263">
        <v>1</v>
      </c>
      <c r="M263" t="str" cm="1">
        <f t="array" ref="M263">_xlfn.IFS(L263=0,"Below Expectation",L263&lt;5,"Needs Improvement",L263&lt;=7,"Meets Expectation",L263&gt;=8,"Exceeds Expectation")</f>
        <v>Needs Improvement</v>
      </c>
      <c r="N263">
        <f t="shared" si="4"/>
        <v>10</v>
      </c>
      <c r="O263" s="11">
        <f>N263/Table3[[#Totals],[Point]]</f>
        <v>0.7142857142857143</v>
      </c>
      <c r="P263" s="4" t="str" cm="1">
        <f t="array" ref="P263">_xlfn.IFS(O263&lt;=40%,"Low Risk",AND(O263&gt;40%,O263&lt;60%), "Medium Risk",O263&gt;=60%,"High Risk")</f>
        <v>High Risk</v>
      </c>
      <c r="Y263" cm="1">
        <f t="array" ref="Y263">_xlfn.IFS(D263="22-29",1,D263="30-39",2,D263="40-49",3,D263="50-59",4)</f>
        <v>3</v>
      </c>
      <c r="Z263" cm="1">
        <f t="array" ref="Z263">_xlfn.IFS(I263="0-4years",3,I263="5-9years",2,I263="10+ years",1)</f>
        <v>1</v>
      </c>
      <c r="AA263" cm="1">
        <f t="array" ref="AA263">_xlfn.IFS(J263="Low(1-2)", 3, J263="Medium(3)",1,J263="High(4-5)",2)</f>
        <v>2</v>
      </c>
      <c r="AB263" cm="1">
        <f t="array" ref="AB263">_xlfn.IFS(M263="Needs Improvement", 4, M263="Below Expectation", 1,M263="Meets Expectation",3,M263="Exceeds Expectation",2)</f>
        <v>4</v>
      </c>
    </row>
    <row r="264" spans="1:28" x14ac:dyDescent="0.3">
      <c r="A264" t="s">
        <v>286</v>
      </c>
      <c r="B264" t="s">
        <v>1285</v>
      </c>
      <c r="C264" t="s">
        <v>2025</v>
      </c>
      <c r="D264" t="s">
        <v>2074</v>
      </c>
      <c r="E264" t="s">
        <v>2022</v>
      </c>
      <c r="F264" t="s">
        <v>722</v>
      </c>
      <c r="G264" s="4">
        <v>45659</v>
      </c>
      <c r="H264">
        <v>0</v>
      </c>
      <c r="I264" s="6" t="s">
        <v>2070</v>
      </c>
      <c r="J264" t="s">
        <v>2080</v>
      </c>
      <c r="K264">
        <v>2</v>
      </c>
      <c r="L264">
        <v>1</v>
      </c>
      <c r="M264" t="str" cm="1">
        <f t="array" ref="M264">_xlfn.IFS(L264=0,"Below Expectation",L264&lt;5,"Needs Improvement",L264&lt;=7,"Meets Expectation",L264&gt;=8,"Exceeds Expectation")</f>
        <v>Needs Improvement</v>
      </c>
      <c r="N264">
        <f t="shared" si="4"/>
        <v>12</v>
      </c>
      <c r="O264" s="11">
        <f>N264/Table3[[#Totals],[Point]]</f>
        <v>0.8571428571428571</v>
      </c>
      <c r="P264" s="4" t="str" cm="1">
        <f t="array" ref="P264">_xlfn.IFS(O264&lt;=40%,"Low Risk",AND(O264&gt;40%,O264&lt;60%), "Medium Risk",O264&gt;=60%,"High Risk")</f>
        <v>High Risk</v>
      </c>
      <c r="Y264" cm="1">
        <f t="array" ref="Y264">_xlfn.IFS(D264="22-29",1,D264="30-39",2,D264="40-49",3,D264="50-59",4)</f>
        <v>3</v>
      </c>
      <c r="Z264" cm="1">
        <f t="array" ref="Z264">_xlfn.IFS(I264="0-4years",3,I264="5-9years",2,I264="10+ years",1)</f>
        <v>2</v>
      </c>
      <c r="AA264" cm="1">
        <f t="array" ref="AA264">_xlfn.IFS(J264="Low(1-2)", 3, J264="Medium(3)",1,J264="High(4-5)",2)</f>
        <v>3</v>
      </c>
      <c r="AB264" cm="1">
        <f t="array" ref="AB264">_xlfn.IFS(M264="Needs Improvement", 4, M264="Below Expectation", 1,M264="Meets Expectation",3,M264="Exceeds Expectation",2)</f>
        <v>4</v>
      </c>
    </row>
    <row r="265" spans="1:28" x14ac:dyDescent="0.3">
      <c r="A265" t="s">
        <v>287</v>
      </c>
      <c r="B265" t="s">
        <v>1286</v>
      </c>
      <c r="C265" t="s">
        <v>2026</v>
      </c>
      <c r="D265" t="s">
        <v>2075</v>
      </c>
      <c r="E265" t="s">
        <v>2023</v>
      </c>
      <c r="F265" t="s">
        <v>804</v>
      </c>
      <c r="G265" s="4">
        <v>70178</v>
      </c>
      <c r="H265">
        <v>0</v>
      </c>
      <c r="I265" s="6" t="s">
        <v>2070</v>
      </c>
      <c r="J265" t="s">
        <v>2081</v>
      </c>
      <c r="K265">
        <v>4</v>
      </c>
      <c r="L265">
        <v>2</v>
      </c>
      <c r="M265" t="str" cm="1">
        <f t="array" ref="M265">_xlfn.IFS(L265=0,"Below Expectation",L265&lt;5,"Needs Improvement",L265&lt;=7,"Meets Expectation",L265&gt;=8,"Exceeds Expectation")</f>
        <v>Needs Improvement</v>
      </c>
      <c r="N265">
        <f t="shared" si="4"/>
        <v>11</v>
      </c>
      <c r="O265" s="11">
        <f>N265/Table3[[#Totals],[Point]]</f>
        <v>0.7857142857142857</v>
      </c>
      <c r="P265" s="4" t="str" cm="1">
        <f t="array" ref="P265">_xlfn.IFS(O265&lt;=40%,"Low Risk",AND(O265&gt;40%,O265&lt;60%), "Medium Risk",O265&gt;=60%,"High Risk")</f>
        <v>High Risk</v>
      </c>
      <c r="Y265" cm="1">
        <f t="array" ref="Y265">_xlfn.IFS(D265="22-29",1,D265="30-39",2,D265="40-49",3,D265="50-59",4)</f>
        <v>4</v>
      </c>
      <c r="Z265" cm="1">
        <f t="array" ref="Z265">_xlfn.IFS(I265="0-4years",3,I265="5-9years",2,I265="10+ years",1)</f>
        <v>2</v>
      </c>
      <c r="AA265" cm="1">
        <f t="array" ref="AA265">_xlfn.IFS(J265="Low(1-2)", 3, J265="Medium(3)",1,J265="High(4-5)",2)</f>
        <v>1</v>
      </c>
      <c r="AB265" cm="1">
        <f t="array" ref="AB265">_xlfn.IFS(M265="Needs Improvement", 4, M265="Below Expectation", 1,M265="Meets Expectation",3,M265="Exceeds Expectation",2)</f>
        <v>4</v>
      </c>
    </row>
    <row r="266" spans="1:28" x14ac:dyDescent="0.3">
      <c r="A266" t="s">
        <v>288</v>
      </c>
      <c r="B266" t="s">
        <v>1287</v>
      </c>
      <c r="C266" t="s">
        <v>2029</v>
      </c>
      <c r="D266" t="s">
        <v>2074</v>
      </c>
      <c r="E266" t="s">
        <v>2023</v>
      </c>
      <c r="F266" t="s">
        <v>958</v>
      </c>
      <c r="G266" s="4">
        <v>106268</v>
      </c>
      <c r="H266">
        <v>0</v>
      </c>
      <c r="I266" s="6" t="s">
        <v>2070</v>
      </c>
      <c r="J266" t="s">
        <v>2081</v>
      </c>
      <c r="K266">
        <v>4</v>
      </c>
      <c r="L266">
        <v>6</v>
      </c>
      <c r="M266" t="str" cm="1">
        <f t="array" ref="M266">_xlfn.IFS(L266=0,"Below Expectation",L266&lt;5,"Needs Improvement",L266&lt;=7,"Meets Expectation",L266&gt;=8,"Exceeds Expectation")</f>
        <v>Meets Expectation</v>
      </c>
      <c r="N266">
        <f t="shared" si="4"/>
        <v>9</v>
      </c>
      <c r="O266" s="11">
        <f>N266/Table3[[#Totals],[Point]]</f>
        <v>0.6428571428571429</v>
      </c>
      <c r="P266" s="4" t="str" cm="1">
        <f t="array" ref="P266">_xlfn.IFS(O266&lt;=40%,"Low Risk",AND(O266&gt;40%,O266&lt;60%), "Medium Risk",O266&gt;=60%,"High Risk")</f>
        <v>High Risk</v>
      </c>
      <c r="Y266" cm="1">
        <f t="array" ref="Y266">_xlfn.IFS(D266="22-29",1,D266="30-39",2,D266="40-49",3,D266="50-59",4)</f>
        <v>3</v>
      </c>
      <c r="Z266" cm="1">
        <f t="array" ref="Z266">_xlfn.IFS(I266="0-4years",3,I266="5-9years",2,I266="10+ years",1)</f>
        <v>2</v>
      </c>
      <c r="AA266" cm="1">
        <f t="array" ref="AA266">_xlfn.IFS(J266="Low(1-2)", 3, J266="Medium(3)",1,J266="High(4-5)",2)</f>
        <v>1</v>
      </c>
      <c r="AB266" cm="1">
        <f t="array" ref="AB266">_xlfn.IFS(M266="Needs Improvement", 4, M266="Below Expectation", 1,M266="Meets Expectation",3,M266="Exceeds Expectation",2)</f>
        <v>3</v>
      </c>
    </row>
    <row r="267" spans="1:28" x14ac:dyDescent="0.3">
      <c r="A267" t="s">
        <v>289</v>
      </c>
      <c r="B267" t="s">
        <v>1288</v>
      </c>
      <c r="C267" t="s">
        <v>2025</v>
      </c>
      <c r="D267" t="s">
        <v>2075</v>
      </c>
      <c r="E267" t="s">
        <v>2022</v>
      </c>
      <c r="F267" t="s">
        <v>252</v>
      </c>
      <c r="G267" s="4">
        <v>110042</v>
      </c>
      <c r="H267">
        <v>0</v>
      </c>
      <c r="I267" s="6" t="s">
        <v>2071</v>
      </c>
      <c r="J267" t="s">
        <v>2080</v>
      </c>
      <c r="K267">
        <v>2</v>
      </c>
      <c r="L267">
        <v>2</v>
      </c>
      <c r="M267" t="str" cm="1">
        <f t="array" ref="M267">_xlfn.IFS(L267=0,"Below Expectation",L267&lt;5,"Needs Improvement",L267&lt;=7,"Meets Expectation",L267&gt;=8,"Exceeds Expectation")</f>
        <v>Needs Improvement</v>
      </c>
      <c r="N267">
        <f t="shared" si="4"/>
        <v>12</v>
      </c>
      <c r="O267" s="11">
        <f>N267/Table3[[#Totals],[Point]]</f>
        <v>0.8571428571428571</v>
      </c>
      <c r="P267" s="4" t="str" cm="1">
        <f t="array" ref="P267">_xlfn.IFS(O267&lt;=40%,"Low Risk",AND(O267&gt;40%,O267&lt;60%), "Medium Risk",O267&gt;=60%,"High Risk")</f>
        <v>High Risk</v>
      </c>
      <c r="Y267" cm="1">
        <f t="array" ref="Y267">_xlfn.IFS(D267="22-29",1,D267="30-39",2,D267="40-49",3,D267="50-59",4)</f>
        <v>4</v>
      </c>
      <c r="Z267" cm="1">
        <f t="array" ref="Z267">_xlfn.IFS(I267="0-4years",3,I267="5-9years",2,I267="10+ years",1)</f>
        <v>1</v>
      </c>
      <c r="AA267" cm="1">
        <f t="array" ref="AA267">_xlfn.IFS(J267="Low(1-2)", 3, J267="Medium(3)",1,J267="High(4-5)",2)</f>
        <v>3</v>
      </c>
      <c r="AB267" cm="1">
        <f t="array" ref="AB267">_xlfn.IFS(M267="Needs Improvement", 4, M267="Below Expectation", 1,M267="Meets Expectation",3,M267="Exceeds Expectation",2)</f>
        <v>4</v>
      </c>
    </row>
    <row r="268" spans="1:28" x14ac:dyDescent="0.3">
      <c r="A268" t="s">
        <v>290</v>
      </c>
      <c r="B268" t="s">
        <v>1289</v>
      </c>
      <c r="C268" t="s">
        <v>2026</v>
      </c>
      <c r="D268" t="s">
        <v>2075</v>
      </c>
      <c r="E268" t="s">
        <v>2023</v>
      </c>
      <c r="F268" t="s">
        <v>520</v>
      </c>
      <c r="G268" s="4">
        <v>95726</v>
      </c>
      <c r="H268">
        <v>0</v>
      </c>
      <c r="I268" s="6" t="s">
        <v>2069</v>
      </c>
      <c r="J268" t="s">
        <v>2080</v>
      </c>
      <c r="K268">
        <v>5</v>
      </c>
      <c r="L268">
        <v>0</v>
      </c>
      <c r="M268" t="str" cm="1">
        <f t="array" ref="M268">_xlfn.IFS(L268=0,"Below Expectation",L268&lt;5,"Needs Improvement",L268&lt;=7,"Meets Expectation",L268&gt;=8,"Exceeds Expectation")</f>
        <v>Below Expectation</v>
      </c>
      <c r="N268">
        <f t="shared" si="4"/>
        <v>11</v>
      </c>
      <c r="O268" s="11">
        <f>N268/Table3[[#Totals],[Point]]</f>
        <v>0.7857142857142857</v>
      </c>
      <c r="P268" s="4" t="str" cm="1">
        <f t="array" ref="P268">_xlfn.IFS(O268&lt;=40%,"Low Risk",AND(O268&gt;40%,O268&lt;60%), "Medium Risk",O268&gt;=60%,"High Risk")</f>
        <v>High Risk</v>
      </c>
      <c r="Y268" cm="1">
        <f t="array" ref="Y268">_xlfn.IFS(D268="22-29",1,D268="30-39",2,D268="40-49",3,D268="50-59",4)</f>
        <v>4</v>
      </c>
      <c r="Z268" cm="1">
        <f t="array" ref="Z268">_xlfn.IFS(I268="0-4years",3,I268="5-9years",2,I268="10+ years",1)</f>
        <v>3</v>
      </c>
      <c r="AA268" cm="1">
        <f t="array" ref="AA268">_xlfn.IFS(J268="Low(1-2)", 3, J268="Medium(3)",1,J268="High(4-5)",2)</f>
        <v>3</v>
      </c>
      <c r="AB268" cm="1">
        <f t="array" ref="AB268">_xlfn.IFS(M268="Needs Improvement", 4, M268="Below Expectation", 1,M268="Meets Expectation",3,M268="Exceeds Expectation",2)</f>
        <v>1</v>
      </c>
    </row>
    <row r="269" spans="1:28" x14ac:dyDescent="0.3">
      <c r="A269" t="s">
        <v>291</v>
      </c>
      <c r="B269" t="s">
        <v>1290</v>
      </c>
      <c r="C269" t="s">
        <v>2030</v>
      </c>
      <c r="D269" t="s">
        <v>2074</v>
      </c>
      <c r="E269" t="s">
        <v>2022</v>
      </c>
      <c r="F269" t="s">
        <v>179</v>
      </c>
      <c r="G269" s="4">
        <v>95111</v>
      </c>
      <c r="H269">
        <v>1</v>
      </c>
      <c r="I269" s="6" t="s">
        <v>2070</v>
      </c>
      <c r="J269" t="s">
        <v>2080</v>
      </c>
      <c r="K269">
        <v>1</v>
      </c>
      <c r="L269">
        <v>5</v>
      </c>
      <c r="M269" t="str" cm="1">
        <f t="array" ref="M269">_xlfn.IFS(L269=0,"Below Expectation",L269&lt;5,"Needs Improvement",L269&lt;=7,"Meets Expectation",L269&gt;=8,"Exceeds Expectation")</f>
        <v>Meets Expectation</v>
      </c>
      <c r="N269">
        <f t="shared" si="4"/>
        <v>11</v>
      </c>
      <c r="O269" s="11">
        <f>N269/Table3[[#Totals],[Point]]</f>
        <v>0.7857142857142857</v>
      </c>
      <c r="P269" s="4" t="str" cm="1">
        <f t="array" ref="P269">_xlfn.IFS(O269&lt;=40%,"Low Risk",AND(O269&gt;40%,O269&lt;60%), "Medium Risk",O269&gt;=60%,"High Risk")</f>
        <v>High Risk</v>
      </c>
      <c r="Y269" cm="1">
        <f t="array" ref="Y269">_xlfn.IFS(D269="22-29",1,D269="30-39",2,D269="40-49",3,D269="50-59",4)</f>
        <v>3</v>
      </c>
      <c r="Z269" cm="1">
        <f t="array" ref="Z269">_xlfn.IFS(I269="0-4years",3,I269="5-9years",2,I269="10+ years",1)</f>
        <v>2</v>
      </c>
      <c r="AA269" cm="1">
        <f t="array" ref="AA269">_xlfn.IFS(J269="Low(1-2)", 3, J269="Medium(3)",1,J269="High(4-5)",2)</f>
        <v>3</v>
      </c>
      <c r="AB269" cm="1">
        <f t="array" ref="AB269">_xlfn.IFS(M269="Needs Improvement", 4, M269="Below Expectation", 1,M269="Meets Expectation",3,M269="Exceeds Expectation",2)</f>
        <v>3</v>
      </c>
    </row>
    <row r="270" spans="1:28" x14ac:dyDescent="0.3">
      <c r="A270" t="s">
        <v>292</v>
      </c>
      <c r="B270" t="s">
        <v>1291</v>
      </c>
      <c r="C270" t="s">
        <v>2029</v>
      </c>
      <c r="D270" t="s">
        <v>2075</v>
      </c>
      <c r="E270" t="s">
        <v>2023</v>
      </c>
      <c r="F270" t="s">
        <v>496</v>
      </c>
      <c r="G270" s="4">
        <v>59565</v>
      </c>
      <c r="H270">
        <v>0</v>
      </c>
      <c r="I270" s="6" t="s">
        <v>2070</v>
      </c>
      <c r="J270" t="s">
        <v>2080</v>
      </c>
      <c r="K270">
        <v>4</v>
      </c>
      <c r="L270">
        <v>2</v>
      </c>
      <c r="M270" t="str" cm="1">
        <f t="array" ref="M270">_xlfn.IFS(L270=0,"Below Expectation",L270&lt;5,"Needs Improvement",L270&lt;=7,"Meets Expectation",L270&gt;=8,"Exceeds Expectation")</f>
        <v>Needs Improvement</v>
      </c>
      <c r="N270">
        <f t="shared" si="4"/>
        <v>13</v>
      </c>
      <c r="O270" s="11">
        <f>N270/Table3[[#Totals],[Point]]</f>
        <v>0.9285714285714286</v>
      </c>
      <c r="P270" s="4" t="str" cm="1">
        <f t="array" ref="P270">_xlfn.IFS(O270&lt;=40%,"Low Risk",AND(O270&gt;40%,O270&lt;60%), "Medium Risk",O270&gt;=60%,"High Risk")</f>
        <v>High Risk</v>
      </c>
      <c r="Y270" cm="1">
        <f t="array" ref="Y270">_xlfn.IFS(D270="22-29",1,D270="30-39",2,D270="40-49",3,D270="50-59",4)</f>
        <v>4</v>
      </c>
      <c r="Z270" cm="1">
        <f t="array" ref="Z270">_xlfn.IFS(I270="0-4years",3,I270="5-9years",2,I270="10+ years",1)</f>
        <v>2</v>
      </c>
      <c r="AA270" cm="1">
        <f t="array" ref="AA270">_xlfn.IFS(J270="Low(1-2)", 3, J270="Medium(3)",1,J270="High(4-5)",2)</f>
        <v>3</v>
      </c>
      <c r="AB270" cm="1">
        <f t="array" ref="AB270">_xlfn.IFS(M270="Needs Improvement", 4, M270="Below Expectation", 1,M270="Meets Expectation",3,M270="Exceeds Expectation",2)</f>
        <v>4</v>
      </c>
    </row>
    <row r="271" spans="1:28" x14ac:dyDescent="0.3">
      <c r="A271" t="s">
        <v>293</v>
      </c>
      <c r="B271" t="s">
        <v>1292</v>
      </c>
      <c r="C271" t="s">
        <v>2029</v>
      </c>
      <c r="D271" t="s">
        <v>2076</v>
      </c>
      <c r="E271" t="s">
        <v>2023</v>
      </c>
      <c r="F271" t="s">
        <v>724</v>
      </c>
      <c r="G271" s="4">
        <v>114242</v>
      </c>
      <c r="H271">
        <v>0</v>
      </c>
      <c r="I271" s="6" t="s">
        <v>2071</v>
      </c>
      <c r="J271" t="s">
        <v>2080</v>
      </c>
      <c r="K271">
        <v>2</v>
      </c>
      <c r="L271">
        <v>0</v>
      </c>
      <c r="M271" t="str" cm="1">
        <f t="array" ref="M271">_xlfn.IFS(L271=0,"Below Expectation",L271&lt;5,"Needs Improvement",L271&lt;=7,"Meets Expectation",L271&gt;=8,"Exceeds Expectation")</f>
        <v>Below Expectation</v>
      </c>
      <c r="N271">
        <f t="shared" si="4"/>
        <v>6</v>
      </c>
      <c r="O271" s="11">
        <f>N271/Table3[[#Totals],[Point]]</f>
        <v>0.42857142857142855</v>
      </c>
      <c r="P271" s="4" t="str" cm="1">
        <f t="array" ref="P271">_xlfn.IFS(O271&lt;=40%,"Low Risk",AND(O271&gt;40%,O271&lt;60%), "Medium Risk",O271&gt;=60%,"High Risk")</f>
        <v>Medium Risk</v>
      </c>
      <c r="Y271" cm="1">
        <f t="array" ref="Y271">_xlfn.IFS(D271="22-29",1,D271="30-39",2,D271="40-49",3,D271="50-59",4)</f>
        <v>1</v>
      </c>
      <c r="Z271" cm="1">
        <f t="array" ref="Z271">_xlfn.IFS(I271="0-4years",3,I271="5-9years",2,I271="10+ years",1)</f>
        <v>1</v>
      </c>
      <c r="AA271" cm="1">
        <f t="array" ref="AA271">_xlfn.IFS(J271="Low(1-2)", 3, J271="Medium(3)",1,J271="High(4-5)",2)</f>
        <v>3</v>
      </c>
      <c r="AB271" cm="1">
        <f t="array" ref="AB271">_xlfn.IFS(M271="Needs Improvement", 4, M271="Below Expectation", 1,M271="Meets Expectation",3,M271="Exceeds Expectation",2)</f>
        <v>1</v>
      </c>
    </row>
    <row r="272" spans="1:28" x14ac:dyDescent="0.3">
      <c r="A272" t="s">
        <v>294</v>
      </c>
      <c r="B272" t="s">
        <v>1293</v>
      </c>
      <c r="C272" t="s">
        <v>2030</v>
      </c>
      <c r="D272" t="s">
        <v>2074</v>
      </c>
      <c r="E272" t="s">
        <v>2024</v>
      </c>
      <c r="F272" t="s">
        <v>295</v>
      </c>
      <c r="G272" s="4">
        <v>47884</v>
      </c>
      <c r="H272">
        <v>0</v>
      </c>
      <c r="I272" s="6" t="s">
        <v>2070</v>
      </c>
      <c r="J272" t="s">
        <v>2080</v>
      </c>
      <c r="K272">
        <v>3</v>
      </c>
      <c r="L272">
        <v>3</v>
      </c>
      <c r="M272" t="str" cm="1">
        <f t="array" ref="M272">_xlfn.IFS(L272=0,"Below Expectation",L272&lt;5,"Needs Improvement",L272&lt;=7,"Meets Expectation",L272&gt;=8,"Exceeds Expectation")</f>
        <v>Needs Improvement</v>
      </c>
      <c r="N272">
        <f t="shared" si="4"/>
        <v>12</v>
      </c>
      <c r="O272" s="11">
        <f>N272/Table3[[#Totals],[Point]]</f>
        <v>0.8571428571428571</v>
      </c>
      <c r="P272" s="4" t="str" cm="1">
        <f t="array" ref="P272">_xlfn.IFS(O272&lt;=40%,"Low Risk",AND(O272&gt;40%,O272&lt;60%), "Medium Risk",O272&gt;=60%,"High Risk")</f>
        <v>High Risk</v>
      </c>
      <c r="Y272" cm="1">
        <f t="array" ref="Y272">_xlfn.IFS(D272="22-29",1,D272="30-39",2,D272="40-49",3,D272="50-59",4)</f>
        <v>3</v>
      </c>
      <c r="Z272" cm="1">
        <f t="array" ref="Z272">_xlfn.IFS(I272="0-4years",3,I272="5-9years",2,I272="10+ years",1)</f>
        <v>2</v>
      </c>
      <c r="AA272" cm="1">
        <f t="array" ref="AA272">_xlfn.IFS(J272="Low(1-2)", 3, J272="Medium(3)",1,J272="High(4-5)",2)</f>
        <v>3</v>
      </c>
      <c r="AB272" cm="1">
        <f t="array" ref="AB272">_xlfn.IFS(M272="Needs Improvement", 4, M272="Below Expectation", 1,M272="Meets Expectation",3,M272="Exceeds Expectation",2)</f>
        <v>4</v>
      </c>
    </row>
    <row r="273" spans="1:28" x14ac:dyDescent="0.3">
      <c r="A273" t="s">
        <v>295</v>
      </c>
      <c r="B273" t="s">
        <v>1294</v>
      </c>
      <c r="C273" t="s">
        <v>2026</v>
      </c>
      <c r="D273" t="s">
        <v>2076</v>
      </c>
      <c r="E273" t="s">
        <v>2022</v>
      </c>
      <c r="F273" t="s">
        <v>910</v>
      </c>
      <c r="G273" s="4">
        <v>42199</v>
      </c>
      <c r="H273">
        <v>0</v>
      </c>
      <c r="I273" s="6" t="s">
        <v>2069</v>
      </c>
      <c r="J273" t="s">
        <v>2080</v>
      </c>
      <c r="K273">
        <v>2</v>
      </c>
      <c r="L273">
        <v>0</v>
      </c>
      <c r="M273" t="str" cm="1">
        <f t="array" ref="M273">_xlfn.IFS(L273=0,"Below Expectation",L273&lt;5,"Needs Improvement",L273&lt;=7,"Meets Expectation",L273&gt;=8,"Exceeds Expectation")</f>
        <v>Below Expectation</v>
      </c>
      <c r="N273">
        <f t="shared" si="4"/>
        <v>8</v>
      </c>
      <c r="O273" s="11">
        <f>N273/Table3[[#Totals],[Point]]</f>
        <v>0.5714285714285714</v>
      </c>
      <c r="P273" s="4" t="str" cm="1">
        <f t="array" ref="P273">_xlfn.IFS(O273&lt;=40%,"Low Risk",AND(O273&gt;40%,O273&lt;60%), "Medium Risk",O273&gt;=60%,"High Risk")</f>
        <v>Medium Risk</v>
      </c>
      <c r="Y273" cm="1">
        <f t="array" ref="Y273">_xlfn.IFS(D273="22-29",1,D273="30-39",2,D273="40-49",3,D273="50-59",4)</f>
        <v>1</v>
      </c>
      <c r="Z273" cm="1">
        <f t="array" ref="Z273">_xlfn.IFS(I273="0-4years",3,I273="5-9years",2,I273="10+ years",1)</f>
        <v>3</v>
      </c>
      <c r="AA273" cm="1">
        <f t="array" ref="AA273">_xlfn.IFS(J273="Low(1-2)", 3, J273="Medium(3)",1,J273="High(4-5)",2)</f>
        <v>3</v>
      </c>
      <c r="AB273" cm="1">
        <f t="array" ref="AB273">_xlfn.IFS(M273="Needs Improvement", 4, M273="Below Expectation", 1,M273="Meets Expectation",3,M273="Exceeds Expectation",2)</f>
        <v>1</v>
      </c>
    </row>
    <row r="274" spans="1:28" x14ac:dyDescent="0.3">
      <c r="A274" t="s">
        <v>296</v>
      </c>
      <c r="B274" t="s">
        <v>1295</v>
      </c>
      <c r="C274" t="s">
        <v>2028</v>
      </c>
      <c r="D274" t="s">
        <v>2075</v>
      </c>
      <c r="E274" t="s">
        <v>2023</v>
      </c>
      <c r="F274" t="s">
        <v>25</v>
      </c>
      <c r="G274" s="4">
        <v>85038</v>
      </c>
      <c r="H274">
        <v>0</v>
      </c>
      <c r="I274" s="6" t="s">
        <v>2071</v>
      </c>
      <c r="J274" t="s">
        <v>2080</v>
      </c>
      <c r="K274">
        <v>5</v>
      </c>
      <c r="L274">
        <v>0</v>
      </c>
      <c r="M274" t="str" cm="1">
        <f t="array" ref="M274">_xlfn.IFS(L274=0,"Below Expectation",L274&lt;5,"Needs Improvement",L274&lt;=7,"Meets Expectation",L274&gt;=8,"Exceeds Expectation")</f>
        <v>Below Expectation</v>
      </c>
      <c r="N274">
        <f t="shared" si="4"/>
        <v>9</v>
      </c>
      <c r="O274" s="11">
        <f>N274/Table3[[#Totals],[Point]]</f>
        <v>0.6428571428571429</v>
      </c>
      <c r="P274" s="4" t="str" cm="1">
        <f t="array" ref="P274">_xlfn.IFS(O274&lt;=40%,"Low Risk",AND(O274&gt;40%,O274&lt;60%), "Medium Risk",O274&gt;=60%,"High Risk")</f>
        <v>High Risk</v>
      </c>
      <c r="Y274" cm="1">
        <f t="array" ref="Y274">_xlfn.IFS(D274="22-29",1,D274="30-39",2,D274="40-49",3,D274="50-59",4)</f>
        <v>4</v>
      </c>
      <c r="Z274" cm="1">
        <f t="array" ref="Z274">_xlfn.IFS(I274="0-4years",3,I274="5-9years",2,I274="10+ years",1)</f>
        <v>1</v>
      </c>
      <c r="AA274" cm="1">
        <f t="array" ref="AA274">_xlfn.IFS(J274="Low(1-2)", 3, J274="Medium(3)",1,J274="High(4-5)",2)</f>
        <v>3</v>
      </c>
      <c r="AB274" cm="1">
        <f t="array" ref="AB274">_xlfn.IFS(M274="Needs Improvement", 4, M274="Below Expectation", 1,M274="Meets Expectation",3,M274="Exceeds Expectation",2)</f>
        <v>1</v>
      </c>
    </row>
    <row r="275" spans="1:28" x14ac:dyDescent="0.3">
      <c r="A275" t="s">
        <v>297</v>
      </c>
      <c r="B275" t="s">
        <v>1296</v>
      </c>
      <c r="C275" t="s">
        <v>2030</v>
      </c>
      <c r="D275" t="s">
        <v>2073</v>
      </c>
      <c r="E275" t="s">
        <v>2023</v>
      </c>
      <c r="F275" t="s">
        <v>781</v>
      </c>
      <c r="G275" s="4">
        <v>82786</v>
      </c>
      <c r="H275">
        <v>0</v>
      </c>
      <c r="I275" s="6" t="s">
        <v>2070</v>
      </c>
      <c r="J275" t="s">
        <v>2080</v>
      </c>
      <c r="K275">
        <v>1</v>
      </c>
      <c r="L275">
        <v>1</v>
      </c>
      <c r="M275" t="str" cm="1">
        <f t="array" ref="M275">_xlfn.IFS(L275=0,"Below Expectation",L275&lt;5,"Needs Improvement",L275&lt;=7,"Meets Expectation",L275&gt;=8,"Exceeds Expectation")</f>
        <v>Needs Improvement</v>
      </c>
      <c r="N275">
        <f t="shared" si="4"/>
        <v>11</v>
      </c>
      <c r="O275" s="11">
        <f>N275/Table3[[#Totals],[Point]]</f>
        <v>0.7857142857142857</v>
      </c>
      <c r="P275" s="4" t="str" cm="1">
        <f t="array" ref="P275">_xlfn.IFS(O275&lt;=40%,"Low Risk",AND(O275&gt;40%,O275&lt;60%), "Medium Risk",O275&gt;=60%,"High Risk")</f>
        <v>High Risk</v>
      </c>
      <c r="Y275" cm="1">
        <f t="array" ref="Y275">_xlfn.IFS(D275="22-29",1,D275="30-39",2,D275="40-49",3,D275="50-59",4)</f>
        <v>2</v>
      </c>
      <c r="Z275" cm="1">
        <f t="array" ref="Z275">_xlfn.IFS(I275="0-4years",3,I275="5-9years",2,I275="10+ years",1)</f>
        <v>2</v>
      </c>
      <c r="AA275" cm="1">
        <f t="array" ref="AA275">_xlfn.IFS(J275="Low(1-2)", 3, J275="Medium(3)",1,J275="High(4-5)",2)</f>
        <v>3</v>
      </c>
      <c r="AB275" cm="1">
        <f t="array" ref="AB275">_xlfn.IFS(M275="Needs Improvement", 4, M275="Below Expectation", 1,M275="Meets Expectation",3,M275="Exceeds Expectation",2)</f>
        <v>4</v>
      </c>
    </row>
    <row r="276" spans="1:28" x14ac:dyDescent="0.3">
      <c r="A276" t="s">
        <v>298</v>
      </c>
      <c r="B276" t="s">
        <v>1297</v>
      </c>
      <c r="C276" t="s">
        <v>2026</v>
      </c>
      <c r="D276" t="s">
        <v>2074</v>
      </c>
      <c r="E276" t="s">
        <v>2023</v>
      </c>
      <c r="F276" t="s">
        <v>745</v>
      </c>
      <c r="G276" s="4">
        <v>74294</v>
      </c>
      <c r="H276">
        <v>1</v>
      </c>
      <c r="I276" s="6" t="s">
        <v>2069</v>
      </c>
      <c r="J276" t="s">
        <v>2079</v>
      </c>
      <c r="K276">
        <v>5</v>
      </c>
      <c r="L276">
        <v>9</v>
      </c>
      <c r="M276" t="str" cm="1">
        <f t="array" ref="M276">_xlfn.IFS(L276=0,"Below Expectation",L276&lt;5,"Needs Improvement",L276&lt;=7,"Meets Expectation",L276&gt;=8,"Exceeds Expectation")</f>
        <v>Exceeds Expectation</v>
      </c>
      <c r="N276">
        <f t="shared" si="4"/>
        <v>10</v>
      </c>
      <c r="O276" s="11">
        <f>N276/Table3[[#Totals],[Point]]</f>
        <v>0.7142857142857143</v>
      </c>
      <c r="P276" s="4" t="str" cm="1">
        <f t="array" ref="P276">_xlfn.IFS(O276&lt;=40%,"Low Risk",AND(O276&gt;40%,O276&lt;60%), "Medium Risk",O276&gt;=60%,"High Risk")</f>
        <v>High Risk</v>
      </c>
      <c r="Y276" cm="1">
        <f t="array" ref="Y276">_xlfn.IFS(D276="22-29",1,D276="30-39",2,D276="40-49",3,D276="50-59",4)</f>
        <v>3</v>
      </c>
      <c r="Z276" cm="1">
        <f t="array" ref="Z276">_xlfn.IFS(I276="0-4years",3,I276="5-9years",2,I276="10+ years",1)</f>
        <v>3</v>
      </c>
      <c r="AA276" cm="1">
        <f t="array" ref="AA276">_xlfn.IFS(J276="Low(1-2)", 3, J276="Medium(3)",1,J276="High(4-5)",2)</f>
        <v>2</v>
      </c>
      <c r="AB276" cm="1">
        <f t="array" ref="AB276">_xlfn.IFS(M276="Needs Improvement", 4, M276="Below Expectation", 1,M276="Meets Expectation",3,M276="Exceeds Expectation",2)</f>
        <v>2</v>
      </c>
    </row>
    <row r="277" spans="1:28" x14ac:dyDescent="0.3">
      <c r="A277" t="s">
        <v>299</v>
      </c>
      <c r="B277" t="s">
        <v>1298</v>
      </c>
      <c r="C277" t="s">
        <v>2030</v>
      </c>
      <c r="D277" t="s">
        <v>2075</v>
      </c>
      <c r="E277" t="s">
        <v>2022</v>
      </c>
      <c r="F277" t="s">
        <v>534</v>
      </c>
      <c r="G277" s="4">
        <v>103015</v>
      </c>
      <c r="H277">
        <v>0</v>
      </c>
      <c r="I277" s="6" t="s">
        <v>2070</v>
      </c>
      <c r="J277" t="s">
        <v>2079</v>
      </c>
      <c r="K277">
        <v>3</v>
      </c>
      <c r="L277">
        <v>7</v>
      </c>
      <c r="M277" t="str" cm="1">
        <f t="array" ref="M277">_xlfn.IFS(L277=0,"Below Expectation",L277&lt;5,"Needs Improvement",L277&lt;=7,"Meets Expectation",L277&gt;=8,"Exceeds Expectation")</f>
        <v>Meets Expectation</v>
      </c>
      <c r="N277">
        <f t="shared" si="4"/>
        <v>11</v>
      </c>
      <c r="O277" s="11">
        <f>N277/Table3[[#Totals],[Point]]</f>
        <v>0.7857142857142857</v>
      </c>
      <c r="P277" s="4" t="str" cm="1">
        <f t="array" ref="P277">_xlfn.IFS(O277&lt;=40%,"Low Risk",AND(O277&gt;40%,O277&lt;60%), "Medium Risk",O277&gt;=60%,"High Risk")</f>
        <v>High Risk</v>
      </c>
      <c r="Y277" cm="1">
        <f t="array" ref="Y277">_xlfn.IFS(D277="22-29",1,D277="30-39",2,D277="40-49",3,D277="50-59",4)</f>
        <v>4</v>
      </c>
      <c r="Z277" cm="1">
        <f t="array" ref="Z277">_xlfn.IFS(I277="0-4years",3,I277="5-9years",2,I277="10+ years",1)</f>
        <v>2</v>
      </c>
      <c r="AA277" cm="1">
        <f t="array" ref="AA277">_xlfn.IFS(J277="Low(1-2)", 3, J277="Medium(3)",1,J277="High(4-5)",2)</f>
        <v>2</v>
      </c>
      <c r="AB277" cm="1">
        <f t="array" ref="AB277">_xlfn.IFS(M277="Needs Improvement", 4, M277="Below Expectation", 1,M277="Meets Expectation",3,M277="Exceeds Expectation",2)</f>
        <v>3</v>
      </c>
    </row>
    <row r="278" spans="1:28" x14ac:dyDescent="0.3">
      <c r="A278" t="s">
        <v>300</v>
      </c>
      <c r="B278" t="s">
        <v>1299</v>
      </c>
      <c r="C278" t="s">
        <v>2030</v>
      </c>
      <c r="D278" t="s">
        <v>2075</v>
      </c>
      <c r="E278" t="s">
        <v>2023</v>
      </c>
      <c r="F278" t="s">
        <v>936</v>
      </c>
      <c r="G278" s="4">
        <v>59178</v>
      </c>
      <c r="H278">
        <v>1</v>
      </c>
      <c r="I278" s="6" t="s">
        <v>2070</v>
      </c>
      <c r="J278" t="s">
        <v>2081</v>
      </c>
      <c r="K278">
        <v>3</v>
      </c>
      <c r="L278">
        <v>1</v>
      </c>
      <c r="M278" t="str" cm="1">
        <f t="array" ref="M278">_xlfn.IFS(L278=0,"Below Expectation",L278&lt;5,"Needs Improvement",L278&lt;=7,"Meets Expectation",L278&gt;=8,"Exceeds Expectation")</f>
        <v>Needs Improvement</v>
      </c>
      <c r="N278">
        <f t="shared" si="4"/>
        <v>11</v>
      </c>
      <c r="O278" s="11">
        <f>N278/Table3[[#Totals],[Point]]</f>
        <v>0.7857142857142857</v>
      </c>
      <c r="P278" s="4" t="str" cm="1">
        <f t="array" ref="P278">_xlfn.IFS(O278&lt;=40%,"Low Risk",AND(O278&gt;40%,O278&lt;60%), "Medium Risk",O278&gt;=60%,"High Risk")</f>
        <v>High Risk</v>
      </c>
      <c r="Y278" cm="1">
        <f t="array" ref="Y278">_xlfn.IFS(D278="22-29",1,D278="30-39",2,D278="40-49",3,D278="50-59",4)</f>
        <v>4</v>
      </c>
      <c r="Z278" cm="1">
        <f t="array" ref="Z278">_xlfn.IFS(I278="0-4years",3,I278="5-9years",2,I278="10+ years",1)</f>
        <v>2</v>
      </c>
      <c r="AA278" cm="1">
        <f t="array" ref="AA278">_xlfn.IFS(J278="Low(1-2)", 3, J278="Medium(3)",1,J278="High(4-5)",2)</f>
        <v>1</v>
      </c>
      <c r="AB278" cm="1">
        <f t="array" ref="AB278">_xlfn.IFS(M278="Needs Improvement", 4, M278="Below Expectation", 1,M278="Meets Expectation",3,M278="Exceeds Expectation",2)</f>
        <v>4</v>
      </c>
    </row>
    <row r="279" spans="1:28" x14ac:dyDescent="0.3">
      <c r="A279" t="s">
        <v>301</v>
      </c>
      <c r="B279" t="s">
        <v>1300</v>
      </c>
      <c r="C279" t="s">
        <v>2025</v>
      </c>
      <c r="D279" t="s">
        <v>2076</v>
      </c>
      <c r="E279" t="s">
        <v>2022</v>
      </c>
      <c r="F279" t="s">
        <v>309</v>
      </c>
      <c r="G279" s="4">
        <v>37665</v>
      </c>
      <c r="H279">
        <v>1</v>
      </c>
      <c r="I279" s="6" t="s">
        <v>2069</v>
      </c>
      <c r="J279" t="s">
        <v>2080</v>
      </c>
      <c r="K279">
        <v>3</v>
      </c>
      <c r="L279">
        <v>1</v>
      </c>
      <c r="M279" t="str" cm="1">
        <f t="array" ref="M279">_xlfn.IFS(L279=0,"Below Expectation",L279&lt;5,"Needs Improvement",L279&lt;=7,"Meets Expectation",L279&gt;=8,"Exceeds Expectation")</f>
        <v>Needs Improvement</v>
      </c>
      <c r="N279">
        <f t="shared" si="4"/>
        <v>11</v>
      </c>
      <c r="O279" s="11">
        <f>N279/Table3[[#Totals],[Point]]</f>
        <v>0.7857142857142857</v>
      </c>
      <c r="P279" s="4" t="str" cm="1">
        <f t="array" ref="P279">_xlfn.IFS(O279&lt;=40%,"Low Risk",AND(O279&gt;40%,O279&lt;60%), "Medium Risk",O279&gt;=60%,"High Risk")</f>
        <v>High Risk</v>
      </c>
      <c r="Y279" cm="1">
        <f t="array" ref="Y279">_xlfn.IFS(D279="22-29",1,D279="30-39",2,D279="40-49",3,D279="50-59",4)</f>
        <v>1</v>
      </c>
      <c r="Z279" cm="1">
        <f t="array" ref="Z279">_xlfn.IFS(I279="0-4years",3,I279="5-9years",2,I279="10+ years",1)</f>
        <v>3</v>
      </c>
      <c r="AA279" cm="1">
        <f t="array" ref="AA279">_xlfn.IFS(J279="Low(1-2)", 3, J279="Medium(3)",1,J279="High(4-5)",2)</f>
        <v>3</v>
      </c>
      <c r="AB279" cm="1">
        <f t="array" ref="AB279">_xlfn.IFS(M279="Needs Improvement", 4, M279="Below Expectation", 1,M279="Meets Expectation",3,M279="Exceeds Expectation",2)</f>
        <v>4</v>
      </c>
    </row>
    <row r="280" spans="1:28" x14ac:dyDescent="0.3">
      <c r="A280" t="s">
        <v>302</v>
      </c>
      <c r="B280" t="s">
        <v>1301</v>
      </c>
      <c r="C280" t="s">
        <v>2026</v>
      </c>
      <c r="D280" t="s">
        <v>2075</v>
      </c>
      <c r="E280" t="s">
        <v>2024</v>
      </c>
      <c r="F280" t="s">
        <v>894</v>
      </c>
      <c r="G280" s="4">
        <v>25534</v>
      </c>
      <c r="H280">
        <v>0</v>
      </c>
      <c r="I280" s="6" t="s">
        <v>2070</v>
      </c>
      <c r="J280" t="s">
        <v>2080</v>
      </c>
      <c r="K280">
        <v>3</v>
      </c>
      <c r="L280">
        <v>9</v>
      </c>
      <c r="M280" t="str" cm="1">
        <f t="array" ref="M280">_xlfn.IFS(L280=0,"Below Expectation",L280&lt;5,"Needs Improvement",L280&lt;=7,"Meets Expectation",L280&gt;=8,"Exceeds Expectation")</f>
        <v>Exceeds Expectation</v>
      </c>
      <c r="N280">
        <f t="shared" si="4"/>
        <v>11</v>
      </c>
      <c r="O280" s="11">
        <f>N280/Table3[[#Totals],[Point]]</f>
        <v>0.7857142857142857</v>
      </c>
      <c r="P280" s="4" t="str" cm="1">
        <f t="array" ref="P280">_xlfn.IFS(O280&lt;=40%,"Low Risk",AND(O280&gt;40%,O280&lt;60%), "Medium Risk",O280&gt;=60%,"High Risk")</f>
        <v>High Risk</v>
      </c>
      <c r="Y280" cm="1">
        <f t="array" ref="Y280">_xlfn.IFS(D280="22-29",1,D280="30-39",2,D280="40-49",3,D280="50-59",4)</f>
        <v>4</v>
      </c>
      <c r="Z280" cm="1">
        <f t="array" ref="Z280">_xlfn.IFS(I280="0-4years",3,I280="5-9years",2,I280="10+ years",1)</f>
        <v>2</v>
      </c>
      <c r="AA280" cm="1">
        <f t="array" ref="AA280">_xlfn.IFS(J280="Low(1-2)", 3, J280="Medium(3)",1,J280="High(4-5)",2)</f>
        <v>3</v>
      </c>
      <c r="AB280" cm="1">
        <f t="array" ref="AB280">_xlfn.IFS(M280="Needs Improvement", 4, M280="Below Expectation", 1,M280="Meets Expectation",3,M280="Exceeds Expectation",2)</f>
        <v>2</v>
      </c>
    </row>
    <row r="281" spans="1:28" x14ac:dyDescent="0.3">
      <c r="A281" t="s">
        <v>303</v>
      </c>
      <c r="B281" t="s">
        <v>1302</v>
      </c>
      <c r="C281" t="s">
        <v>2028</v>
      </c>
      <c r="D281" t="s">
        <v>2075</v>
      </c>
      <c r="E281" t="s">
        <v>2023</v>
      </c>
      <c r="F281" t="s">
        <v>36</v>
      </c>
      <c r="G281" s="4">
        <v>116828</v>
      </c>
      <c r="H281">
        <v>0</v>
      </c>
      <c r="I281" s="6" t="s">
        <v>2070</v>
      </c>
      <c r="J281" t="s">
        <v>2081</v>
      </c>
      <c r="K281">
        <v>2</v>
      </c>
      <c r="L281">
        <v>9</v>
      </c>
      <c r="M281" t="str" cm="1">
        <f t="array" ref="M281">_xlfn.IFS(L281=0,"Below Expectation",L281&lt;5,"Needs Improvement",L281&lt;=7,"Meets Expectation",L281&gt;=8,"Exceeds Expectation")</f>
        <v>Exceeds Expectation</v>
      </c>
      <c r="N281">
        <f t="shared" si="4"/>
        <v>9</v>
      </c>
      <c r="O281" s="11">
        <f>N281/Table3[[#Totals],[Point]]</f>
        <v>0.6428571428571429</v>
      </c>
      <c r="P281" s="4" t="str" cm="1">
        <f t="array" ref="P281">_xlfn.IFS(O281&lt;=40%,"Low Risk",AND(O281&gt;40%,O281&lt;60%), "Medium Risk",O281&gt;=60%,"High Risk")</f>
        <v>High Risk</v>
      </c>
      <c r="Y281" cm="1">
        <f t="array" ref="Y281">_xlfn.IFS(D281="22-29",1,D281="30-39",2,D281="40-49",3,D281="50-59",4)</f>
        <v>4</v>
      </c>
      <c r="Z281" cm="1">
        <f t="array" ref="Z281">_xlfn.IFS(I281="0-4years",3,I281="5-9years",2,I281="10+ years",1)</f>
        <v>2</v>
      </c>
      <c r="AA281" cm="1">
        <f t="array" ref="AA281">_xlfn.IFS(J281="Low(1-2)", 3, J281="Medium(3)",1,J281="High(4-5)",2)</f>
        <v>1</v>
      </c>
      <c r="AB281" cm="1">
        <f t="array" ref="AB281">_xlfn.IFS(M281="Needs Improvement", 4, M281="Below Expectation", 1,M281="Meets Expectation",3,M281="Exceeds Expectation",2)</f>
        <v>2</v>
      </c>
    </row>
    <row r="282" spans="1:28" x14ac:dyDescent="0.3">
      <c r="A282" t="s">
        <v>304</v>
      </c>
      <c r="B282" t="s">
        <v>1303</v>
      </c>
      <c r="C282" t="s">
        <v>2025</v>
      </c>
      <c r="D282" t="s">
        <v>2074</v>
      </c>
      <c r="E282" t="s">
        <v>2022</v>
      </c>
      <c r="F282" t="s">
        <v>631</v>
      </c>
      <c r="G282" s="4">
        <v>61132</v>
      </c>
      <c r="H282">
        <v>0</v>
      </c>
      <c r="I282" s="6" t="s">
        <v>2070</v>
      </c>
      <c r="J282" t="s">
        <v>2080</v>
      </c>
      <c r="K282">
        <v>3</v>
      </c>
      <c r="L282">
        <v>7</v>
      </c>
      <c r="M282" t="str" cm="1">
        <f t="array" ref="M282">_xlfn.IFS(L282=0,"Below Expectation",L282&lt;5,"Needs Improvement",L282&lt;=7,"Meets Expectation",L282&gt;=8,"Exceeds Expectation")</f>
        <v>Meets Expectation</v>
      </c>
      <c r="N282">
        <f t="shared" si="4"/>
        <v>11</v>
      </c>
      <c r="O282" s="11">
        <f>N282/Table3[[#Totals],[Point]]</f>
        <v>0.7857142857142857</v>
      </c>
      <c r="P282" s="4" t="str" cm="1">
        <f t="array" ref="P282">_xlfn.IFS(O282&lt;=40%,"Low Risk",AND(O282&gt;40%,O282&lt;60%), "Medium Risk",O282&gt;=60%,"High Risk")</f>
        <v>High Risk</v>
      </c>
      <c r="Y282" cm="1">
        <f t="array" ref="Y282">_xlfn.IFS(D282="22-29",1,D282="30-39",2,D282="40-49",3,D282="50-59",4)</f>
        <v>3</v>
      </c>
      <c r="Z282" cm="1">
        <f t="array" ref="Z282">_xlfn.IFS(I282="0-4years",3,I282="5-9years",2,I282="10+ years",1)</f>
        <v>2</v>
      </c>
      <c r="AA282" cm="1">
        <f t="array" ref="AA282">_xlfn.IFS(J282="Low(1-2)", 3, J282="Medium(3)",1,J282="High(4-5)",2)</f>
        <v>3</v>
      </c>
      <c r="AB282" cm="1">
        <f t="array" ref="AB282">_xlfn.IFS(M282="Needs Improvement", 4, M282="Below Expectation", 1,M282="Meets Expectation",3,M282="Exceeds Expectation",2)</f>
        <v>3</v>
      </c>
    </row>
    <row r="283" spans="1:28" x14ac:dyDescent="0.3">
      <c r="A283" t="s">
        <v>305</v>
      </c>
      <c r="B283" t="s">
        <v>1304</v>
      </c>
      <c r="C283" t="s">
        <v>2030</v>
      </c>
      <c r="D283" t="s">
        <v>2075</v>
      </c>
      <c r="E283" t="s">
        <v>2024</v>
      </c>
      <c r="F283" t="s">
        <v>521</v>
      </c>
      <c r="G283" s="4">
        <v>61110</v>
      </c>
      <c r="H283">
        <v>1</v>
      </c>
      <c r="I283" s="6" t="s">
        <v>2071</v>
      </c>
      <c r="J283" t="s">
        <v>2081</v>
      </c>
      <c r="K283">
        <v>3</v>
      </c>
      <c r="L283">
        <v>5</v>
      </c>
      <c r="M283" t="str" cm="1">
        <f t="array" ref="M283">_xlfn.IFS(L283=0,"Below Expectation",L283&lt;5,"Needs Improvement",L283&lt;=7,"Meets Expectation",L283&gt;=8,"Exceeds Expectation")</f>
        <v>Meets Expectation</v>
      </c>
      <c r="N283">
        <f t="shared" si="4"/>
        <v>9</v>
      </c>
      <c r="O283" s="11">
        <f>N283/Table3[[#Totals],[Point]]</f>
        <v>0.6428571428571429</v>
      </c>
      <c r="P283" s="4" t="str" cm="1">
        <f t="array" ref="P283">_xlfn.IFS(O283&lt;=40%,"Low Risk",AND(O283&gt;40%,O283&lt;60%), "Medium Risk",O283&gt;=60%,"High Risk")</f>
        <v>High Risk</v>
      </c>
      <c r="Y283" cm="1">
        <f t="array" ref="Y283">_xlfn.IFS(D283="22-29",1,D283="30-39",2,D283="40-49",3,D283="50-59",4)</f>
        <v>4</v>
      </c>
      <c r="Z283" cm="1">
        <f t="array" ref="Z283">_xlfn.IFS(I283="0-4years",3,I283="5-9years",2,I283="10+ years",1)</f>
        <v>1</v>
      </c>
      <c r="AA283" cm="1">
        <f t="array" ref="AA283">_xlfn.IFS(J283="Low(1-2)", 3, J283="Medium(3)",1,J283="High(4-5)",2)</f>
        <v>1</v>
      </c>
      <c r="AB283" cm="1">
        <f t="array" ref="AB283">_xlfn.IFS(M283="Needs Improvement", 4, M283="Below Expectation", 1,M283="Meets Expectation",3,M283="Exceeds Expectation",2)</f>
        <v>3</v>
      </c>
    </row>
    <row r="284" spans="1:28" x14ac:dyDescent="0.3">
      <c r="A284" t="s">
        <v>306</v>
      </c>
      <c r="B284" t="s">
        <v>1305</v>
      </c>
      <c r="C284" t="s">
        <v>2027</v>
      </c>
      <c r="D284" t="s">
        <v>2075</v>
      </c>
      <c r="E284" t="s">
        <v>2023</v>
      </c>
      <c r="F284" t="s">
        <v>756</v>
      </c>
      <c r="G284" s="4">
        <v>83754</v>
      </c>
      <c r="H284">
        <v>1</v>
      </c>
      <c r="I284" s="6" t="s">
        <v>2069</v>
      </c>
      <c r="J284" t="s">
        <v>2080</v>
      </c>
      <c r="K284">
        <v>2</v>
      </c>
      <c r="L284">
        <v>3</v>
      </c>
      <c r="M284" t="str" cm="1">
        <f t="array" ref="M284">_xlfn.IFS(L284=0,"Below Expectation",L284&lt;5,"Needs Improvement",L284&lt;=7,"Meets Expectation",L284&gt;=8,"Exceeds Expectation")</f>
        <v>Needs Improvement</v>
      </c>
      <c r="N284">
        <f t="shared" si="4"/>
        <v>14</v>
      </c>
      <c r="O284" s="11">
        <f>N284/Table3[[#Totals],[Point]]</f>
        <v>1</v>
      </c>
      <c r="P284" s="4" t="str" cm="1">
        <f t="array" ref="P284">_xlfn.IFS(O284&lt;=40%,"Low Risk",AND(O284&gt;40%,O284&lt;60%), "Medium Risk",O284&gt;=60%,"High Risk")</f>
        <v>High Risk</v>
      </c>
      <c r="Y284" cm="1">
        <f t="array" ref="Y284">_xlfn.IFS(D284="22-29",1,D284="30-39",2,D284="40-49",3,D284="50-59",4)</f>
        <v>4</v>
      </c>
      <c r="Z284" cm="1">
        <f t="array" ref="Z284">_xlfn.IFS(I284="0-4years",3,I284="5-9years",2,I284="10+ years",1)</f>
        <v>3</v>
      </c>
      <c r="AA284" cm="1">
        <f t="array" ref="AA284">_xlfn.IFS(J284="Low(1-2)", 3, J284="Medium(3)",1,J284="High(4-5)",2)</f>
        <v>3</v>
      </c>
      <c r="AB284" cm="1">
        <f t="array" ref="AB284">_xlfn.IFS(M284="Needs Improvement", 4, M284="Below Expectation", 1,M284="Meets Expectation",3,M284="Exceeds Expectation",2)</f>
        <v>4</v>
      </c>
    </row>
    <row r="285" spans="1:28" x14ac:dyDescent="0.3">
      <c r="A285" t="s">
        <v>307</v>
      </c>
      <c r="B285" t="s">
        <v>1306</v>
      </c>
      <c r="C285" t="s">
        <v>2030</v>
      </c>
      <c r="D285" t="s">
        <v>2075</v>
      </c>
      <c r="E285" t="s">
        <v>2022</v>
      </c>
      <c r="F285" t="s">
        <v>261</v>
      </c>
      <c r="G285" s="4">
        <v>88580</v>
      </c>
      <c r="H285">
        <v>0</v>
      </c>
      <c r="I285" s="6" t="s">
        <v>2069</v>
      </c>
      <c r="J285" t="s">
        <v>2079</v>
      </c>
      <c r="K285">
        <v>3</v>
      </c>
      <c r="L285">
        <v>2</v>
      </c>
      <c r="M285" t="str" cm="1">
        <f t="array" ref="M285">_xlfn.IFS(L285=0,"Below Expectation",L285&lt;5,"Needs Improvement",L285&lt;=7,"Meets Expectation",L285&gt;=8,"Exceeds Expectation")</f>
        <v>Needs Improvement</v>
      </c>
      <c r="N285">
        <f t="shared" si="4"/>
        <v>13</v>
      </c>
      <c r="O285" s="11">
        <f>N285/Table3[[#Totals],[Point]]</f>
        <v>0.9285714285714286</v>
      </c>
      <c r="P285" s="4" t="str" cm="1">
        <f t="array" ref="P285">_xlfn.IFS(O285&lt;=40%,"Low Risk",AND(O285&gt;40%,O285&lt;60%), "Medium Risk",O285&gt;=60%,"High Risk")</f>
        <v>High Risk</v>
      </c>
      <c r="Y285" cm="1">
        <f t="array" ref="Y285">_xlfn.IFS(D285="22-29",1,D285="30-39",2,D285="40-49",3,D285="50-59",4)</f>
        <v>4</v>
      </c>
      <c r="Z285" cm="1">
        <f t="array" ref="Z285">_xlfn.IFS(I285="0-4years",3,I285="5-9years",2,I285="10+ years",1)</f>
        <v>3</v>
      </c>
      <c r="AA285" cm="1">
        <f t="array" ref="AA285">_xlfn.IFS(J285="Low(1-2)", 3, J285="Medium(3)",1,J285="High(4-5)",2)</f>
        <v>2</v>
      </c>
      <c r="AB285" cm="1">
        <f t="array" ref="AB285">_xlfn.IFS(M285="Needs Improvement", 4, M285="Below Expectation", 1,M285="Meets Expectation",3,M285="Exceeds Expectation",2)</f>
        <v>4</v>
      </c>
    </row>
    <row r="286" spans="1:28" x14ac:dyDescent="0.3">
      <c r="A286" t="s">
        <v>308</v>
      </c>
      <c r="B286" t="s">
        <v>1307</v>
      </c>
      <c r="C286" t="s">
        <v>2030</v>
      </c>
      <c r="D286" t="s">
        <v>2075</v>
      </c>
      <c r="E286" t="s">
        <v>2022</v>
      </c>
      <c r="F286" t="s">
        <v>117</v>
      </c>
      <c r="G286" s="4">
        <v>47469</v>
      </c>
      <c r="H286">
        <v>1</v>
      </c>
      <c r="I286" s="6" t="s">
        <v>2070</v>
      </c>
      <c r="J286" t="s">
        <v>2079</v>
      </c>
      <c r="K286">
        <v>5</v>
      </c>
      <c r="L286">
        <v>0</v>
      </c>
      <c r="M286" t="str" cm="1">
        <f t="array" ref="M286">_xlfn.IFS(L286=0,"Below Expectation",L286&lt;5,"Needs Improvement",L286&lt;=7,"Meets Expectation",L286&gt;=8,"Exceeds Expectation")</f>
        <v>Below Expectation</v>
      </c>
      <c r="N286">
        <f t="shared" si="4"/>
        <v>9</v>
      </c>
      <c r="O286" s="11">
        <f>N286/Table3[[#Totals],[Point]]</f>
        <v>0.6428571428571429</v>
      </c>
      <c r="P286" s="4" t="str" cm="1">
        <f t="array" ref="P286">_xlfn.IFS(O286&lt;=40%,"Low Risk",AND(O286&gt;40%,O286&lt;60%), "Medium Risk",O286&gt;=60%,"High Risk")</f>
        <v>High Risk</v>
      </c>
      <c r="Y286" cm="1">
        <f t="array" ref="Y286">_xlfn.IFS(D286="22-29",1,D286="30-39",2,D286="40-49",3,D286="50-59",4)</f>
        <v>4</v>
      </c>
      <c r="Z286" cm="1">
        <f t="array" ref="Z286">_xlfn.IFS(I286="0-4years",3,I286="5-9years",2,I286="10+ years",1)</f>
        <v>2</v>
      </c>
      <c r="AA286" cm="1">
        <f t="array" ref="AA286">_xlfn.IFS(J286="Low(1-2)", 3, J286="Medium(3)",1,J286="High(4-5)",2)</f>
        <v>2</v>
      </c>
      <c r="AB286" cm="1">
        <f t="array" ref="AB286">_xlfn.IFS(M286="Needs Improvement", 4, M286="Below Expectation", 1,M286="Meets Expectation",3,M286="Exceeds Expectation",2)</f>
        <v>1</v>
      </c>
    </row>
    <row r="287" spans="1:28" x14ac:dyDescent="0.3">
      <c r="A287" t="s">
        <v>309</v>
      </c>
      <c r="B287" t="s">
        <v>1308</v>
      </c>
      <c r="C287" t="s">
        <v>2026</v>
      </c>
      <c r="D287" t="s">
        <v>2074</v>
      </c>
      <c r="E287" t="s">
        <v>2024</v>
      </c>
      <c r="F287" t="s">
        <v>361</v>
      </c>
      <c r="G287" s="4">
        <v>89016</v>
      </c>
      <c r="H287">
        <v>0</v>
      </c>
      <c r="I287" s="6" t="s">
        <v>2071</v>
      </c>
      <c r="J287" t="s">
        <v>2079</v>
      </c>
      <c r="K287">
        <v>5</v>
      </c>
      <c r="L287">
        <v>2</v>
      </c>
      <c r="M287" t="str" cm="1">
        <f t="array" ref="M287">_xlfn.IFS(L287=0,"Below Expectation",L287&lt;5,"Needs Improvement",L287&lt;=7,"Meets Expectation",L287&gt;=8,"Exceeds Expectation")</f>
        <v>Needs Improvement</v>
      </c>
      <c r="N287">
        <f t="shared" si="4"/>
        <v>10</v>
      </c>
      <c r="O287" s="11">
        <f>N287/Table3[[#Totals],[Point]]</f>
        <v>0.7142857142857143</v>
      </c>
      <c r="P287" s="4" t="str" cm="1">
        <f t="array" ref="P287">_xlfn.IFS(O287&lt;=40%,"Low Risk",AND(O287&gt;40%,O287&lt;60%), "Medium Risk",O287&gt;=60%,"High Risk")</f>
        <v>High Risk</v>
      </c>
      <c r="Y287" cm="1">
        <f t="array" ref="Y287">_xlfn.IFS(D287="22-29",1,D287="30-39",2,D287="40-49",3,D287="50-59",4)</f>
        <v>3</v>
      </c>
      <c r="Z287" cm="1">
        <f t="array" ref="Z287">_xlfn.IFS(I287="0-4years",3,I287="5-9years",2,I287="10+ years",1)</f>
        <v>1</v>
      </c>
      <c r="AA287" cm="1">
        <f t="array" ref="AA287">_xlfn.IFS(J287="Low(1-2)", 3, J287="Medium(3)",1,J287="High(4-5)",2)</f>
        <v>2</v>
      </c>
      <c r="AB287" cm="1">
        <f t="array" ref="AB287">_xlfn.IFS(M287="Needs Improvement", 4, M287="Below Expectation", 1,M287="Meets Expectation",3,M287="Exceeds Expectation",2)</f>
        <v>4</v>
      </c>
    </row>
    <row r="288" spans="1:28" x14ac:dyDescent="0.3">
      <c r="A288" t="s">
        <v>310</v>
      </c>
      <c r="B288" t="s">
        <v>1309</v>
      </c>
      <c r="C288" t="s">
        <v>2026</v>
      </c>
      <c r="D288" t="s">
        <v>2075</v>
      </c>
      <c r="E288" t="s">
        <v>2022</v>
      </c>
      <c r="F288" t="s">
        <v>804</v>
      </c>
      <c r="G288" s="4">
        <v>71233</v>
      </c>
      <c r="H288">
        <v>1</v>
      </c>
      <c r="I288" s="6" t="s">
        <v>2069</v>
      </c>
      <c r="J288" t="s">
        <v>2080</v>
      </c>
      <c r="K288">
        <v>4</v>
      </c>
      <c r="L288">
        <v>8</v>
      </c>
      <c r="M288" t="str" cm="1">
        <f t="array" ref="M288">_xlfn.IFS(L288=0,"Below Expectation",L288&lt;5,"Needs Improvement",L288&lt;=7,"Meets Expectation",L288&gt;=8,"Exceeds Expectation")</f>
        <v>Exceeds Expectation</v>
      </c>
      <c r="N288">
        <f t="shared" si="4"/>
        <v>12</v>
      </c>
      <c r="O288" s="11">
        <f>N288/Table3[[#Totals],[Point]]</f>
        <v>0.8571428571428571</v>
      </c>
      <c r="P288" s="4" t="str" cm="1">
        <f t="array" ref="P288">_xlfn.IFS(O288&lt;=40%,"Low Risk",AND(O288&gt;40%,O288&lt;60%), "Medium Risk",O288&gt;=60%,"High Risk")</f>
        <v>High Risk</v>
      </c>
      <c r="Y288" cm="1">
        <f t="array" ref="Y288">_xlfn.IFS(D288="22-29",1,D288="30-39",2,D288="40-49",3,D288="50-59",4)</f>
        <v>4</v>
      </c>
      <c r="Z288" cm="1">
        <f t="array" ref="Z288">_xlfn.IFS(I288="0-4years",3,I288="5-9years",2,I288="10+ years",1)</f>
        <v>3</v>
      </c>
      <c r="AA288" cm="1">
        <f t="array" ref="AA288">_xlfn.IFS(J288="Low(1-2)", 3, J288="Medium(3)",1,J288="High(4-5)",2)</f>
        <v>3</v>
      </c>
      <c r="AB288" cm="1">
        <f t="array" ref="AB288">_xlfn.IFS(M288="Needs Improvement", 4, M288="Below Expectation", 1,M288="Meets Expectation",3,M288="Exceeds Expectation",2)</f>
        <v>2</v>
      </c>
    </row>
    <row r="289" spans="1:28" x14ac:dyDescent="0.3">
      <c r="A289" t="s">
        <v>311</v>
      </c>
      <c r="B289" t="s">
        <v>1310</v>
      </c>
      <c r="C289" t="s">
        <v>2025</v>
      </c>
      <c r="D289" t="s">
        <v>2074</v>
      </c>
      <c r="E289" t="s">
        <v>2022</v>
      </c>
      <c r="F289" t="s">
        <v>194</v>
      </c>
      <c r="G289" s="4">
        <v>91708</v>
      </c>
      <c r="H289">
        <v>1</v>
      </c>
      <c r="I289" s="6" t="s">
        <v>2070</v>
      </c>
      <c r="J289" t="s">
        <v>2079</v>
      </c>
      <c r="K289">
        <v>5</v>
      </c>
      <c r="L289">
        <v>4</v>
      </c>
      <c r="M289" t="str" cm="1">
        <f t="array" ref="M289">_xlfn.IFS(L289=0,"Below Expectation",L289&lt;5,"Needs Improvement",L289&lt;=7,"Meets Expectation",L289&gt;=8,"Exceeds Expectation")</f>
        <v>Needs Improvement</v>
      </c>
      <c r="N289">
        <f t="shared" si="4"/>
        <v>11</v>
      </c>
      <c r="O289" s="11">
        <f>N289/Table3[[#Totals],[Point]]</f>
        <v>0.7857142857142857</v>
      </c>
      <c r="P289" s="4" t="str" cm="1">
        <f t="array" ref="P289">_xlfn.IFS(O289&lt;=40%,"Low Risk",AND(O289&gt;40%,O289&lt;60%), "Medium Risk",O289&gt;=60%,"High Risk")</f>
        <v>High Risk</v>
      </c>
      <c r="Y289" cm="1">
        <f t="array" ref="Y289">_xlfn.IFS(D289="22-29",1,D289="30-39",2,D289="40-49",3,D289="50-59",4)</f>
        <v>3</v>
      </c>
      <c r="Z289" cm="1">
        <f t="array" ref="Z289">_xlfn.IFS(I289="0-4years",3,I289="5-9years",2,I289="10+ years",1)</f>
        <v>2</v>
      </c>
      <c r="AA289" cm="1">
        <f t="array" ref="AA289">_xlfn.IFS(J289="Low(1-2)", 3, J289="Medium(3)",1,J289="High(4-5)",2)</f>
        <v>2</v>
      </c>
      <c r="AB289" cm="1">
        <f t="array" ref="AB289">_xlfn.IFS(M289="Needs Improvement", 4, M289="Below Expectation", 1,M289="Meets Expectation",3,M289="Exceeds Expectation",2)</f>
        <v>4</v>
      </c>
    </row>
    <row r="290" spans="1:28" x14ac:dyDescent="0.3">
      <c r="A290" t="s">
        <v>312</v>
      </c>
      <c r="B290" t="s">
        <v>1311</v>
      </c>
      <c r="C290" t="s">
        <v>2028</v>
      </c>
      <c r="D290" t="s">
        <v>2075</v>
      </c>
      <c r="E290" t="s">
        <v>2022</v>
      </c>
      <c r="F290" t="s">
        <v>1004</v>
      </c>
      <c r="G290" s="4">
        <v>83232</v>
      </c>
      <c r="H290">
        <v>0</v>
      </c>
      <c r="I290" s="6" t="s">
        <v>2071</v>
      </c>
      <c r="J290" t="s">
        <v>2080</v>
      </c>
      <c r="K290">
        <v>1</v>
      </c>
      <c r="L290">
        <v>5</v>
      </c>
      <c r="M290" t="str" cm="1">
        <f t="array" ref="M290">_xlfn.IFS(L290=0,"Below Expectation",L290&lt;5,"Needs Improvement",L290&lt;=7,"Meets Expectation",L290&gt;=8,"Exceeds Expectation")</f>
        <v>Meets Expectation</v>
      </c>
      <c r="N290">
        <f t="shared" si="4"/>
        <v>11</v>
      </c>
      <c r="O290" s="11">
        <f>N290/Table3[[#Totals],[Point]]</f>
        <v>0.7857142857142857</v>
      </c>
      <c r="P290" s="4" t="str" cm="1">
        <f t="array" ref="P290">_xlfn.IFS(O290&lt;=40%,"Low Risk",AND(O290&gt;40%,O290&lt;60%), "Medium Risk",O290&gt;=60%,"High Risk")</f>
        <v>High Risk</v>
      </c>
      <c r="Y290" cm="1">
        <f t="array" ref="Y290">_xlfn.IFS(D290="22-29",1,D290="30-39",2,D290="40-49",3,D290="50-59",4)</f>
        <v>4</v>
      </c>
      <c r="Z290" cm="1">
        <f t="array" ref="Z290">_xlfn.IFS(I290="0-4years",3,I290="5-9years",2,I290="10+ years",1)</f>
        <v>1</v>
      </c>
      <c r="AA290" cm="1">
        <f t="array" ref="AA290">_xlfn.IFS(J290="Low(1-2)", 3, J290="Medium(3)",1,J290="High(4-5)",2)</f>
        <v>3</v>
      </c>
      <c r="AB290" cm="1">
        <f t="array" ref="AB290">_xlfn.IFS(M290="Needs Improvement", 4, M290="Below Expectation", 1,M290="Meets Expectation",3,M290="Exceeds Expectation",2)</f>
        <v>3</v>
      </c>
    </row>
    <row r="291" spans="1:28" x14ac:dyDescent="0.3">
      <c r="A291" t="s">
        <v>313</v>
      </c>
      <c r="B291" t="s">
        <v>1312</v>
      </c>
      <c r="C291" t="s">
        <v>2025</v>
      </c>
      <c r="D291" t="s">
        <v>2076</v>
      </c>
      <c r="E291" t="s">
        <v>2022</v>
      </c>
      <c r="F291" t="s">
        <v>629</v>
      </c>
      <c r="G291" s="4">
        <v>118450</v>
      </c>
      <c r="H291">
        <v>0</v>
      </c>
      <c r="I291" s="6" t="s">
        <v>2071</v>
      </c>
      <c r="J291" t="s">
        <v>2079</v>
      </c>
      <c r="K291">
        <v>1</v>
      </c>
      <c r="L291">
        <v>4</v>
      </c>
      <c r="M291" t="str" cm="1">
        <f t="array" ref="M291">_xlfn.IFS(L291=0,"Below Expectation",L291&lt;5,"Needs Improvement",L291&lt;=7,"Meets Expectation",L291&gt;=8,"Exceeds Expectation")</f>
        <v>Needs Improvement</v>
      </c>
      <c r="N291">
        <f t="shared" si="4"/>
        <v>8</v>
      </c>
      <c r="O291" s="11">
        <f>N291/Table3[[#Totals],[Point]]</f>
        <v>0.5714285714285714</v>
      </c>
      <c r="P291" s="4" t="str" cm="1">
        <f t="array" ref="P291">_xlfn.IFS(O291&lt;=40%,"Low Risk",AND(O291&gt;40%,O291&lt;60%), "Medium Risk",O291&gt;=60%,"High Risk")</f>
        <v>Medium Risk</v>
      </c>
      <c r="Y291" cm="1">
        <f t="array" ref="Y291">_xlfn.IFS(D291="22-29",1,D291="30-39",2,D291="40-49",3,D291="50-59",4)</f>
        <v>1</v>
      </c>
      <c r="Z291" cm="1">
        <f t="array" ref="Z291">_xlfn.IFS(I291="0-4years",3,I291="5-9years",2,I291="10+ years",1)</f>
        <v>1</v>
      </c>
      <c r="AA291" cm="1">
        <f t="array" ref="AA291">_xlfn.IFS(J291="Low(1-2)", 3, J291="Medium(3)",1,J291="High(4-5)",2)</f>
        <v>2</v>
      </c>
      <c r="AB291" cm="1">
        <f t="array" ref="AB291">_xlfn.IFS(M291="Needs Improvement", 4, M291="Below Expectation", 1,M291="Meets Expectation",3,M291="Exceeds Expectation",2)</f>
        <v>4</v>
      </c>
    </row>
    <row r="292" spans="1:28" x14ac:dyDescent="0.3">
      <c r="A292" t="s">
        <v>314</v>
      </c>
      <c r="B292" t="s">
        <v>1313</v>
      </c>
      <c r="C292" t="s">
        <v>2029</v>
      </c>
      <c r="D292" t="s">
        <v>2073</v>
      </c>
      <c r="E292" t="s">
        <v>2022</v>
      </c>
      <c r="F292" t="s">
        <v>684</v>
      </c>
      <c r="G292" s="4">
        <v>111437</v>
      </c>
      <c r="H292">
        <v>0</v>
      </c>
      <c r="I292" s="6" t="s">
        <v>2069</v>
      </c>
      <c r="J292" t="s">
        <v>2080</v>
      </c>
      <c r="K292">
        <v>1</v>
      </c>
      <c r="L292">
        <v>0</v>
      </c>
      <c r="M292" t="str" cm="1">
        <f t="array" ref="M292">_xlfn.IFS(L292=0,"Below Expectation",L292&lt;5,"Needs Improvement",L292&lt;=7,"Meets Expectation",L292&gt;=8,"Exceeds Expectation")</f>
        <v>Below Expectation</v>
      </c>
      <c r="N292">
        <f t="shared" si="4"/>
        <v>9</v>
      </c>
      <c r="O292" s="11">
        <f>N292/Table3[[#Totals],[Point]]</f>
        <v>0.6428571428571429</v>
      </c>
      <c r="P292" s="4" t="str" cm="1">
        <f t="array" ref="P292">_xlfn.IFS(O292&lt;=40%,"Low Risk",AND(O292&gt;40%,O292&lt;60%), "Medium Risk",O292&gt;=60%,"High Risk")</f>
        <v>High Risk</v>
      </c>
      <c r="Y292" cm="1">
        <f t="array" ref="Y292">_xlfn.IFS(D292="22-29",1,D292="30-39",2,D292="40-49",3,D292="50-59",4)</f>
        <v>2</v>
      </c>
      <c r="Z292" cm="1">
        <f t="array" ref="Z292">_xlfn.IFS(I292="0-4years",3,I292="5-9years",2,I292="10+ years",1)</f>
        <v>3</v>
      </c>
      <c r="AA292" cm="1">
        <f t="array" ref="AA292">_xlfn.IFS(J292="Low(1-2)", 3, J292="Medium(3)",1,J292="High(4-5)",2)</f>
        <v>3</v>
      </c>
      <c r="AB292" cm="1">
        <f t="array" ref="AB292">_xlfn.IFS(M292="Needs Improvement", 4, M292="Below Expectation", 1,M292="Meets Expectation",3,M292="Exceeds Expectation",2)</f>
        <v>1</v>
      </c>
    </row>
    <row r="293" spans="1:28" x14ac:dyDescent="0.3">
      <c r="A293" t="s">
        <v>315</v>
      </c>
      <c r="B293" t="s">
        <v>1314</v>
      </c>
      <c r="C293" t="s">
        <v>2030</v>
      </c>
      <c r="D293" t="s">
        <v>2074</v>
      </c>
      <c r="E293" t="s">
        <v>2022</v>
      </c>
      <c r="F293" t="s">
        <v>647</v>
      </c>
      <c r="G293" s="4">
        <v>59409</v>
      </c>
      <c r="H293">
        <v>0</v>
      </c>
      <c r="I293" s="6" t="s">
        <v>2069</v>
      </c>
      <c r="J293" t="s">
        <v>2080</v>
      </c>
      <c r="K293">
        <v>2</v>
      </c>
      <c r="L293">
        <v>9</v>
      </c>
      <c r="M293" t="str" cm="1">
        <f t="array" ref="M293">_xlfn.IFS(L293=0,"Below Expectation",L293&lt;5,"Needs Improvement",L293&lt;=7,"Meets Expectation",L293&gt;=8,"Exceeds Expectation")</f>
        <v>Exceeds Expectation</v>
      </c>
      <c r="N293">
        <f t="shared" si="4"/>
        <v>11</v>
      </c>
      <c r="O293" s="11">
        <f>N293/Table3[[#Totals],[Point]]</f>
        <v>0.7857142857142857</v>
      </c>
      <c r="P293" s="4" t="str" cm="1">
        <f t="array" ref="P293">_xlfn.IFS(O293&lt;=40%,"Low Risk",AND(O293&gt;40%,O293&lt;60%), "Medium Risk",O293&gt;=60%,"High Risk")</f>
        <v>High Risk</v>
      </c>
      <c r="Y293" cm="1">
        <f t="array" ref="Y293">_xlfn.IFS(D293="22-29",1,D293="30-39",2,D293="40-49",3,D293="50-59",4)</f>
        <v>3</v>
      </c>
      <c r="Z293" cm="1">
        <f t="array" ref="Z293">_xlfn.IFS(I293="0-4years",3,I293="5-9years",2,I293="10+ years",1)</f>
        <v>3</v>
      </c>
      <c r="AA293" cm="1">
        <f t="array" ref="AA293">_xlfn.IFS(J293="Low(1-2)", 3, J293="Medium(3)",1,J293="High(4-5)",2)</f>
        <v>3</v>
      </c>
      <c r="AB293" cm="1">
        <f t="array" ref="AB293">_xlfn.IFS(M293="Needs Improvement", 4, M293="Below Expectation", 1,M293="Meets Expectation",3,M293="Exceeds Expectation",2)</f>
        <v>2</v>
      </c>
    </row>
    <row r="294" spans="1:28" x14ac:dyDescent="0.3">
      <c r="A294" t="s">
        <v>316</v>
      </c>
      <c r="B294" t="s">
        <v>1315</v>
      </c>
      <c r="C294" t="s">
        <v>2027</v>
      </c>
      <c r="D294" t="s">
        <v>2075</v>
      </c>
      <c r="E294" t="s">
        <v>2022</v>
      </c>
      <c r="F294" t="s">
        <v>590</v>
      </c>
      <c r="G294" s="4">
        <v>44324</v>
      </c>
      <c r="H294">
        <v>1</v>
      </c>
      <c r="I294" s="6" t="s">
        <v>2069</v>
      </c>
      <c r="J294" t="s">
        <v>2080</v>
      </c>
      <c r="K294">
        <v>5</v>
      </c>
      <c r="L294">
        <v>0</v>
      </c>
      <c r="M294" t="str" cm="1">
        <f t="array" ref="M294">_xlfn.IFS(L294=0,"Below Expectation",L294&lt;5,"Needs Improvement",L294&lt;=7,"Meets Expectation",L294&gt;=8,"Exceeds Expectation")</f>
        <v>Below Expectation</v>
      </c>
      <c r="N294">
        <f t="shared" si="4"/>
        <v>11</v>
      </c>
      <c r="O294" s="11">
        <f>N294/Table3[[#Totals],[Point]]</f>
        <v>0.7857142857142857</v>
      </c>
      <c r="P294" s="4" t="str" cm="1">
        <f t="array" ref="P294">_xlfn.IFS(O294&lt;=40%,"Low Risk",AND(O294&gt;40%,O294&lt;60%), "Medium Risk",O294&gt;=60%,"High Risk")</f>
        <v>High Risk</v>
      </c>
      <c r="Y294" cm="1">
        <f t="array" ref="Y294">_xlfn.IFS(D294="22-29",1,D294="30-39",2,D294="40-49",3,D294="50-59",4)</f>
        <v>4</v>
      </c>
      <c r="Z294" cm="1">
        <f t="array" ref="Z294">_xlfn.IFS(I294="0-4years",3,I294="5-9years",2,I294="10+ years",1)</f>
        <v>3</v>
      </c>
      <c r="AA294" cm="1">
        <f t="array" ref="AA294">_xlfn.IFS(J294="Low(1-2)", 3, J294="Medium(3)",1,J294="High(4-5)",2)</f>
        <v>3</v>
      </c>
      <c r="AB294" cm="1">
        <f t="array" ref="AB294">_xlfn.IFS(M294="Needs Improvement", 4, M294="Below Expectation", 1,M294="Meets Expectation",3,M294="Exceeds Expectation",2)</f>
        <v>1</v>
      </c>
    </row>
    <row r="295" spans="1:28" x14ac:dyDescent="0.3">
      <c r="A295" t="s">
        <v>317</v>
      </c>
      <c r="B295" t="s">
        <v>1316</v>
      </c>
      <c r="C295" t="s">
        <v>2030</v>
      </c>
      <c r="D295" t="s">
        <v>2076</v>
      </c>
      <c r="E295" t="s">
        <v>2023</v>
      </c>
      <c r="F295" t="s">
        <v>872</v>
      </c>
      <c r="G295" s="4">
        <v>33738</v>
      </c>
      <c r="H295">
        <v>0</v>
      </c>
      <c r="I295" s="6" t="s">
        <v>2071</v>
      </c>
      <c r="J295" t="s">
        <v>2080</v>
      </c>
      <c r="K295">
        <v>1</v>
      </c>
      <c r="L295">
        <v>3</v>
      </c>
      <c r="M295" t="str" cm="1">
        <f t="array" ref="M295">_xlfn.IFS(L295=0,"Below Expectation",L295&lt;5,"Needs Improvement",L295&lt;=7,"Meets Expectation",L295&gt;=8,"Exceeds Expectation")</f>
        <v>Needs Improvement</v>
      </c>
      <c r="N295">
        <f t="shared" si="4"/>
        <v>9</v>
      </c>
      <c r="O295" s="11">
        <f>N295/Table3[[#Totals],[Point]]</f>
        <v>0.6428571428571429</v>
      </c>
      <c r="P295" s="4" t="str" cm="1">
        <f t="array" ref="P295">_xlfn.IFS(O295&lt;=40%,"Low Risk",AND(O295&gt;40%,O295&lt;60%), "Medium Risk",O295&gt;=60%,"High Risk")</f>
        <v>High Risk</v>
      </c>
      <c r="Y295" cm="1">
        <f t="array" ref="Y295">_xlfn.IFS(D295="22-29",1,D295="30-39",2,D295="40-49",3,D295="50-59",4)</f>
        <v>1</v>
      </c>
      <c r="Z295" cm="1">
        <f t="array" ref="Z295">_xlfn.IFS(I295="0-4years",3,I295="5-9years",2,I295="10+ years",1)</f>
        <v>1</v>
      </c>
      <c r="AA295" cm="1">
        <f t="array" ref="AA295">_xlfn.IFS(J295="Low(1-2)", 3, J295="Medium(3)",1,J295="High(4-5)",2)</f>
        <v>3</v>
      </c>
      <c r="AB295" cm="1">
        <f t="array" ref="AB295">_xlfn.IFS(M295="Needs Improvement", 4, M295="Below Expectation", 1,M295="Meets Expectation",3,M295="Exceeds Expectation",2)</f>
        <v>4</v>
      </c>
    </row>
    <row r="296" spans="1:28" x14ac:dyDescent="0.3">
      <c r="A296" t="s">
        <v>318</v>
      </c>
      <c r="B296" t="s">
        <v>1317</v>
      </c>
      <c r="C296" t="s">
        <v>2030</v>
      </c>
      <c r="D296" t="s">
        <v>2074</v>
      </c>
      <c r="E296" t="s">
        <v>2023</v>
      </c>
      <c r="F296" t="s">
        <v>959</v>
      </c>
      <c r="G296" s="4">
        <v>49054</v>
      </c>
      <c r="H296">
        <v>0</v>
      </c>
      <c r="I296" s="6" t="s">
        <v>2070</v>
      </c>
      <c r="J296" t="s">
        <v>2079</v>
      </c>
      <c r="K296">
        <v>4</v>
      </c>
      <c r="L296">
        <v>2</v>
      </c>
      <c r="M296" t="str" cm="1">
        <f t="array" ref="M296">_xlfn.IFS(L296=0,"Below Expectation",L296&lt;5,"Needs Improvement",L296&lt;=7,"Meets Expectation",L296&gt;=8,"Exceeds Expectation")</f>
        <v>Needs Improvement</v>
      </c>
      <c r="N296">
        <f t="shared" si="4"/>
        <v>11</v>
      </c>
      <c r="O296" s="11">
        <f>N296/Table3[[#Totals],[Point]]</f>
        <v>0.7857142857142857</v>
      </c>
      <c r="P296" s="4" t="str" cm="1">
        <f t="array" ref="P296">_xlfn.IFS(O296&lt;=40%,"Low Risk",AND(O296&gt;40%,O296&lt;60%), "Medium Risk",O296&gt;=60%,"High Risk")</f>
        <v>High Risk</v>
      </c>
      <c r="Y296" cm="1">
        <f t="array" ref="Y296">_xlfn.IFS(D296="22-29",1,D296="30-39",2,D296="40-49",3,D296="50-59",4)</f>
        <v>3</v>
      </c>
      <c r="Z296" cm="1">
        <f t="array" ref="Z296">_xlfn.IFS(I296="0-4years",3,I296="5-9years",2,I296="10+ years",1)</f>
        <v>2</v>
      </c>
      <c r="AA296" cm="1">
        <f t="array" ref="AA296">_xlfn.IFS(J296="Low(1-2)", 3, J296="Medium(3)",1,J296="High(4-5)",2)</f>
        <v>2</v>
      </c>
      <c r="AB296" cm="1">
        <f t="array" ref="AB296">_xlfn.IFS(M296="Needs Improvement", 4, M296="Below Expectation", 1,M296="Meets Expectation",3,M296="Exceeds Expectation",2)</f>
        <v>4</v>
      </c>
    </row>
    <row r="297" spans="1:28" x14ac:dyDescent="0.3">
      <c r="A297" t="s">
        <v>319</v>
      </c>
      <c r="B297" t="s">
        <v>1318</v>
      </c>
      <c r="C297" t="s">
        <v>2025</v>
      </c>
      <c r="D297" t="s">
        <v>2075</v>
      </c>
      <c r="E297" t="s">
        <v>2023</v>
      </c>
      <c r="F297" t="s">
        <v>490</v>
      </c>
      <c r="G297" s="4">
        <v>54709</v>
      </c>
      <c r="H297">
        <v>0</v>
      </c>
      <c r="I297" s="6" t="s">
        <v>2070</v>
      </c>
      <c r="J297" t="s">
        <v>2079</v>
      </c>
      <c r="K297">
        <v>2</v>
      </c>
      <c r="L297">
        <v>7</v>
      </c>
      <c r="M297" t="str" cm="1">
        <f t="array" ref="M297">_xlfn.IFS(L297=0,"Below Expectation",L297&lt;5,"Needs Improvement",L297&lt;=7,"Meets Expectation",L297&gt;=8,"Exceeds Expectation")</f>
        <v>Meets Expectation</v>
      </c>
      <c r="N297">
        <f t="shared" si="4"/>
        <v>11</v>
      </c>
      <c r="O297" s="11">
        <f>N297/Table3[[#Totals],[Point]]</f>
        <v>0.7857142857142857</v>
      </c>
      <c r="P297" s="4" t="str" cm="1">
        <f t="array" ref="P297">_xlfn.IFS(O297&lt;=40%,"Low Risk",AND(O297&gt;40%,O297&lt;60%), "Medium Risk",O297&gt;=60%,"High Risk")</f>
        <v>High Risk</v>
      </c>
      <c r="Y297" cm="1">
        <f t="array" ref="Y297">_xlfn.IFS(D297="22-29",1,D297="30-39",2,D297="40-49",3,D297="50-59",4)</f>
        <v>4</v>
      </c>
      <c r="Z297" cm="1">
        <f t="array" ref="Z297">_xlfn.IFS(I297="0-4years",3,I297="5-9years",2,I297="10+ years",1)</f>
        <v>2</v>
      </c>
      <c r="AA297" cm="1">
        <f t="array" ref="AA297">_xlfn.IFS(J297="Low(1-2)", 3, J297="Medium(3)",1,J297="High(4-5)",2)</f>
        <v>2</v>
      </c>
      <c r="AB297" cm="1">
        <f t="array" ref="AB297">_xlfn.IFS(M297="Needs Improvement", 4, M297="Below Expectation", 1,M297="Meets Expectation",3,M297="Exceeds Expectation",2)</f>
        <v>3</v>
      </c>
    </row>
    <row r="298" spans="1:28" x14ac:dyDescent="0.3">
      <c r="A298" t="s">
        <v>320</v>
      </c>
      <c r="B298" t="s">
        <v>1319</v>
      </c>
      <c r="C298" t="s">
        <v>2027</v>
      </c>
      <c r="D298" t="s">
        <v>2074</v>
      </c>
      <c r="E298" t="s">
        <v>2023</v>
      </c>
      <c r="F298" t="s">
        <v>651</v>
      </c>
      <c r="G298" s="4">
        <v>110643</v>
      </c>
      <c r="H298">
        <v>1</v>
      </c>
      <c r="I298" s="6" t="s">
        <v>2070</v>
      </c>
      <c r="J298" t="s">
        <v>2079</v>
      </c>
      <c r="K298">
        <v>4</v>
      </c>
      <c r="L298">
        <v>6</v>
      </c>
      <c r="M298" t="str" cm="1">
        <f t="array" ref="M298">_xlfn.IFS(L298=0,"Below Expectation",L298&lt;5,"Needs Improvement",L298&lt;=7,"Meets Expectation",L298&gt;=8,"Exceeds Expectation")</f>
        <v>Meets Expectation</v>
      </c>
      <c r="N298">
        <f t="shared" si="4"/>
        <v>10</v>
      </c>
      <c r="O298" s="11">
        <f>N298/Table3[[#Totals],[Point]]</f>
        <v>0.7142857142857143</v>
      </c>
      <c r="P298" s="4" t="str" cm="1">
        <f t="array" ref="P298">_xlfn.IFS(O298&lt;=40%,"Low Risk",AND(O298&gt;40%,O298&lt;60%), "Medium Risk",O298&gt;=60%,"High Risk")</f>
        <v>High Risk</v>
      </c>
      <c r="Y298" cm="1">
        <f t="array" ref="Y298">_xlfn.IFS(D298="22-29",1,D298="30-39",2,D298="40-49",3,D298="50-59",4)</f>
        <v>3</v>
      </c>
      <c r="Z298" cm="1">
        <f t="array" ref="Z298">_xlfn.IFS(I298="0-4years",3,I298="5-9years",2,I298="10+ years",1)</f>
        <v>2</v>
      </c>
      <c r="AA298" cm="1">
        <f t="array" ref="AA298">_xlfn.IFS(J298="Low(1-2)", 3, J298="Medium(3)",1,J298="High(4-5)",2)</f>
        <v>2</v>
      </c>
      <c r="AB298" cm="1">
        <f t="array" ref="AB298">_xlfn.IFS(M298="Needs Improvement", 4, M298="Below Expectation", 1,M298="Meets Expectation",3,M298="Exceeds Expectation",2)</f>
        <v>3</v>
      </c>
    </row>
    <row r="299" spans="1:28" x14ac:dyDescent="0.3">
      <c r="A299" t="s">
        <v>321</v>
      </c>
      <c r="B299" t="s">
        <v>1320</v>
      </c>
      <c r="C299" t="s">
        <v>2027</v>
      </c>
      <c r="D299" t="s">
        <v>2074</v>
      </c>
      <c r="E299" t="s">
        <v>2023</v>
      </c>
      <c r="F299" t="s">
        <v>166</v>
      </c>
      <c r="G299" s="4">
        <v>25363</v>
      </c>
      <c r="H299">
        <v>0</v>
      </c>
      <c r="I299" s="6" t="s">
        <v>2070</v>
      </c>
      <c r="J299" t="s">
        <v>2080</v>
      </c>
      <c r="K299">
        <v>5</v>
      </c>
      <c r="L299">
        <v>6</v>
      </c>
      <c r="M299" t="str" cm="1">
        <f t="array" ref="M299">_xlfn.IFS(L299=0,"Below Expectation",L299&lt;5,"Needs Improvement",L299&lt;=7,"Meets Expectation",L299&gt;=8,"Exceeds Expectation")</f>
        <v>Meets Expectation</v>
      </c>
      <c r="N299">
        <f t="shared" si="4"/>
        <v>11</v>
      </c>
      <c r="O299" s="11">
        <f>N299/Table3[[#Totals],[Point]]</f>
        <v>0.7857142857142857</v>
      </c>
      <c r="P299" s="4" t="str" cm="1">
        <f t="array" ref="P299">_xlfn.IFS(O299&lt;=40%,"Low Risk",AND(O299&gt;40%,O299&lt;60%), "Medium Risk",O299&gt;=60%,"High Risk")</f>
        <v>High Risk</v>
      </c>
      <c r="Y299" cm="1">
        <f t="array" ref="Y299">_xlfn.IFS(D299="22-29",1,D299="30-39",2,D299="40-49",3,D299="50-59",4)</f>
        <v>3</v>
      </c>
      <c r="Z299" cm="1">
        <f t="array" ref="Z299">_xlfn.IFS(I299="0-4years",3,I299="5-9years",2,I299="10+ years",1)</f>
        <v>2</v>
      </c>
      <c r="AA299" cm="1">
        <f t="array" ref="AA299">_xlfn.IFS(J299="Low(1-2)", 3, J299="Medium(3)",1,J299="High(4-5)",2)</f>
        <v>3</v>
      </c>
      <c r="AB299" cm="1">
        <f t="array" ref="AB299">_xlfn.IFS(M299="Needs Improvement", 4, M299="Below Expectation", 1,M299="Meets Expectation",3,M299="Exceeds Expectation",2)</f>
        <v>3</v>
      </c>
    </row>
    <row r="300" spans="1:28" x14ac:dyDescent="0.3">
      <c r="A300" t="s">
        <v>322</v>
      </c>
      <c r="B300" t="s">
        <v>1321</v>
      </c>
      <c r="C300" t="s">
        <v>2027</v>
      </c>
      <c r="D300" t="s">
        <v>2076</v>
      </c>
      <c r="E300" t="s">
        <v>2024</v>
      </c>
      <c r="F300" t="s">
        <v>224</v>
      </c>
      <c r="G300" s="4">
        <v>35358</v>
      </c>
      <c r="H300">
        <v>0</v>
      </c>
      <c r="I300" s="6" t="s">
        <v>2071</v>
      </c>
      <c r="J300" t="s">
        <v>2079</v>
      </c>
      <c r="K300">
        <v>3</v>
      </c>
      <c r="L300">
        <v>7</v>
      </c>
      <c r="M300" t="str" cm="1">
        <f t="array" ref="M300">_xlfn.IFS(L300=0,"Below Expectation",L300&lt;5,"Needs Improvement",L300&lt;=7,"Meets Expectation",L300&gt;=8,"Exceeds Expectation")</f>
        <v>Meets Expectation</v>
      </c>
      <c r="N300">
        <f t="shared" si="4"/>
        <v>7</v>
      </c>
      <c r="O300" s="11">
        <f>N300/Table3[[#Totals],[Point]]</f>
        <v>0.5</v>
      </c>
      <c r="P300" s="4" t="str" cm="1">
        <f t="array" ref="P300">_xlfn.IFS(O300&lt;=40%,"Low Risk",AND(O300&gt;40%,O300&lt;60%), "Medium Risk",O300&gt;=60%,"High Risk")</f>
        <v>Medium Risk</v>
      </c>
      <c r="Y300" cm="1">
        <f t="array" ref="Y300">_xlfn.IFS(D300="22-29",1,D300="30-39",2,D300="40-49",3,D300="50-59",4)</f>
        <v>1</v>
      </c>
      <c r="Z300" cm="1">
        <f t="array" ref="Z300">_xlfn.IFS(I300="0-4years",3,I300="5-9years",2,I300="10+ years",1)</f>
        <v>1</v>
      </c>
      <c r="AA300" cm="1">
        <f t="array" ref="AA300">_xlfn.IFS(J300="Low(1-2)", 3, J300="Medium(3)",1,J300="High(4-5)",2)</f>
        <v>2</v>
      </c>
      <c r="AB300" cm="1">
        <f t="array" ref="AB300">_xlfn.IFS(M300="Needs Improvement", 4, M300="Below Expectation", 1,M300="Meets Expectation",3,M300="Exceeds Expectation",2)</f>
        <v>3</v>
      </c>
    </row>
    <row r="301" spans="1:28" x14ac:dyDescent="0.3">
      <c r="A301" t="s">
        <v>323</v>
      </c>
      <c r="B301" t="s">
        <v>1322</v>
      </c>
      <c r="C301" t="s">
        <v>2025</v>
      </c>
      <c r="D301" t="s">
        <v>2074</v>
      </c>
      <c r="E301" t="s">
        <v>2023</v>
      </c>
      <c r="F301" t="s">
        <v>203</v>
      </c>
      <c r="G301" s="4">
        <v>28240</v>
      </c>
      <c r="H301">
        <v>0</v>
      </c>
      <c r="I301" s="6" t="s">
        <v>2069</v>
      </c>
      <c r="J301" t="s">
        <v>2081</v>
      </c>
      <c r="K301">
        <v>4</v>
      </c>
      <c r="L301">
        <v>9</v>
      </c>
      <c r="M301" t="str" cm="1">
        <f t="array" ref="M301">_xlfn.IFS(L301=0,"Below Expectation",L301&lt;5,"Needs Improvement",L301&lt;=7,"Meets Expectation",L301&gt;=8,"Exceeds Expectation")</f>
        <v>Exceeds Expectation</v>
      </c>
      <c r="N301">
        <f t="shared" si="4"/>
        <v>9</v>
      </c>
      <c r="O301" s="11">
        <f>N301/Table3[[#Totals],[Point]]</f>
        <v>0.6428571428571429</v>
      </c>
      <c r="P301" s="4" t="str" cm="1">
        <f t="array" ref="P301">_xlfn.IFS(O301&lt;=40%,"Low Risk",AND(O301&gt;40%,O301&lt;60%), "Medium Risk",O301&gt;=60%,"High Risk")</f>
        <v>High Risk</v>
      </c>
      <c r="Y301" cm="1">
        <f t="array" ref="Y301">_xlfn.IFS(D301="22-29",1,D301="30-39",2,D301="40-49",3,D301="50-59",4)</f>
        <v>3</v>
      </c>
      <c r="Z301" cm="1">
        <f t="array" ref="Z301">_xlfn.IFS(I301="0-4years",3,I301="5-9years",2,I301="10+ years",1)</f>
        <v>3</v>
      </c>
      <c r="AA301" cm="1">
        <f t="array" ref="AA301">_xlfn.IFS(J301="Low(1-2)", 3, J301="Medium(3)",1,J301="High(4-5)",2)</f>
        <v>1</v>
      </c>
      <c r="AB301" cm="1">
        <f t="array" ref="AB301">_xlfn.IFS(M301="Needs Improvement", 4, M301="Below Expectation", 1,M301="Meets Expectation",3,M301="Exceeds Expectation",2)</f>
        <v>2</v>
      </c>
    </row>
    <row r="302" spans="1:28" x14ac:dyDescent="0.3">
      <c r="A302" t="s">
        <v>324</v>
      </c>
      <c r="B302" t="s">
        <v>1323</v>
      </c>
      <c r="C302" t="s">
        <v>2030</v>
      </c>
      <c r="D302" t="s">
        <v>2076</v>
      </c>
      <c r="E302" t="s">
        <v>2022</v>
      </c>
      <c r="F302" t="s">
        <v>737</v>
      </c>
      <c r="G302" s="4">
        <v>97201</v>
      </c>
      <c r="H302">
        <v>1</v>
      </c>
      <c r="I302" s="6" t="s">
        <v>2069</v>
      </c>
      <c r="J302" t="s">
        <v>2079</v>
      </c>
      <c r="K302">
        <v>3</v>
      </c>
      <c r="L302">
        <v>6</v>
      </c>
      <c r="M302" t="str" cm="1">
        <f t="array" ref="M302">_xlfn.IFS(L302=0,"Below Expectation",L302&lt;5,"Needs Improvement",L302&lt;=7,"Meets Expectation",L302&gt;=8,"Exceeds Expectation")</f>
        <v>Meets Expectation</v>
      </c>
      <c r="N302">
        <f t="shared" si="4"/>
        <v>9</v>
      </c>
      <c r="O302" s="11">
        <f>N302/Table3[[#Totals],[Point]]</f>
        <v>0.6428571428571429</v>
      </c>
      <c r="P302" s="4" t="str" cm="1">
        <f t="array" ref="P302">_xlfn.IFS(O302&lt;=40%,"Low Risk",AND(O302&gt;40%,O302&lt;60%), "Medium Risk",O302&gt;=60%,"High Risk")</f>
        <v>High Risk</v>
      </c>
      <c r="Y302" cm="1">
        <f t="array" ref="Y302">_xlfn.IFS(D302="22-29",1,D302="30-39",2,D302="40-49",3,D302="50-59",4)</f>
        <v>1</v>
      </c>
      <c r="Z302" cm="1">
        <f t="array" ref="Z302">_xlfn.IFS(I302="0-4years",3,I302="5-9years",2,I302="10+ years",1)</f>
        <v>3</v>
      </c>
      <c r="AA302" cm="1">
        <f t="array" ref="AA302">_xlfn.IFS(J302="Low(1-2)", 3, J302="Medium(3)",1,J302="High(4-5)",2)</f>
        <v>2</v>
      </c>
      <c r="AB302" cm="1">
        <f t="array" ref="AB302">_xlfn.IFS(M302="Needs Improvement", 4, M302="Below Expectation", 1,M302="Meets Expectation",3,M302="Exceeds Expectation",2)</f>
        <v>3</v>
      </c>
    </row>
    <row r="303" spans="1:28" x14ac:dyDescent="0.3">
      <c r="A303" t="s">
        <v>325</v>
      </c>
      <c r="B303" t="s">
        <v>1324</v>
      </c>
      <c r="C303" t="s">
        <v>2025</v>
      </c>
      <c r="D303" t="s">
        <v>2074</v>
      </c>
      <c r="E303" t="s">
        <v>2023</v>
      </c>
      <c r="F303" t="s">
        <v>387</v>
      </c>
      <c r="G303" s="4">
        <v>70689</v>
      </c>
      <c r="H303">
        <v>1</v>
      </c>
      <c r="I303" s="6" t="s">
        <v>2070</v>
      </c>
      <c r="J303" t="s">
        <v>2081</v>
      </c>
      <c r="K303">
        <v>2</v>
      </c>
      <c r="L303">
        <v>9</v>
      </c>
      <c r="M303" t="str" cm="1">
        <f t="array" ref="M303">_xlfn.IFS(L303=0,"Below Expectation",L303&lt;5,"Needs Improvement",L303&lt;=7,"Meets Expectation",L303&gt;=8,"Exceeds Expectation")</f>
        <v>Exceeds Expectation</v>
      </c>
      <c r="N303">
        <f t="shared" si="4"/>
        <v>8</v>
      </c>
      <c r="O303" s="11">
        <f>N303/Table3[[#Totals],[Point]]</f>
        <v>0.5714285714285714</v>
      </c>
      <c r="P303" s="4" t="str" cm="1">
        <f t="array" ref="P303">_xlfn.IFS(O303&lt;=40%,"Low Risk",AND(O303&gt;40%,O303&lt;60%), "Medium Risk",O303&gt;=60%,"High Risk")</f>
        <v>Medium Risk</v>
      </c>
      <c r="Y303" cm="1">
        <f t="array" ref="Y303">_xlfn.IFS(D303="22-29",1,D303="30-39",2,D303="40-49",3,D303="50-59",4)</f>
        <v>3</v>
      </c>
      <c r="Z303" cm="1">
        <f t="array" ref="Z303">_xlfn.IFS(I303="0-4years",3,I303="5-9years",2,I303="10+ years",1)</f>
        <v>2</v>
      </c>
      <c r="AA303" cm="1">
        <f t="array" ref="AA303">_xlfn.IFS(J303="Low(1-2)", 3, J303="Medium(3)",1,J303="High(4-5)",2)</f>
        <v>1</v>
      </c>
      <c r="AB303" cm="1">
        <f t="array" ref="AB303">_xlfn.IFS(M303="Needs Improvement", 4, M303="Below Expectation", 1,M303="Meets Expectation",3,M303="Exceeds Expectation",2)</f>
        <v>2</v>
      </c>
    </row>
    <row r="304" spans="1:28" x14ac:dyDescent="0.3">
      <c r="A304" t="s">
        <v>326</v>
      </c>
      <c r="B304" t="s">
        <v>1325</v>
      </c>
      <c r="C304" t="s">
        <v>2026</v>
      </c>
      <c r="D304" t="s">
        <v>2073</v>
      </c>
      <c r="E304" t="s">
        <v>2022</v>
      </c>
      <c r="F304" t="s">
        <v>502</v>
      </c>
      <c r="G304" s="4">
        <v>26936</v>
      </c>
      <c r="H304">
        <v>0</v>
      </c>
      <c r="I304" s="6" t="s">
        <v>2070</v>
      </c>
      <c r="J304" t="s">
        <v>2081</v>
      </c>
      <c r="K304">
        <v>4</v>
      </c>
      <c r="L304">
        <v>1</v>
      </c>
      <c r="M304" t="str" cm="1">
        <f t="array" ref="M304">_xlfn.IFS(L304=0,"Below Expectation",L304&lt;5,"Needs Improvement",L304&lt;=7,"Meets Expectation",L304&gt;=8,"Exceeds Expectation")</f>
        <v>Needs Improvement</v>
      </c>
      <c r="N304">
        <f t="shared" si="4"/>
        <v>9</v>
      </c>
      <c r="O304" s="11">
        <f>N304/Table3[[#Totals],[Point]]</f>
        <v>0.6428571428571429</v>
      </c>
      <c r="P304" s="4" t="str" cm="1">
        <f t="array" ref="P304">_xlfn.IFS(O304&lt;=40%,"Low Risk",AND(O304&gt;40%,O304&lt;60%), "Medium Risk",O304&gt;=60%,"High Risk")</f>
        <v>High Risk</v>
      </c>
      <c r="Y304" cm="1">
        <f t="array" ref="Y304">_xlfn.IFS(D304="22-29",1,D304="30-39",2,D304="40-49",3,D304="50-59",4)</f>
        <v>2</v>
      </c>
      <c r="Z304" cm="1">
        <f t="array" ref="Z304">_xlfn.IFS(I304="0-4years",3,I304="5-9years",2,I304="10+ years",1)</f>
        <v>2</v>
      </c>
      <c r="AA304" cm="1">
        <f t="array" ref="AA304">_xlfn.IFS(J304="Low(1-2)", 3, J304="Medium(3)",1,J304="High(4-5)",2)</f>
        <v>1</v>
      </c>
      <c r="AB304" cm="1">
        <f t="array" ref="AB304">_xlfn.IFS(M304="Needs Improvement", 4, M304="Below Expectation", 1,M304="Meets Expectation",3,M304="Exceeds Expectation",2)</f>
        <v>4</v>
      </c>
    </row>
    <row r="305" spans="1:28" x14ac:dyDescent="0.3">
      <c r="A305" t="s">
        <v>327</v>
      </c>
      <c r="B305" t="s">
        <v>1326</v>
      </c>
      <c r="C305" t="s">
        <v>2026</v>
      </c>
      <c r="D305" t="s">
        <v>2075</v>
      </c>
      <c r="E305" t="s">
        <v>2024</v>
      </c>
      <c r="F305" t="s">
        <v>588</v>
      </c>
      <c r="G305" s="4">
        <v>116074</v>
      </c>
      <c r="H305">
        <v>0</v>
      </c>
      <c r="I305" s="6" t="s">
        <v>2069</v>
      </c>
      <c r="J305" t="s">
        <v>2080</v>
      </c>
      <c r="K305">
        <v>4</v>
      </c>
      <c r="L305">
        <v>3</v>
      </c>
      <c r="M305" t="str" cm="1">
        <f t="array" ref="M305">_xlfn.IFS(L305=0,"Below Expectation",L305&lt;5,"Needs Improvement",L305&lt;=7,"Meets Expectation",L305&gt;=8,"Exceeds Expectation")</f>
        <v>Needs Improvement</v>
      </c>
      <c r="N305">
        <f t="shared" si="4"/>
        <v>14</v>
      </c>
      <c r="O305" s="11">
        <f>N305/Table3[[#Totals],[Point]]</f>
        <v>1</v>
      </c>
      <c r="P305" s="4" t="str" cm="1">
        <f t="array" ref="P305">_xlfn.IFS(O305&lt;=40%,"Low Risk",AND(O305&gt;40%,O305&lt;60%), "Medium Risk",O305&gt;=60%,"High Risk")</f>
        <v>High Risk</v>
      </c>
      <c r="Y305" cm="1">
        <f t="array" ref="Y305">_xlfn.IFS(D305="22-29",1,D305="30-39",2,D305="40-49",3,D305="50-59",4)</f>
        <v>4</v>
      </c>
      <c r="Z305" cm="1">
        <f t="array" ref="Z305">_xlfn.IFS(I305="0-4years",3,I305="5-9years",2,I305="10+ years",1)</f>
        <v>3</v>
      </c>
      <c r="AA305" cm="1">
        <f t="array" ref="AA305">_xlfn.IFS(J305="Low(1-2)", 3, J305="Medium(3)",1,J305="High(4-5)",2)</f>
        <v>3</v>
      </c>
      <c r="AB305" cm="1">
        <f t="array" ref="AB305">_xlfn.IFS(M305="Needs Improvement", 4, M305="Below Expectation", 1,M305="Meets Expectation",3,M305="Exceeds Expectation",2)</f>
        <v>4</v>
      </c>
    </row>
    <row r="306" spans="1:28" x14ac:dyDescent="0.3">
      <c r="A306" t="s">
        <v>328</v>
      </c>
      <c r="B306" t="s">
        <v>1327</v>
      </c>
      <c r="C306" t="s">
        <v>2025</v>
      </c>
      <c r="D306" t="s">
        <v>2073</v>
      </c>
      <c r="E306" t="s">
        <v>2022</v>
      </c>
      <c r="F306" t="s">
        <v>494</v>
      </c>
      <c r="G306" s="4">
        <v>68965</v>
      </c>
      <c r="H306">
        <v>0</v>
      </c>
      <c r="I306" s="6" t="s">
        <v>2070</v>
      </c>
      <c r="J306" t="s">
        <v>2080</v>
      </c>
      <c r="K306">
        <v>2</v>
      </c>
      <c r="L306">
        <v>5</v>
      </c>
      <c r="M306" t="str" cm="1">
        <f t="array" ref="M306">_xlfn.IFS(L306=0,"Below Expectation",L306&lt;5,"Needs Improvement",L306&lt;=7,"Meets Expectation",L306&gt;=8,"Exceeds Expectation")</f>
        <v>Meets Expectation</v>
      </c>
      <c r="N306">
        <f t="shared" si="4"/>
        <v>10</v>
      </c>
      <c r="O306" s="11">
        <f>N306/Table3[[#Totals],[Point]]</f>
        <v>0.7142857142857143</v>
      </c>
      <c r="P306" s="4" t="str" cm="1">
        <f t="array" ref="P306">_xlfn.IFS(O306&lt;=40%,"Low Risk",AND(O306&gt;40%,O306&lt;60%), "Medium Risk",O306&gt;=60%,"High Risk")</f>
        <v>High Risk</v>
      </c>
      <c r="Y306" cm="1">
        <f t="array" ref="Y306">_xlfn.IFS(D306="22-29",1,D306="30-39",2,D306="40-49",3,D306="50-59",4)</f>
        <v>2</v>
      </c>
      <c r="Z306" cm="1">
        <f t="array" ref="Z306">_xlfn.IFS(I306="0-4years",3,I306="5-9years",2,I306="10+ years",1)</f>
        <v>2</v>
      </c>
      <c r="AA306" cm="1">
        <f t="array" ref="AA306">_xlfn.IFS(J306="Low(1-2)", 3, J306="Medium(3)",1,J306="High(4-5)",2)</f>
        <v>3</v>
      </c>
      <c r="AB306" cm="1">
        <f t="array" ref="AB306">_xlfn.IFS(M306="Needs Improvement", 4, M306="Below Expectation", 1,M306="Meets Expectation",3,M306="Exceeds Expectation",2)</f>
        <v>3</v>
      </c>
    </row>
    <row r="307" spans="1:28" x14ac:dyDescent="0.3">
      <c r="A307" t="s">
        <v>329</v>
      </c>
      <c r="B307" t="s">
        <v>1328</v>
      </c>
      <c r="C307" t="s">
        <v>2027</v>
      </c>
      <c r="D307" t="s">
        <v>2075</v>
      </c>
      <c r="E307" t="s">
        <v>2022</v>
      </c>
      <c r="F307" t="s">
        <v>407</v>
      </c>
      <c r="G307" s="4">
        <v>102534</v>
      </c>
      <c r="H307">
        <v>0</v>
      </c>
      <c r="I307" s="6" t="s">
        <v>2071</v>
      </c>
      <c r="J307" t="s">
        <v>2081</v>
      </c>
      <c r="K307">
        <v>2</v>
      </c>
      <c r="L307">
        <v>2</v>
      </c>
      <c r="M307" t="str" cm="1">
        <f t="array" ref="M307">_xlfn.IFS(L307=0,"Below Expectation",L307&lt;5,"Needs Improvement",L307&lt;=7,"Meets Expectation",L307&gt;=8,"Exceeds Expectation")</f>
        <v>Needs Improvement</v>
      </c>
      <c r="N307">
        <f t="shared" si="4"/>
        <v>10</v>
      </c>
      <c r="O307" s="11">
        <f>N307/Table3[[#Totals],[Point]]</f>
        <v>0.7142857142857143</v>
      </c>
      <c r="P307" s="4" t="str" cm="1">
        <f t="array" ref="P307">_xlfn.IFS(O307&lt;=40%,"Low Risk",AND(O307&gt;40%,O307&lt;60%), "Medium Risk",O307&gt;=60%,"High Risk")</f>
        <v>High Risk</v>
      </c>
      <c r="Y307" cm="1">
        <f t="array" ref="Y307">_xlfn.IFS(D307="22-29",1,D307="30-39",2,D307="40-49",3,D307="50-59",4)</f>
        <v>4</v>
      </c>
      <c r="Z307" cm="1">
        <f t="array" ref="Z307">_xlfn.IFS(I307="0-4years",3,I307="5-9years",2,I307="10+ years",1)</f>
        <v>1</v>
      </c>
      <c r="AA307" cm="1">
        <f t="array" ref="AA307">_xlfn.IFS(J307="Low(1-2)", 3, J307="Medium(3)",1,J307="High(4-5)",2)</f>
        <v>1</v>
      </c>
      <c r="AB307" cm="1">
        <f t="array" ref="AB307">_xlfn.IFS(M307="Needs Improvement", 4, M307="Below Expectation", 1,M307="Meets Expectation",3,M307="Exceeds Expectation",2)</f>
        <v>4</v>
      </c>
    </row>
    <row r="308" spans="1:28" x14ac:dyDescent="0.3">
      <c r="A308" t="s">
        <v>330</v>
      </c>
      <c r="B308" t="s">
        <v>1329</v>
      </c>
      <c r="C308" t="s">
        <v>2030</v>
      </c>
      <c r="D308" t="s">
        <v>2074</v>
      </c>
      <c r="E308" t="s">
        <v>2023</v>
      </c>
      <c r="F308" t="s">
        <v>715</v>
      </c>
      <c r="G308" s="4">
        <v>25882</v>
      </c>
      <c r="H308">
        <v>0</v>
      </c>
      <c r="I308" s="6" t="s">
        <v>2071</v>
      </c>
      <c r="J308" t="s">
        <v>2079</v>
      </c>
      <c r="K308">
        <v>1</v>
      </c>
      <c r="L308">
        <v>2</v>
      </c>
      <c r="M308" t="str" cm="1">
        <f t="array" ref="M308">_xlfn.IFS(L308=0,"Below Expectation",L308&lt;5,"Needs Improvement",L308&lt;=7,"Meets Expectation",L308&gt;=8,"Exceeds Expectation")</f>
        <v>Needs Improvement</v>
      </c>
      <c r="N308">
        <f t="shared" si="4"/>
        <v>10</v>
      </c>
      <c r="O308" s="11">
        <f>N308/Table3[[#Totals],[Point]]</f>
        <v>0.7142857142857143</v>
      </c>
      <c r="P308" s="4" t="str" cm="1">
        <f t="array" ref="P308">_xlfn.IFS(O308&lt;=40%,"Low Risk",AND(O308&gt;40%,O308&lt;60%), "Medium Risk",O308&gt;=60%,"High Risk")</f>
        <v>High Risk</v>
      </c>
      <c r="Y308" cm="1">
        <f t="array" ref="Y308">_xlfn.IFS(D308="22-29",1,D308="30-39",2,D308="40-49",3,D308="50-59",4)</f>
        <v>3</v>
      </c>
      <c r="Z308" cm="1">
        <f t="array" ref="Z308">_xlfn.IFS(I308="0-4years",3,I308="5-9years",2,I308="10+ years",1)</f>
        <v>1</v>
      </c>
      <c r="AA308" cm="1">
        <f t="array" ref="AA308">_xlfn.IFS(J308="Low(1-2)", 3, J308="Medium(3)",1,J308="High(4-5)",2)</f>
        <v>2</v>
      </c>
      <c r="AB308" cm="1">
        <f t="array" ref="AB308">_xlfn.IFS(M308="Needs Improvement", 4, M308="Below Expectation", 1,M308="Meets Expectation",3,M308="Exceeds Expectation",2)</f>
        <v>4</v>
      </c>
    </row>
    <row r="309" spans="1:28" x14ac:dyDescent="0.3">
      <c r="A309" t="s">
        <v>331</v>
      </c>
      <c r="B309" t="s">
        <v>1330</v>
      </c>
      <c r="C309" t="s">
        <v>2025</v>
      </c>
      <c r="D309" t="s">
        <v>2075</v>
      </c>
      <c r="E309" t="s">
        <v>2022</v>
      </c>
      <c r="F309" t="s">
        <v>949</v>
      </c>
      <c r="G309" s="4">
        <v>45224</v>
      </c>
      <c r="H309">
        <v>1</v>
      </c>
      <c r="I309" s="6" t="s">
        <v>2070</v>
      </c>
      <c r="J309" t="s">
        <v>2080</v>
      </c>
      <c r="K309">
        <v>5</v>
      </c>
      <c r="L309">
        <v>5</v>
      </c>
      <c r="M309" t="str" cm="1">
        <f t="array" ref="M309">_xlfn.IFS(L309=0,"Below Expectation",L309&lt;5,"Needs Improvement",L309&lt;=7,"Meets Expectation",L309&gt;=8,"Exceeds Expectation")</f>
        <v>Meets Expectation</v>
      </c>
      <c r="N309">
        <f t="shared" si="4"/>
        <v>12</v>
      </c>
      <c r="O309" s="11">
        <f>N309/Table3[[#Totals],[Point]]</f>
        <v>0.8571428571428571</v>
      </c>
      <c r="P309" s="4" t="str" cm="1">
        <f t="array" ref="P309">_xlfn.IFS(O309&lt;=40%,"Low Risk",AND(O309&gt;40%,O309&lt;60%), "Medium Risk",O309&gt;=60%,"High Risk")</f>
        <v>High Risk</v>
      </c>
      <c r="Y309" cm="1">
        <f t="array" ref="Y309">_xlfn.IFS(D309="22-29",1,D309="30-39",2,D309="40-49",3,D309="50-59",4)</f>
        <v>4</v>
      </c>
      <c r="Z309" cm="1">
        <f t="array" ref="Z309">_xlfn.IFS(I309="0-4years",3,I309="5-9years",2,I309="10+ years",1)</f>
        <v>2</v>
      </c>
      <c r="AA309" cm="1">
        <f t="array" ref="AA309">_xlfn.IFS(J309="Low(1-2)", 3, J309="Medium(3)",1,J309="High(4-5)",2)</f>
        <v>3</v>
      </c>
      <c r="AB309" cm="1">
        <f t="array" ref="AB309">_xlfn.IFS(M309="Needs Improvement", 4, M309="Below Expectation", 1,M309="Meets Expectation",3,M309="Exceeds Expectation",2)</f>
        <v>3</v>
      </c>
    </row>
    <row r="310" spans="1:28" x14ac:dyDescent="0.3">
      <c r="A310" t="s">
        <v>332</v>
      </c>
      <c r="B310" t="s">
        <v>1331</v>
      </c>
      <c r="C310" t="s">
        <v>2025</v>
      </c>
      <c r="D310" t="s">
        <v>2074</v>
      </c>
      <c r="E310" t="s">
        <v>2023</v>
      </c>
      <c r="F310" t="s">
        <v>440</v>
      </c>
      <c r="G310" s="4">
        <v>55825</v>
      </c>
      <c r="H310">
        <v>0</v>
      </c>
      <c r="I310" s="6" t="s">
        <v>2069</v>
      </c>
      <c r="J310" t="s">
        <v>2079</v>
      </c>
      <c r="K310">
        <v>4</v>
      </c>
      <c r="L310">
        <v>0</v>
      </c>
      <c r="M310" t="str" cm="1">
        <f t="array" ref="M310">_xlfn.IFS(L310=0,"Below Expectation",L310&lt;5,"Needs Improvement",L310&lt;=7,"Meets Expectation",L310&gt;=8,"Exceeds Expectation")</f>
        <v>Below Expectation</v>
      </c>
      <c r="N310">
        <f t="shared" si="4"/>
        <v>9</v>
      </c>
      <c r="O310" s="11">
        <f>N310/Table3[[#Totals],[Point]]</f>
        <v>0.6428571428571429</v>
      </c>
      <c r="P310" s="4" t="str" cm="1">
        <f t="array" ref="P310">_xlfn.IFS(O310&lt;=40%,"Low Risk",AND(O310&gt;40%,O310&lt;60%), "Medium Risk",O310&gt;=60%,"High Risk")</f>
        <v>High Risk</v>
      </c>
      <c r="Y310" cm="1">
        <f t="array" ref="Y310">_xlfn.IFS(D310="22-29",1,D310="30-39",2,D310="40-49",3,D310="50-59",4)</f>
        <v>3</v>
      </c>
      <c r="Z310" cm="1">
        <f t="array" ref="Z310">_xlfn.IFS(I310="0-4years",3,I310="5-9years",2,I310="10+ years",1)</f>
        <v>3</v>
      </c>
      <c r="AA310" cm="1">
        <f t="array" ref="AA310">_xlfn.IFS(J310="Low(1-2)", 3, J310="Medium(3)",1,J310="High(4-5)",2)</f>
        <v>2</v>
      </c>
      <c r="AB310" cm="1">
        <f t="array" ref="AB310">_xlfn.IFS(M310="Needs Improvement", 4, M310="Below Expectation", 1,M310="Meets Expectation",3,M310="Exceeds Expectation",2)</f>
        <v>1</v>
      </c>
    </row>
    <row r="311" spans="1:28" x14ac:dyDescent="0.3">
      <c r="A311" t="s">
        <v>333</v>
      </c>
      <c r="B311" t="s">
        <v>1332</v>
      </c>
      <c r="C311" t="s">
        <v>2025</v>
      </c>
      <c r="D311" t="s">
        <v>2074</v>
      </c>
      <c r="E311" t="s">
        <v>2024</v>
      </c>
      <c r="F311" t="s">
        <v>848</v>
      </c>
      <c r="G311" s="4">
        <v>95740</v>
      </c>
      <c r="H311">
        <v>1</v>
      </c>
      <c r="I311" s="6" t="s">
        <v>2069</v>
      </c>
      <c r="J311" t="s">
        <v>2079</v>
      </c>
      <c r="K311">
        <v>4</v>
      </c>
      <c r="L311">
        <v>0</v>
      </c>
      <c r="M311" t="str" cm="1">
        <f t="array" ref="M311">_xlfn.IFS(L311=0,"Below Expectation",L311&lt;5,"Needs Improvement",L311&lt;=7,"Meets Expectation",L311&gt;=8,"Exceeds Expectation")</f>
        <v>Below Expectation</v>
      </c>
      <c r="N311">
        <f t="shared" si="4"/>
        <v>9</v>
      </c>
      <c r="O311" s="11">
        <f>N311/Table3[[#Totals],[Point]]</f>
        <v>0.6428571428571429</v>
      </c>
      <c r="P311" s="4" t="str" cm="1">
        <f t="array" ref="P311">_xlfn.IFS(O311&lt;=40%,"Low Risk",AND(O311&gt;40%,O311&lt;60%), "Medium Risk",O311&gt;=60%,"High Risk")</f>
        <v>High Risk</v>
      </c>
      <c r="Y311" cm="1">
        <f t="array" ref="Y311">_xlfn.IFS(D311="22-29",1,D311="30-39",2,D311="40-49",3,D311="50-59",4)</f>
        <v>3</v>
      </c>
      <c r="Z311" cm="1">
        <f t="array" ref="Z311">_xlfn.IFS(I311="0-4years",3,I311="5-9years",2,I311="10+ years",1)</f>
        <v>3</v>
      </c>
      <c r="AA311" cm="1">
        <f t="array" ref="AA311">_xlfn.IFS(J311="Low(1-2)", 3, J311="Medium(3)",1,J311="High(4-5)",2)</f>
        <v>2</v>
      </c>
      <c r="AB311" cm="1">
        <f t="array" ref="AB311">_xlfn.IFS(M311="Needs Improvement", 4, M311="Below Expectation", 1,M311="Meets Expectation",3,M311="Exceeds Expectation",2)</f>
        <v>1</v>
      </c>
    </row>
    <row r="312" spans="1:28" x14ac:dyDescent="0.3">
      <c r="A312" t="s">
        <v>334</v>
      </c>
      <c r="B312" t="s">
        <v>1333</v>
      </c>
      <c r="C312" t="s">
        <v>2029</v>
      </c>
      <c r="D312" t="s">
        <v>2073</v>
      </c>
      <c r="E312" t="s">
        <v>2023</v>
      </c>
      <c r="F312" t="s">
        <v>331</v>
      </c>
      <c r="G312" s="4">
        <v>53885</v>
      </c>
      <c r="H312">
        <v>0</v>
      </c>
      <c r="I312" s="6" t="s">
        <v>2070</v>
      </c>
      <c r="J312" t="s">
        <v>2080</v>
      </c>
      <c r="K312">
        <v>2</v>
      </c>
      <c r="L312">
        <v>4</v>
      </c>
      <c r="M312" t="str" cm="1">
        <f t="array" ref="M312">_xlfn.IFS(L312=0,"Below Expectation",L312&lt;5,"Needs Improvement",L312&lt;=7,"Meets Expectation",L312&gt;=8,"Exceeds Expectation")</f>
        <v>Needs Improvement</v>
      </c>
      <c r="N312">
        <f t="shared" si="4"/>
        <v>11</v>
      </c>
      <c r="O312" s="11">
        <f>N312/Table3[[#Totals],[Point]]</f>
        <v>0.7857142857142857</v>
      </c>
      <c r="P312" s="4" t="str" cm="1">
        <f t="array" ref="P312">_xlfn.IFS(O312&lt;=40%,"Low Risk",AND(O312&gt;40%,O312&lt;60%), "Medium Risk",O312&gt;=60%,"High Risk")</f>
        <v>High Risk</v>
      </c>
      <c r="Y312" cm="1">
        <f t="array" ref="Y312">_xlfn.IFS(D312="22-29",1,D312="30-39",2,D312="40-49",3,D312="50-59",4)</f>
        <v>2</v>
      </c>
      <c r="Z312" cm="1">
        <f t="array" ref="Z312">_xlfn.IFS(I312="0-4years",3,I312="5-9years",2,I312="10+ years",1)</f>
        <v>2</v>
      </c>
      <c r="AA312" cm="1">
        <f t="array" ref="AA312">_xlfn.IFS(J312="Low(1-2)", 3, J312="Medium(3)",1,J312="High(4-5)",2)</f>
        <v>3</v>
      </c>
      <c r="AB312" cm="1">
        <f t="array" ref="AB312">_xlfn.IFS(M312="Needs Improvement", 4, M312="Below Expectation", 1,M312="Meets Expectation",3,M312="Exceeds Expectation",2)</f>
        <v>4</v>
      </c>
    </row>
    <row r="313" spans="1:28" x14ac:dyDescent="0.3">
      <c r="A313" t="s">
        <v>335</v>
      </c>
      <c r="B313" t="s">
        <v>1334</v>
      </c>
      <c r="C313" t="s">
        <v>2026</v>
      </c>
      <c r="D313" t="s">
        <v>2076</v>
      </c>
      <c r="E313" t="s">
        <v>2022</v>
      </c>
      <c r="F313" t="s">
        <v>672</v>
      </c>
      <c r="G313" s="4">
        <v>65056</v>
      </c>
      <c r="H313">
        <v>0</v>
      </c>
      <c r="I313" s="6" t="s">
        <v>2070</v>
      </c>
      <c r="J313" t="s">
        <v>2080</v>
      </c>
      <c r="K313">
        <v>2</v>
      </c>
      <c r="L313">
        <v>0</v>
      </c>
      <c r="M313" t="str" cm="1">
        <f t="array" ref="M313">_xlfn.IFS(L313=0,"Below Expectation",L313&lt;5,"Needs Improvement",L313&lt;=7,"Meets Expectation",L313&gt;=8,"Exceeds Expectation")</f>
        <v>Below Expectation</v>
      </c>
      <c r="N313">
        <f t="shared" si="4"/>
        <v>7</v>
      </c>
      <c r="O313" s="11">
        <f>N313/Table3[[#Totals],[Point]]</f>
        <v>0.5</v>
      </c>
      <c r="P313" s="4" t="str" cm="1">
        <f t="array" ref="P313">_xlfn.IFS(O313&lt;=40%,"Low Risk",AND(O313&gt;40%,O313&lt;60%), "Medium Risk",O313&gt;=60%,"High Risk")</f>
        <v>Medium Risk</v>
      </c>
      <c r="Y313" cm="1">
        <f t="array" ref="Y313">_xlfn.IFS(D313="22-29",1,D313="30-39",2,D313="40-49",3,D313="50-59",4)</f>
        <v>1</v>
      </c>
      <c r="Z313" cm="1">
        <f t="array" ref="Z313">_xlfn.IFS(I313="0-4years",3,I313="5-9years",2,I313="10+ years",1)</f>
        <v>2</v>
      </c>
      <c r="AA313" cm="1">
        <f t="array" ref="AA313">_xlfn.IFS(J313="Low(1-2)", 3, J313="Medium(3)",1,J313="High(4-5)",2)</f>
        <v>3</v>
      </c>
      <c r="AB313" cm="1">
        <f t="array" ref="AB313">_xlfn.IFS(M313="Needs Improvement", 4, M313="Below Expectation", 1,M313="Meets Expectation",3,M313="Exceeds Expectation",2)</f>
        <v>1</v>
      </c>
    </row>
    <row r="314" spans="1:28" x14ac:dyDescent="0.3">
      <c r="A314" t="s">
        <v>336</v>
      </c>
      <c r="B314" t="s">
        <v>1335</v>
      </c>
      <c r="C314" t="s">
        <v>2027</v>
      </c>
      <c r="D314" t="s">
        <v>2075</v>
      </c>
      <c r="E314" t="s">
        <v>2022</v>
      </c>
      <c r="F314" t="s">
        <v>717</v>
      </c>
      <c r="G314" s="4">
        <v>28203</v>
      </c>
      <c r="H314">
        <v>0</v>
      </c>
      <c r="I314" s="6" t="s">
        <v>2071</v>
      </c>
      <c r="J314" t="s">
        <v>2079</v>
      </c>
      <c r="K314">
        <v>5</v>
      </c>
      <c r="L314">
        <v>9</v>
      </c>
      <c r="M314" t="str" cm="1">
        <f t="array" ref="M314">_xlfn.IFS(L314=0,"Below Expectation",L314&lt;5,"Needs Improvement",L314&lt;=7,"Meets Expectation",L314&gt;=8,"Exceeds Expectation")</f>
        <v>Exceeds Expectation</v>
      </c>
      <c r="N314">
        <f t="shared" si="4"/>
        <v>9</v>
      </c>
      <c r="O314" s="11">
        <f>N314/Table3[[#Totals],[Point]]</f>
        <v>0.6428571428571429</v>
      </c>
      <c r="P314" s="4" t="str" cm="1">
        <f t="array" ref="P314">_xlfn.IFS(O314&lt;=40%,"Low Risk",AND(O314&gt;40%,O314&lt;60%), "Medium Risk",O314&gt;=60%,"High Risk")</f>
        <v>High Risk</v>
      </c>
      <c r="Y314" cm="1">
        <f t="array" ref="Y314">_xlfn.IFS(D314="22-29",1,D314="30-39",2,D314="40-49",3,D314="50-59",4)</f>
        <v>4</v>
      </c>
      <c r="Z314" cm="1">
        <f t="array" ref="Z314">_xlfn.IFS(I314="0-4years",3,I314="5-9years",2,I314="10+ years",1)</f>
        <v>1</v>
      </c>
      <c r="AA314" cm="1">
        <f t="array" ref="AA314">_xlfn.IFS(J314="Low(1-2)", 3, J314="Medium(3)",1,J314="High(4-5)",2)</f>
        <v>2</v>
      </c>
      <c r="AB314" cm="1">
        <f t="array" ref="AB314">_xlfn.IFS(M314="Needs Improvement", 4, M314="Below Expectation", 1,M314="Meets Expectation",3,M314="Exceeds Expectation",2)</f>
        <v>2</v>
      </c>
    </row>
    <row r="315" spans="1:28" x14ac:dyDescent="0.3">
      <c r="A315" t="s">
        <v>337</v>
      </c>
      <c r="B315" t="s">
        <v>1336</v>
      </c>
      <c r="C315" t="s">
        <v>2028</v>
      </c>
      <c r="D315" t="s">
        <v>2074</v>
      </c>
      <c r="E315" t="s">
        <v>2023</v>
      </c>
      <c r="F315" t="s">
        <v>390</v>
      </c>
      <c r="G315" s="4">
        <v>85241</v>
      </c>
      <c r="H315">
        <v>0</v>
      </c>
      <c r="I315" s="6" t="s">
        <v>2070</v>
      </c>
      <c r="J315" t="s">
        <v>2080</v>
      </c>
      <c r="K315">
        <v>2</v>
      </c>
      <c r="L315">
        <v>7</v>
      </c>
      <c r="M315" t="str" cm="1">
        <f t="array" ref="M315">_xlfn.IFS(L315=0,"Below Expectation",L315&lt;5,"Needs Improvement",L315&lt;=7,"Meets Expectation",L315&gt;=8,"Exceeds Expectation")</f>
        <v>Meets Expectation</v>
      </c>
      <c r="N315">
        <f t="shared" si="4"/>
        <v>11</v>
      </c>
      <c r="O315" s="11">
        <f>N315/Table3[[#Totals],[Point]]</f>
        <v>0.7857142857142857</v>
      </c>
      <c r="P315" s="4" t="str" cm="1">
        <f t="array" ref="P315">_xlfn.IFS(O315&lt;=40%,"Low Risk",AND(O315&gt;40%,O315&lt;60%), "Medium Risk",O315&gt;=60%,"High Risk")</f>
        <v>High Risk</v>
      </c>
      <c r="Y315" cm="1">
        <f t="array" ref="Y315">_xlfn.IFS(D315="22-29",1,D315="30-39",2,D315="40-49",3,D315="50-59",4)</f>
        <v>3</v>
      </c>
      <c r="Z315" cm="1">
        <f t="array" ref="Z315">_xlfn.IFS(I315="0-4years",3,I315="5-9years",2,I315="10+ years",1)</f>
        <v>2</v>
      </c>
      <c r="AA315" cm="1">
        <f t="array" ref="AA315">_xlfn.IFS(J315="Low(1-2)", 3, J315="Medium(3)",1,J315="High(4-5)",2)</f>
        <v>3</v>
      </c>
      <c r="AB315" cm="1">
        <f t="array" ref="AB315">_xlfn.IFS(M315="Needs Improvement", 4, M315="Below Expectation", 1,M315="Meets Expectation",3,M315="Exceeds Expectation",2)</f>
        <v>3</v>
      </c>
    </row>
    <row r="316" spans="1:28" x14ac:dyDescent="0.3">
      <c r="A316" t="s">
        <v>338</v>
      </c>
      <c r="B316" t="s">
        <v>1337</v>
      </c>
      <c r="C316" t="s">
        <v>2027</v>
      </c>
      <c r="D316" t="s">
        <v>2076</v>
      </c>
      <c r="E316" t="s">
        <v>2023</v>
      </c>
      <c r="F316" t="s">
        <v>24</v>
      </c>
      <c r="G316" s="4">
        <v>27244</v>
      </c>
      <c r="H316">
        <v>0</v>
      </c>
      <c r="I316" s="6" t="s">
        <v>2071</v>
      </c>
      <c r="J316" t="s">
        <v>2079</v>
      </c>
      <c r="K316">
        <v>3</v>
      </c>
      <c r="L316">
        <v>1</v>
      </c>
      <c r="M316" t="str" cm="1">
        <f t="array" ref="M316">_xlfn.IFS(L316=0,"Below Expectation",L316&lt;5,"Needs Improvement",L316&lt;=7,"Meets Expectation",L316&gt;=8,"Exceeds Expectation")</f>
        <v>Needs Improvement</v>
      </c>
      <c r="N316">
        <f t="shared" si="4"/>
        <v>8</v>
      </c>
      <c r="O316" s="11">
        <f>N316/Table3[[#Totals],[Point]]</f>
        <v>0.5714285714285714</v>
      </c>
      <c r="P316" s="4" t="str" cm="1">
        <f t="array" ref="P316">_xlfn.IFS(O316&lt;=40%,"Low Risk",AND(O316&gt;40%,O316&lt;60%), "Medium Risk",O316&gt;=60%,"High Risk")</f>
        <v>Medium Risk</v>
      </c>
      <c r="Y316" cm="1">
        <f t="array" ref="Y316">_xlfn.IFS(D316="22-29",1,D316="30-39",2,D316="40-49",3,D316="50-59",4)</f>
        <v>1</v>
      </c>
      <c r="Z316" cm="1">
        <f t="array" ref="Z316">_xlfn.IFS(I316="0-4years",3,I316="5-9years",2,I316="10+ years",1)</f>
        <v>1</v>
      </c>
      <c r="AA316" cm="1">
        <f t="array" ref="AA316">_xlfn.IFS(J316="Low(1-2)", 3, J316="Medium(3)",1,J316="High(4-5)",2)</f>
        <v>2</v>
      </c>
      <c r="AB316" cm="1">
        <f t="array" ref="AB316">_xlfn.IFS(M316="Needs Improvement", 4, M316="Below Expectation", 1,M316="Meets Expectation",3,M316="Exceeds Expectation",2)</f>
        <v>4</v>
      </c>
    </row>
    <row r="317" spans="1:28" x14ac:dyDescent="0.3">
      <c r="A317" t="s">
        <v>339</v>
      </c>
      <c r="B317" t="s">
        <v>1338</v>
      </c>
      <c r="C317" t="s">
        <v>2028</v>
      </c>
      <c r="D317" t="s">
        <v>2076</v>
      </c>
      <c r="E317" t="s">
        <v>2023</v>
      </c>
      <c r="F317" t="s">
        <v>67</v>
      </c>
      <c r="G317" s="4">
        <v>93619</v>
      </c>
      <c r="H317">
        <v>0</v>
      </c>
      <c r="I317" s="6" t="s">
        <v>2069</v>
      </c>
      <c r="J317" t="s">
        <v>2079</v>
      </c>
      <c r="K317">
        <v>3</v>
      </c>
      <c r="L317">
        <v>5</v>
      </c>
      <c r="M317" t="str" cm="1">
        <f t="array" ref="M317">_xlfn.IFS(L317=0,"Below Expectation",L317&lt;5,"Needs Improvement",L317&lt;=7,"Meets Expectation",L317&gt;=8,"Exceeds Expectation")</f>
        <v>Meets Expectation</v>
      </c>
      <c r="N317">
        <f t="shared" si="4"/>
        <v>9</v>
      </c>
      <c r="O317" s="11">
        <f>N317/Table3[[#Totals],[Point]]</f>
        <v>0.6428571428571429</v>
      </c>
      <c r="P317" s="4" t="str" cm="1">
        <f t="array" ref="P317">_xlfn.IFS(O317&lt;=40%,"Low Risk",AND(O317&gt;40%,O317&lt;60%), "Medium Risk",O317&gt;=60%,"High Risk")</f>
        <v>High Risk</v>
      </c>
      <c r="Y317" cm="1">
        <f t="array" ref="Y317">_xlfn.IFS(D317="22-29",1,D317="30-39",2,D317="40-49",3,D317="50-59",4)</f>
        <v>1</v>
      </c>
      <c r="Z317" cm="1">
        <f t="array" ref="Z317">_xlfn.IFS(I317="0-4years",3,I317="5-9years",2,I317="10+ years",1)</f>
        <v>3</v>
      </c>
      <c r="AA317" cm="1">
        <f t="array" ref="AA317">_xlfn.IFS(J317="Low(1-2)", 3, J317="Medium(3)",1,J317="High(4-5)",2)</f>
        <v>2</v>
      </c>
      <c r="AB317" cm="1">
        <f t="array" ref="AB317">_xlfn.IFS(M317="Needs Improvement", 4, M317="Below Expectation", 1,M317="Meets Expectation",3,M317="Exceeds Expectation",2)</f>
        <v>3</v>
      </c>
    </row>
    <row r="318" spans="1:28" x14ac:dyDescent="0.3">
      <c r="A318" t="s">
        <v>340</v>
      </c>
      <c r="B318" t="s">
        <v>1339</v>
      </c>
      <c r="C318" t="s">
        <v>2029</v>
      </c>
      <c r="D318" t="s">
        <v>2073</v>
      </c>
      <c r="E318" t="s">
        <v>2023</v>
      </c>
      <c r="F318" t="s">
        <v>762</v>
      </c>
      <c r="G318" s="4">
        <v>46584</v>
      </c>
      <c r="H318">
        <v>0</v>
      </c>
      <c r="I318" s="6" t="s">
        <v>2069</v>
      </c>
      <c r="J318" t="s">
        <v>2080</v>
      </c>
      <c r="K318">
        <v>3</v>
      </c>
      <c r="L318">
        <v>9</v>
      </c>
      <c r="M318" t="str" cm="1">
        <f t="array" ref="M318">_xlfn.IFS(L318=0,"Below Expectation",L318&lt;5,"Needs Improvement",L318&lt;=7,"Meets Expectation",L318&gt;=8,"Exceeds Expectation")</f>
        <v>Exceeds Expectation</v>
      </c>
      <c r="N318">
        <f t="shared" si="4"/>
        <v>10</v>
      </c>
      <c r="O318" s="11">
        <f>N318/Table3[[#Totals],[Point]]</f>
        <v>0.7142857142857143</v>
      </c>
      <c r="P318" s="4" t="str" cm="1">
        <f t="array" ref="P318">_xlfn.IFS(O318&lt;=40%,"Low Risk",AND(O318&gt;40%,O318&lt;60%), "Medium Risk",O318&gt;=60%,"High Risk")</f>
        <v>High Risk</v>
      </c>
      <c r="Y318" cm="1">
        <f t="array" ref="Y318">_xlfn.IFS(D318="22-29",1,D318="30-39",2,D318="40-49",3,D318="50-59",4)</f>
        <v>2</v>
      </c>
      <c r="Z318" cm="1">
        <f t="array" ref="Z318">_xlfn.IFS(I318="0-4years",3,I318="5-9years",2,I318="10+ years",1)</f>
        <v>3</v>
      </c>
      <c r="AA318" cm="1">
        <f t="array" ref="AA318">_xlfn.IFS(J318="Low(1-2)", 3, J318="Medium(3)",1,J318="High(4-5)",2)</f>
        <v>3</v>
      </c>
      <c r="AB318" cm="1">
        <f t="array" ref="AB318">_xlfn.IFS(M318="Needs Improvement", 4, M318="Below Expectation", 1,M318="Meets Expectation",3,M318="Exceeds Expectation",2)</f>
        <v>2</v>
      </c>
    </row>
    <row r="319" spans="1:28" x14ac:dyDescent="0.3">
      <c r="A319" t="s">
        <v>341</v>
      </c>
      <c r="B319" t="s">
        <v>1340</v>
      </c>
      <c r="C319" t="s">
        <v>2025</v>
      </c>
      <c r="D319" t="s">
        <v>2073</v>
      </c>
      <c r="E319" t="s">
        <v>2022</v>
      </c>
      <c r="F319" t="s">
        <v>866</v>
      </c>
      <c r="G319" s="4">
        <v>33521</v>
      </c>
      <c r="H319">
        <v>0</v>
      </c>
      <c r="I319" s="6" t="s">
        <v>2070</v>
      </c>
      <c r="J319" t="s">
        <v>2080</v>
      </c>
      <c r="K319">
        <v>3</v>
      </c>
      <c r="L319">
        <v>9</v>
      </c>
      <c r="M319" t="str" cm="1">
        <f t="array" ref="M319">_xlfn.IFS(L319=0,"Below Expectation",L319&lt;5,"Needs Improvement",L319&lt;=7,"Meets Expectation",L319&gt;=8,"Exceeds Expectation")</f>
        <v>Exceeds Expectation</v>
      </c>
      <c r="N319">
        <f t="shared" si="4"/>
        <v>9</v>
      </c>
      <c r="O319" s="11">
        <f>N319/Table3[[#Totals],[Point]]</f>
        <v>0.6428571428571429</v>
      </c>
      <c r="P319" s="4" t="str" cm="1">
        <f t="array" ref="P319">_xlfn.IFS(O319&lt;=40%,"Low Risk",AND(O319&gt;40%,O319&lt;60%), "Medium Risk",O319&gt;=60%,"High Risk")</f>
        <v>High Risk</v>
      </c>
      <c r="Y319" cm="1">
        <f t="array" ref="Y319">_xlfn.IFS(D319="22-29",1,D319="30-39",2,D319="40-49",3,D319="50-59",4)</f>
        <v>2</v>
      </c>
      <c r="Z319" cm="1">
        <f t="array" ref="Z319">_xlfn.IFS(I319="0-4years",3,I319="5-9years",2,I319="10+ years",1)</f>
        <v>2</v>
      </c>
      <c r="AA319" cm="1">
        <f t="array" ref="AA319">_xlfn.IFS(J319="Low(1-2)", 3, J319="Medium(3)",1,J319="High(4-5)",2)</f>
        <v>3</v>
      </c>
      <c r="AB319" cm="1">
        <f t="array" ref="AB319">_xlfn.IFS(M319="Needs Improvement", 4, M319="Below Expectation", 1,M319="Meets Expectation",3,M319="Exceeds Expectation",2)</f>
        <v>2</v>
      </c>
    </row>
    <row r="320" spans="1:28" x14ac:dyDescent="0.3">
      <c r="A320" t="s">
        <v>342</v>
      </c>
      <c r="B320" t="s">
        <v>1341</v>
      </c>
      <c r="C320" t="s">
        <v>2029</v>
      </c>
      <c r="D320" t="s">
        <v>2073</v>
      </c>
      <c r="E320" t="s">
        <v>2023</v>
      </c>
      <c r="F320" t="s">
        <v>121</v>
      </c>
      <c r="G320" s="4">
        <v>75017</v>
      </c>
      <c r="H320">
        <v>0</v>
      </c>
      <c r="I320" s="6" t="s">
        <v>2070</v>
      </c>
      <c r="J320" t="s">
        <v>2079</v>
      </c>
      <c r="K320">
        <v>5</v>
      </c>
      <c r="L320">
        <v>4</v>
      </c>
      <c r="M320" t="str" cm="1">
        <f t="array" ref="M320">_xlfn.IFS(L320=0,"Below Expectation",L320&lt;5,"Needs Improvement",L320&lt;=7,"Meets Expectation",L320&gt;=8,"Exceeds Expectation")</f>
        <v>Needs Improvement</v>
      </c>
      <c r="N320">
        <f t="shared" si="4"/>
        <v>10</v>
      </c>
      <c r="O320" s="11">
        <f>N320/Table3[[#Totals],[Point]]</f>
        <v>0.7142857142857143</v>
      </c>
      <c r="P320" s="4" t="str" cm="1">
        <f t="array" ref="P320">_xlfn.IFS(O320&lt;=40%,"Low Risk",AND(O320&gt;40%,O320&lt;60%), "Medium Risk",O320&gt;=60%,"High Risk")</f>
        <v>High Risk</v>
      </c>
      <c r="Y320" cm="1">
        <f t="array" ref="Y320">_xlfn.IFS(D320="22-29",1,D320="30-39",2,D320="40-49",3,D320="50-59",4)</f>
        <v>2</v>
      </c>
      <c r="Z320" cm="1">
        <f t="array" ref="Z320">_xlfn.IFS(I320="0-4years",3,I320="5-9years",2,I320="10+ years",1)</f>
        <v>2</v>
      </c>
      <c r="AA320" cm="1">
        <f t="array" ref="AA320">_xlfn.IFS(J320="Low(1-2)", 3, J320="Medium(3)",1,J320="High(4-5)",2)</f>
        <v>2</v>
      </c>
      <c r="AB320" cm="1">
        <f t="array" ref="AB320">_xlfn.IFS(M320="Needs Improvement", 4, M320="Below Expectation", 1,M320="Meets Expectation",3,M320="Exceeds Expectation",2)</f>
        <v>4</v>
      </c>
    </row>
    <row r="321" spans="1:28" x14ac:dyDescent="0.3">
      <c r="A321" t="s">
        <v>343</v>
      </c>
      <c r="B321" t="s">
        <v>1342</v>
      </c>
      <c r="C321" t="s">
        <v>2029</v>
      </c>
      <c r="D321" t="s">
        <v>2074</v>
      </c>
      <c r="E321" t="s">
        <v>2023</v>
      </c>
      <c r="F321" t="s">
        <v>743</v>
      </c>
      <c r="G321" s="4">
        <v>58541</v>
      </c>
      <c r="H321">
        <v>1</v>
      </c>
      <c r="I321" s="6" t="s">
        <v>2071</v>
      </c>
      <c r="J321" t="s">
        <v>2079</v>
      </c>
      <c r="K321">
        <v>4</v>
      </c>
      <c r="L321">
        <v>9</v>
      </c>
      <c r="M321" t="str" cm="1">
        <f t="array" ref="M321">_xlfn.IFS(L321=0,"Below Expectation",L321&lt;5,"Needs Improvement",L321&lt;=7,"Meets Expectation",L321&gt;=8,"Exceeds Expectation")</f>
        <v>Exceeds Expectation</v>
      </c>
      <c r="N321">
        <f t="shared" si="4"/>
        <v>8</v>
      </c>
      <c r="O321" s="11">
        <f>N321/Table3[[#Totals],[Point]]</f>
        <v>0.5714285714285714</v>
      </c>
      <c r="P321" s="4" t="str" cm="1">
        <f t="array" ref="P321">_xlfn.IFS(O321&lt;=40%,"Low Risk",AND(O321&gt;40%,O321&lt;60%), "Medium Risk",O321&gt;=60%,"High Risk")</f>
        <v>Medium Risk</v>
      </c>
      <c r="Y321" cm="1">
        <f t="array" ref="Y321">_xlfn.IFS(D321="22-29",1,D321="30-39",2,D321="40-49",3,D321="50-59",4)</f>
        <v>3</v>
      </c>
      <c r="Z321" cm="1">
        <f t="array" ref="Z321">_xlfn.IFS(I321="0-4years",3,I321="5-9years",2,I321="10+ years",1)</f>
        <v>1</v>
      </c>
      <c r="AA321" cm="1">
        <f t="array" ref="AA321">_xlfn.IFS(J321="Low(1-2)", 3, J321="Medium(3)",1,J321="High(4-5)",2)</f>
        <v>2</v>
      </c>
      <c r="AB321" cm="1">
        <f t="array" ref="AB321">_xlfn.IFS(M321="Needs Improvement", 4, M321="Below Expectation", 1,M321="Meets Expectation",3,M321="Exceeds Expectation",2)</f>
        <v>2</v>
      </c>
    </row>
    <row r="322" spans="1:28" x14ac:dyDescent="0.3">
      <c r="A322" t="s">
        <v>344</v>
      </c>
      <c r="B322" t="s">
        <v>1343</v>
      </c>
      <c r="C322" t="s">
        <v>2030</v>
      </c>
      <c r="D322" t="s">
        <v>2073</v>
      </c>
      <c r="E322" t="s">
        <v>2023</v>
      </c>
      <c r="F322" t="s">
        <v>288</v>
      </c>
      <c r="G322" s="4">
        <v>54063</v>
      </c>
      <c r="H322">
        <v>0</v>
      </c>
      <c r="I322" s="6" t="s">
        <v>2071</v>
      </c>
      <c r="J322" t="s">
        <v>2079</v>
      </c>
      <c r="K322">
        <v>3</v>
      </c>
      <c r="L322">
        <v>3</v>
      </c>
      <c r="M322" t="str" cm="1">
        <f t="array" ref="M322">_xlfn.IFS(L322=0,"Below Expectation",L322&lt;5,"Needs Improvement",L322&lt;=7,"Meets Expectation",L322&gt;=8,"Exceeds Expectation")</f>
        <v>Needs Improvement</v>
      </c>
      <c r="N322">
        <f t="shared" si="4"/>
        <v>9</v>
      </c>
      <c r="O322" s="11">
        <f>N322/Table3[[#Totals],[Point]]</f>
        <v>0.6428571428571429</v>
      </c>
      <c r="P322" s="4" t="str" cm="1">
        <f t="array" ref="P322">_xlfn.IFS(O322&lt;=40%,"Low Risk",AND(O322&gt;40%,O322&lt;60%), "Medium Risk",O322&gt;=60%,"High Risk")</f>
        <v>High Risk</v>
      </c>
      <c r="Y322" cm="1">
        <f t="array" ref="Y322">_xlfn.IFS(D322="22-29",1,D322="30-39",2,D322="40-49",3,D322="50-59",4)</f>
        <v>2</v>
      </c>
      <c r="Z322" cm="1">
        <f t="array" ref="Z322">_xlfn.IFS(I322="0-4years",3,I322="5-9years",2,I322="10+ years",1)</f>
        <v>1</v>
      </c>
      <c r="AA322" cm="1">
        <f t="array" ref="AA322">_xlfn.IFS(J322="Low(1-2)", 3, J322="Medium(3)",1,J322="High(4-5)",2)</f>
        <v>2</v>
      </c>
      <c r="AB322" cm="1">
        <f t="array" ref="AB322">_xlfn.IFS(M322="Needs Improvement", 4, M322="Below Expectation", 1,M322="Meets Expectation",3,M322="Exceeds Expectation",2)</f>
        <v>4</v>
      </c>
    </row>
    <row r="323" spans="1:28" x14ac:dyDescent="0.3">
      <c r="A323" t="s">
        <v>345</v>
      </c>
      <c r="B323" t="s">
        <v>1344</v>
      </c>
      <c r="C323" t="s">
        <v>2026</v>
      </c>
      <c r="D323" t="s">
        <v>2074</v>
      </c>
      <c r="E323" t="s">
        <v>2022</v>
      </c>
      <c r="F323" t="s">
        <v>823</v>
      </c>
      <c r="G323" s="4">
        <v>95268</v>
      </c>
      <c r="H323">
        <v>1</v>
      </c>
      <c r="I323" s="6" t="s">
        <v>2069</v>
      </c>
      <c r="J323" t="s">
        <v>2080</v>
      </c>
      <c r="K323">
        <v>2</v>
      </c>
      <c r="L323">
        <v>0</v>
      </c>
      <c r="M323" t="str" cm="1">
        <f t="array" ref="M323">_xlfn.IFS(L323=0,"Below Expectation",L323&lt;5,"Needs Improvement",L323&lt;=7,"Meets Expectation",L323&gt;=8,"Exceeds Expectation")</f>
        <v>Below Expectation</v>
      </c>
      <c r="N323">
        <f t="shared" ref="N323:N386" si="5">SUM(Y323:AB323)</f>
        <v>10</v>
      </c>
      <c r="O323" s="11">
        <f>N323/Table3[[#Totals],[Point]]</f>
        <v>0.7142857142857143</v>
      </c>
      <c r="P323" s="4" t="str" cm="1">
        <f t="array" ref="P323">_xlfn.IFS(O323&lt;=40%,"Low Risk",AND(O323&gt;40%,O323&lt;60%), "Medium Risk",O323&gt;=60%,"High Risk")</f>
        <v>High Risk</v>
      </c>
      <c r="Y323" cm="1">
        <f t="array" ref="Y323">_xlfn.IFS(D323="22-29",1,D323="30-39",2,D323="40-49",3,D323="50-59",4)</f>
        <v>3</v>
      </c>
      <c r="Z323" cm="1">
        <f t="array" ref="Z323">_xlfn.IFS(I323="0-4years",3,I323="5-9years",2,I323="10+ years",1)</f>
        <v>3</v>
      </c>
      <c r="AA323" cm="1">
        <f t="array" ref="AA323">_xlfn.IFS(J323="Low(1-2)", 3, J323="Medium(3)",1,J323="High(4-5)",2)</f>
        <v>3</v>
      </c>
      <c r="AB323" cm="1">
        <f t="array" ref="AB323">_xlfn.IFS(M323="Needs Improvement", 4, M323="Below Expectation", 1,M323="Meets Expectation",3,M323="Exceeds Expectation",2)</f>
        <v>1</v>
      </c>
    </row>
    <row r="324" spans="1:28" x14ac:dyDescent="0.3">
      <c r="A324" t="s">
        <v>346</v>
      </c>
      <c r="B324" t="s">
        <v>1345</v>
      </c>
      <c r="C324" t="s">
        <v>2028</v>
      </c>
      <c r="D324" t="s">
        <v>2075</v>
      </c>
      <c r="E324" t="s">
        <v>2023</v>
      </c>
      <c r="F324" t="s">
        <v>806</v>
      </c>
      <c r="G324" s="4">
        <v>89952</v>
      </c>
      <c r="H324">
        <v>0</v>
      </c>
      <c r="I324" s="6" t="s">
        <v>2070</v>
      </c>
      <c r="J324" t="s">
        <v>2079</v>
      </c>
      <c r="K324">
        <v>3</v>
      </c>
      <c r="L324">
        <v>2</v>
      </c>
      <c r="M324" t="str" cm="1">
        <f t="array" ref="M324">_xlfn.IFS(L324=0,"Below Expectation",L324&lt;5,"Needs Improvement",L324&lt;=7,"Meets Expectation",L324&gt;=8,"Exceeds Expectation")</f>
        <v>Needs Improvement</v>
      </c>
      <c r="N324">
        <f t="shared" si="5"/>
        <v>12</v>
      </c>
      <c r="O324" s="11">
        <f>N324/Table3[[#Totals],[Point]]</f>
        <v>0.8571428571428571</v>
      </c>
      <c r="P324" s="4" t="str" cm="1">
        <f t="array" ref="P324">_xlfn.IFS(O324&lt;=40%,"Low Risk",AND(O324&gt;40%,O324&lt;60%), "Medium Risk",O324&gt;=60%,"High Risk")</f>
        <v>High Risk</v>
      </c>
      <c r="Y324" cm="1">
        <f t="array" ref="Y324">_xlfn.IFS(D324="22-29",1,D324="30-39",2,D324="40-49",3,D324="50-59",4)</f>
        <v>4</v>
      </c>
      <c r="Z324" cm="1">
        <f t="array" ref="Z324">_xlfn.IFS(I324="0-4years",3,I324="5-9years",2,I324="10+ years",1)</f>
        <v>2</v>
      </c>
      <c r="AA324" cm="1">
        <f t="array" ref="AA324">_xlfn.IFS(J324="Low(1-2)", 3, J324="Medium(3)",1,J324="High(4-5)",2)</f>
        <v>2</v>
      </c>
      <c r="AB324" cm="1">
        <f t="array" ref="AB324">_xlfn.IFS(M324="Needs Improvement", 4, M324="Below Expectation", 1,M324="Meets Expectation",3,M324="Exceeds Expectation",2)</f>
        <v>4</v>
      </c>
    </row>
    <row r="325" spans="1:28" x14ac:dyDescent="0.3">
      <c r="A325" t="s">
        <v>347</v>
      </c>
      <c r="B325" t="s">
        <v>1346</v>
      </c>
      <c r="C325" t="s">
        <v>2025</v>
      </c>
      <c r="D325" t="s">
        <v>2076</v>
      </c>
      <c r="E325" t="s">
        <v>2023</v>
      </c>
      <c r="F325" t="s">
        <v>163</v>
      </c>
      <c r="G325" s="4">
        <v>118054</v>
      </c>
      <c r="H325">
        <v>1</v>
      </c>
      <c r="I325" s="6" t="s">
        <v>2069</v>
      </c>
      <c r="J325" t="s">
        <v>2080</v>
      </c>
      <c r="K325">
        <v>5</v>
      </c>
      <c r="L325">
        <v>3</v>
      </c>
      <c r="M325" t="str" cm="1">
        <f t="array" ref="M325">_xlfn.IFS(L325=0,"Below Expectation",L325&lt;5,"Needs Improvement",L325&lt;=7,"Meets Expectation",L325&gt;=8,"Exceeds Expectation")</f>
        <v>Needs Improvement</v>
      </c>
      <c r="N325">
        <f t="shared" si="5"/>
        <v>11</v>
      </c>
      <c r="O325" s="11">
        <f>N325/Table3[[#Totals],[Point]]</f>
        <v>0.7857142857142857</v>
      </c>
      <c r="P325" s="4" t="str" cm="1">
        <f t="array" ref="P325">_xlfn.IFS(O325&lt;=40%,"Low Risk",AND(O325&gt;40%,O325&lt;60%), "Medium Risk",O325&gt;=60%,"High Risk")</f>
        <v>High Risk</v>
      </c>
      <c r="Y325" cm="1">
        <f t="array" ref="Y325">_xlfn.IFS(D325="22-29",1,D325="30-39",2,D325="40-49",3,D325="50-59",4)</f>
        <v>1</v>
      </c>
      <c r="Z325" cm="1">
        <f t="array" ref="Z325">_xlfn.IFS(I325="0-4years",3,I325="5-9years",2,I325="10+ years",1)</f>
        <v>3</v>
      </c>
      <c r="AA325" cm="1">
        <f t="array" ref="AA325">_xlfn.IFS(J325="Low(1-2)", 3, J325="Medium(3)",1,J325="High(4-5)",2)</f>
        <v>3</v>
      </c>
      <c r="AB325" cm="1">
        <f t="array" ref="AB325">_xlfn.IFS(M325="Needs Improvement", 4, M325="Below Expectation", 1,M325="Meets Expectation",3,M325="Exceeds Expectation",2)</f>
        <v>4</v>
      </c>
    </row>
    <row r="326" spans="1:28" x14ac:dyDescent="0.3">
      <c r="A326" t="s">
        <v>348</v>
      </c>
      <c r="B326" t="s">
        <v>1347</v>
      </c>
      <c r="C326" t="s">
        <v>2028</v>
      </c>
      <c r="D326" t="s">
        <v>2075</v>
      </c>
      <c r="E326" t="s">
        <v>2023</v>
      </c>
      <c r="F326" t="s">
        <v>504</v>
      </c>
      <c r="G326" s="4">
        <v>64563</v>
      </c>
      <c r="H326">
        <v>0</v>
      </c>
      <c r="I326" s="6" t="s">
        <v>2071</v>
      </c>
      <c r="J326" t="s">
        <v>2080</v>
      </c>
      <c r="K326">
        <v>2</v>
      </c>
      <c r="L326">
        <v>1</v>
      </c>
      <c r="M326" t="str" cm="1">
        <f t="array" ref="M326">_xlfn.IFS(L326=0,"Below Expectation",L326&lt;5,"Needs Improvement",L326&lt;=7,"Meets Expectation",L326&gt;=8,"Exceeds Expectation")</f>
        <v>Needs Improvement</v>
      </c>
      <c r="N326">
        <f t="shared" si="5"/>
        <v>12</v>
      </c>
      <c r="O326" s="11">
        <f>N326/Table3[[#Totals],[Point]]</f>
        <v>0.8571428571428571</v>
      </c>
      <c r="P326" s="4" t="str" cm="1">
        <f t="array" ref="P326">_xlfn.IFS(O326&lt;=40%,"Low Risk",AND(O326&gt;40%,O326&lt;60%), "Medium Risk",O326&gt;=60%,"High Risk")</f>
        <v>High Risk</v>
      </c>
      <c r="Y326" cm="1">
        <f t="array" ref="Y326">_xlfn.IFS(D326="22-29",1,D326="30-39",2,D326="40-49",3,D326="50-59",4)</f>
        <v>4</v>
      </c>
      <c r="Z326" cm="1">
        <f t="array" ref="Z326">_xlfn.IFS(I326="0-4years",3,I326="5-9years",2,I326="10+ years",1)</f>
        <v>1</v>
      </c>
      <c r="AA326" cm="1">
        <f t="array" ref="AA326">_xlfn.IFS(J326="Low(1-2)", 3, J326="Medium(3)",1,J326="High(4-5)",2)</f>
        <v>3</v>
      </c>
      <c r="AB326" cm="1">
        <f t="array" ref="AB326">_xlfn.IFS(M326="Needs Improvement", 4, M326="Below Expectation", 1,M326="Meets Expectation",3,M326="Exceeds Expectation",2)</f>
        <v>4</v>
      </c>
    </row>
    <row r="327" spans="1:28" x14ac:dyDescent="0.3">
      <c r="A327" t="s">
        <v>349</v>
      </c>
      <c r="B327" t="s">
        <v>1348</v>
      </c>
      <c r="C327" t="s">
        <v>2027</v>
      </c>
      <c r="D327" t="s">
        <v>2074</v>
      </c>
      <c r="E327" t="s">
        <v>2023</v>
      </c>
      <c r="F327" t="s">
        <v>260</v>
      </c>
      <c r="G327" s="4">
        <v>64752</v>
      </c>
      <c r="H327">
        <v>1</v>
      </c>
      <c r="I327" s="6" t="s">
        <v>2070</v>
      </c>
      <c r="J327" t="s">
        <v>2080</v>
      </c>
      <c r="K327">
        <v>3</v>
      </c>
      <c r="L327">
        <v>1</v>
      </c>
      <c r="M327" t="str" cm="1">
        <f t="array" ref="M327">_xlfn.IFS(L327=0,"Below Expectation",L327&lt;5,"Needs Improvement",L327&lt;=7,"Meets Expectation",L327&gt;=8,"Exceeds Expectation")</f>
        <v>Needs Improvement</v>
      </c>
      <c r="N327">
        <f t="shared" si="5"/>
        <v>12</v>
      </c>
      <c r="O327" s="11">
        <f>N327/Table3[[#Totals],[Point]]</f>
        <v>0.8571428571428571</v>
      </c>
      <c r="P327" s="4" t="str" cm="1">
        <f t="array" ref="P327">_xlfn.IFS(O327&lt;=40%,"Low Risk",AND(O327&gt;40%,O327&lt;60%), "Medium Risk",O327&gt;=60%,"High Risk")</f>
        <v>High Risk</v>
      </c>
      <c r="Y327" cm="1">
        <f t="array" ref="Y327">_xlfn.IFS(D327="22-29",1,D327="30-39",2,D327="40-49",3,D327="50-59",4)</f>
        <v>3</v>
      </c>
      <c r="Z327" cm="1">
        <f t="array" ref="Z327">_xlfn.IFS(I327="0-4years",3,I327="5-9years",2,I327="10+ years",1)</f>
        <v>2</v>
      </c>
      <c r="AA327" cm="1">
        <f t="array" ref="AA327">_xlfn.IFS(J327="Low(1-2)", 3, J327="Medium(3)",1,J327="High(4-5)",2)</f>
        <v>3</v>
      </c>
      <c r="AB327" cm="1">
        <f t="array" ref="AB327">_xlfn.IFS(M327="Needs Improvement", 4, M327="Below Expectation", 1,M327="Meets Expectation",3,M327="Exceeds Expectation",2)</f>
        <v>4</v>
      </c>
    </row>
    <row r="328" spans="1:28" x14ac:dyDescent="0.3">
      <c r="A328" t="s">
        <v>350</v>
      </c>
      <c r="B328" t="s">
        <v>1349</v>
      </c>
      <c r="C328" t="s">
        <v>2028</v>
      </c>
      <c r="D328" t="s">
        <v>2074</v>
      </c>
      <c r="E328" t="s">
        <v>2022</v>
      </c>
      <c r="F328" t="s">
        <v>997</v>
      </c>
      <c r="G328" s="4">
        <v>27567</v>
      </c>
      <c r="H328">
        <v>0</v>
      </c>
      <c r="I328" s="6" t="s">
        <v>2071</v>
      </c>
      <c r="J328" t="s">
        <v>2080</v>
      </c>
      <c r="K328">
        <v>4</v>
      </c>
      <c r="L328">
        <v>1</v>
      </c>
      <c r="M328" t="str" cm="1">
        <f t="array" ref="M328">_xlfn.IFS(L328=0,"Below Expectation",L328&lt;5,"Needs Improvement",L328&lt;=7,"Meets Expectation",L328&gt;=8,"Exceeds Expectation")</f>
        <v>Needs Improvement</v>
      </c>
      <c r="N328">
        <f t="shared" si="5"/>
        <v>11</v>
      </c>
      <c r="O328" s="11">
        <f>N328/Table3[[#Totals],[Point]]</f>
        <v>0.7857142857142857</v>
      </c>
      <c r="P328" s="4" t="str" cm="1">
        <f t="array" ref="P328">_xlfn.IFS(O328&lt;=40%,"Low Risk",AND(O328&gt;40%,O328&lt;60%), "Medium Risk",O328&gt;=60%,"High Risk")</f>
        <v>High Risk</v>
      </c>
      <c r="Y328" cm="1">
        <f t="array" ref="Y328">_xlfn.IFS(D328="22-29",1,D328="30-39",2,D328="40-49",3,D328="50-59",4)</f>
        <v>3</v>
      </c>
      <c r="Z328" cm="1">
        <f t="array" ref="Z328">_xlfn.IFS(I328="0-4years",3,I328="5-9years",2,I328="10+ years",1)</f>
        <v>1</v>
      </c>
      <c r="AA328" cm="1">
        <f t="array" ref="AA328">_xlfn.IFS(J328="Low(1-2)", 3, J328="Medium(3)",1,J328="High(4-5)",2)</f>
        <v>3</v>
      </c>
      <c r="AB328" cm="1">
        <f t="array" ref="AB328">_xlfn.IFS(M328="Needs Improvement", 4, M328="Below Expectation", 1,M328="Meets Expectation",3,M328="Exceeds Expectation",2)</f>
        <v>4</v>
      </c>
    </row>
    <row r="329" spans="1:28" x14ac:dyDescent="0.3">
      <c r="A329" t="s">
        <v>351</v>
      </c>
      <c r="B329" t="s">
        <v>1350</v>
      </c>
      <c r="C329" t="s">
        <v>2027</v>
      </c>
      <c r="D329" t="s">
        <v>2074</v>
      </c>
      <c r="E329" t="s">
        <v>2023</v>
      </c>
      <c r="F329" t="s">
        <v>976</v>
      </c>
      <c r="G329" s="4">
        <v>41121</v>
      </c>
      <c r="H329">
        <v>0</v>
      </c>
      <c r="I329" s="6" t="s">
        <v>2069</v>
      </c>
      <c r="J329" t="s">
        <v>2079</v>
      </c>
      <c r="K329">
        <v>2</v>
      </c>
      <c r="L329">
        <v>0</v>
      </c>
      <c r="M329" t="str" cm="1">
        <f t="array" ref="M329">_xlfn.IFS(L329=0,"Below Expectation",L329&lt;5,"Needs Improvement",L329&lt;=7,"Meets Expectation",L329&gt;=8,"Exceeds Expectation")</f>
        <v>Below Expectation</v>
      </c>
      <c r="N329">
        <f t="shared" si="5"/>
        <v>9</v>
      </c>
      <c r="O329" s="11">
        <f>N329/Table3[[#Totals],[Point]]</f>
        <v>0.6428571428571429</v>
      </c>
      <c r="P329" s="4" t="str" cm="1">
        <f t="array" ref="P329">_xlfn.IFS(O329&lt;=40%,"Low Risk",AND(O329&gt;40%,O329&lt;60%), "Medium Risk",O329&gt;=60%,"High Risk")</f>
        <v>High Risk</v>
      </c>
      <c r="Y329" cm="1">
        <f t="array" ref="Y329">_xlfn.IFS(D329="22-29",1,D329="30-39",2,D329="40-49",3,D329="50-59",4)</f>
        <v>3</v>
      </c>
      <c r="Z329" cm="1">
        <f t="array" ref="Z329">_xlfn.IFS(I329="0-4years",3,I329="5-9years",2,I329="10+ years",1)</f>
        <v>3</v>
      </c>
      <c r="AA329" cm="1">
        <f t="array" ref="AA329">_xlfn.IFS(J329="Low(1-2)", 3, J329="Medium(3)",1,J329="High(4-5)",2)</f>
        <v>2</v>
      </c>
      <c r="AB329" cm="1">
        <f t="array" ref="AB329">_xlfn.IFS(M329="Needs Improvement", 4, M329="Below Expectation", 1,M329="Meets Expectation",3,M329="Exceeds Expectation",2)</f>
        <v>1</v>
      </c>
    </row>
    <row r="330" spans="1:28" x14ac:dyDescent="0.3">
      <c r="A330" t="s">
        <v>352</v>
      </c>
      <c r="B330" t="s">
        <v>1351</v>
      </c>
      <c r="C330" t="s">
        <v>2026</v>
      </c>
      <c r="D330" t="s">
        <v>2074</v>
      </c>
      <c r="E330" t="s">
        <v>2023</v>
      </c>
      <c r="F330" t="s">
        <v>927</v>
      </c>
      <c r="G330" s="4">
        <v>26674</v>
      </c>
      <c r="H330">
        <v>0</v>
      </c>
      <c r="I330" s="6" t="s">
        <v>2071</v>
      </c>
      <c r="J330" t="s">
        <v>2079</v>
      </c>
      <c r="K330">
        <v>2</v>
      </c>
      <c r="L330">
        <v>9</v>
      </c>
      <c r="M330" t="str" cm="1">
        <f t="array" ref="M330">_xlfn.IFS(L330=0,"Below Expectation",L330&lt;5,"Needs Improvement",L330&lt;=7,"Meets Expectation",L330&gt;=8,"Exceeds Expectation")</f>
        <v>Exceeds Expectation</v>
      </c>
      <c r="N330">
        <f t="shared" si="5"/>
        <v>8</v>
      </c>
      <c r="O330" s="11">
        <f>N330/Table3[[#Totals],[Point]]</f>
        <v>0.5714285714285714</v>
      </c>
      <c r="P330" s="4" t="str" cm="1">
        <f t="array" ref="P330">_xlfn.IFS(O330&lt;=40%,"Low Risk",AND(O330&gt;40%,O330&lt;60%), "Medium Risk",O330&gt;=60%,"High Risk")</f>
        <v>Medium Risk</v>
      </c>
      <c r="Y330" cm="1">
        <f t="array" ref="Y330">_xlfn.IFS(D330="22-29",1,D330="30-39",2,D330="40-49",3,D330="50-59",4)</f>
        <v>3</v>
      </c>
      <c r="Z330" cm="1">
        <f t="array" ref="Z330">_xlfn.IFS(I330="0-4years",3,I330="5-9years",2,I330="10+ years",1)</f>
        <v>1</v>
      </c>
      <c r="AA330" cm="1">
        <f t="array" ref="AA330">_xlfn.IFS(J330="Low(1-2)", 3, J330="Medium(3)",1,J330="High(4-5)",2)</f>
        <v>2</v>
      </c>
      <c r="AB330" cm="1">
        <f t="array" ref="AB330">_xlfn.IFS(M330="Needs Improvement", 4, M330="Below Expectation", 1,M330="Meets Expectation",3,M330="Exceeds Expectation",2)</f>
        <v>2</v>
      </c>
    </row>
    <row r="331" spans="1:28" x14ac:dyDescent="0.3">
      <c r="A331" t="s">
        <v>353</v>
      </c>
      <c r="B331" t="s">
        <v>1352</v>
      </c>
      <c r="C331" t="s">
        <v>2027</v>
      </c>
      <c r="D331" t="s">
        <v>2074</v>
      </c>
      <c r="E331" t="s">
        <v>2022</v>
      </c>
      <c r="F331" t="s">
        <v>95</v>
      </c>
      <c r="G331" s="4">
        <v>101411</v>
      </c>
      <c r="H331">
        <v>0</v>
      </c>
      <c r="I331" s="6" t="s">
        <v>2070</v>
      </c>
      <c r="J331" t="s">
        <v>2079</v>
      </c>
      <c r="K331">
        <v>4</v>
      </c>
      <c r="L331">
        <v>1</v>
      </c>
      <c r="M331" t="str" cm="1">
        <f t="array" ref="M331">_xlfn.IFS(L331=0,"Below Expectation",L331&lt;5,"Needs Improvement",L331&lt;=7,"Meets Expectation",L331&gt;=8,"Exceeds Expectation")</f>
        <v>Needs Improvement</v>
      </c>
      <c r="N331">
        <f t="shared" si="5"/>
        <v>11</v>
      </c>
      <c r="O331" s="11">
        <f>N331/Table3[[#Totals],[Point]]</f>
        <v>0.7857142857142857</v>
      </c>
      <c r="P331" s="4" t="str" cm="1">
        <f t="array" ref="P331">_xlfn.IFS(O331&lt;=40%,"Low Risk",AND(O331&gt;40%,O331&lt;60%), "Medium Risk",O331&gt;=60%,"High Risk")</f>
        <v>High Risk</v>
      </c>
      <c r="Y331" cm="1">
        <f t="array" ref="Y331">_xlfn.IFS(D331="22-29",1,D331="30-39",2,D331="40-49",3,D331="50-59",4)</f>
        <v>3</v>
      </c>
      <c r="Z331" cm="1">
        <f t="array" ref="Z331">_xlfn.IFS(I331="0-4years",3,I331="5-9years",2,I331="10+ years",1)</f>
        <v>2</v>
      </c>
      <c r="AA331" cm="1">
        <f t="array" ref="AA331">_xlfn.IFS(J331="Low(1-2)", 3, J331="Medium(3)",1,J331="High(4-5)",2)</f>
        <v>2</v>
      </c>
      <c r="AB331" cm="1">
        <f t="array" ref="AB331">_xlfn.IFS(M331="Needs Improvement", 4, M331="Below Expectation", 1,M331="Meets Expectation",3,M331="Exceeds Expectation",2)</f>
        <v>4</v>
      </c>
    </row>
    <row r="332" spans="1:28" x14ac:dyDescent="0.3">
      <c r="A332" t="s">
        <v>354</v>
      </c>
      <c r="B332" t="s">
        <v>1353</v>
      </c>
      <c r="C332" t="s">
        <v>2028</v>
      </c>
      <c r="D332" t="s">
        <v>2076</v>
      </c>
      <c r="E332" t="s">
        <v>2022</v>
      </c>
      <c r="F332" t="s">
        <v>690</v>
      </c>
      <c r="G332" s="4">
        <v>91275</v>
      </c>
      <c r="H332">
        <v>0</v>
      </c>
      <c r="I332" s="6" t="s">
        <v>2071</v>
      </c>
      <c r="J332" t="s">
        <v>2081</v>
      </c>
      <c r="K332">
        <v>2</v>
      </c>
      <c r="L332">
        <v>5</v>
      </c>
      <c r="M332" t="str" cm="1">
        <f t="array" ref="M332">_xlfn.IFS(L332=0,"Below Expectation",L332&lt;5,"Needs Improvement",L332&lt;=7,"Meets Expectation",L332&gt;=8,"Exceeds Expectation")</f>
        <v>Meets Expectation</v>
      </c>
      <c r="N332">
        <f t="shared" si="5"/>
        <v>6</v>
      </c>
      <c r="O332" s="11">
        <f>N332/Table3[[#Totals],[Point]]</f>
        <v>0.42857142857142855</v>
      </c>
      <c r="P332" s="4" t="str" cm="1">
        <f t="array" ref="P332">_xlfn.IFS(O332&lt;=40%,"Low Risk",AND(O332&gt;40%,O332&lt;60%), "Medium Risk",O332&gt;=60%,"High Risk")</f>
        <v>Medium Risk</v>
      </c>
      <c r="Y332" cm="1">
        <f t="array" ref="Y332">_xlfn.IFS(D332="22-29",1,D332="30-39",2,D332="40-49",3,D332="50-59",4)</f>
        <v>1</v>
      </c>
      <c r="Z332" cm="1">
        <f t="array" ref="Z332">_xlfn.IFS(I332="0-4years",3,I332="5-9years",2,I332="10+ years",1)</f>
        <v>1</v>
      </c>
      <c r="AA332" cm="1">
        <f t="array" ref="AA332">_xlfn.IFS(J332="Low(1-2)", 3, J332="Medium(3)",1,J332="High(4-5)",2)</f>
        <v>1</v>
      </c>
      <c r="AB332" cm="1">
        <f t="array" ref="AB332">_xlfn.IFS(M332="Needs Improvement", 4, M332="Below Expectation", 1,M332="Meets Expectation",3,M332="Exceeds Expectation",2)</f>
        <v>3</v>
      </c>
    </row>
    <row r="333" spans="1:28" x14ac:dyDescent="0.3">
      <c r="A333" t="s">
        <v>355</v>
      </c>
      <c r="B333" t="s">
        <v>1354</v>
      </c>
      <c r="C333" t="s">
        <v>2028</v>
      </c>
      <c r="D333" t="s">
        <v>2073</v>
      </c>
      <c r="E333" t="s">
        <v>2023</v>
      </c>
      <c r="F333" t="s">
        <v>213</v>
      </c>
      <c r="G333" s="4">
        <v>92081</v>
      </c>
      <c r="H333">
        <v>0</v>
      </c>
      <c r="I333" s="6" t="s">
        <v>2071</v>
      </c>
      <c r="J333" t="s">
        <v>2080</v>
      </c>
      <c r="K333">
        <v>3</v>
      </c>
      <c r="L333">
        <v>2</v>
      </c>
      <c r="M333" t="str" cm="1">
        <f t="array" ref="M333">_xlfn.IFS(L333=0,"Below Expectation",L333&lt;5,"Needs Improvement",L333&lt;=7,"Meets Expectation",L333&gt;=8,"Exceeds Expectation")</f>
        <v>Needs Improvement</v>
      </c>
      <c r="N333">
        <f t="shared" si="5"/>
        <v>10</v>
      </c>
      <c r="O333" s="11">
        <f>N333/Table3[[#Totals],[Point]]</f>
        <v>0.7142857142857143</v>
      </c>
      <c r="P333" s="4" t="str" cm="1">
        <f t="array" ref="P333">_xlfn.IFS(O333&lt;=40%,"Low Risk",AND(O333&gt;40%,O333&lt;60%), "Medium Risk",O333&gt;=60%,"High Risk")</f>
        <v>High Risk</v>
      </c>
      <c r="Y333" cm="1">
        <f t="array" ref="Y333">_xlfn.IFS(D333="22-29",1,D333="30-39",2,D333="40-49",3,D333="50-59",4)</f>
        <v>2</v>
      </c>
      <c r="Z333" cm="1">
        <f t="array" ref="Z333">_xlfn.IFS(I333="0-4years",3,I333="5-9years",2,I333="10+ years",1)</f>
        <v>1</v>
      </c>
      <c r="AA333" cm="1">
        <f t="array" ref="AA333">_xlfn.IFS(J333="Low(1-2)", 3, J333="Medium(3)",1,J333="High(4-5)",2)</f>
        <v>3</v>
      </c>
      <c r="AB333" cm="1">
        <f t="array" ref="AB333">_xlfn.IFS(M333="Needs Improvement", 4, M333="Below Expectation", 1,M333="Meets Expectation",3,M333="Exceeds Expectation",2)</f>
        <v>4</v>
      </c>
    </row>
    <row r="334" spans="1:28" x14ac:dyDescent="0.3">
      <c r="A334" t="s">
        <v>356</v>
      </c>
      <c r="B334" t="s">
        <v>1355</v>
      </c>
      <c r="C334" t="s">
        <v>2027</v>
      </c>
      <c r="D334" t="s">
        <v>2075</v>
      </c>
      <c r="E334" t="s">
        <v>2022</v>
      </c>
      <c r="F334" t="s">
        <v>291</v>
      </c>
      <c r="G334" s="4">
        <v>54140</v>
      </c>
      <c r="H334">
        <v>0</v>
      </c>
      <c r="I334" s="6" t="s">
        <v>2069</v>
      </c>
      <c r="J334" t="s">
        <v>2081</v>
      </c>
      <c r="K334">
        <v>2</v>
      </c>
      <c r="L334">
        <v>9</v>
      </c>
      <c r="M334" t="str" cm="1">
        <f t="array" ref="M334">_xlfn.IFS(L334=0,"Below Expectation",L334&lt;5,"Needs Improvement",L334&lt;=7,"Meets Expectation",L334&gt;=8,"Exceeds Expectation")</f>
        <v>Exceeds Expectation</v>
      </c>
      <c r="N334">
        <f t="shared" si="5"/>
        <v>10</v>
      </c>
      <c r="O334" s="11">
        <f>N334/Table3[[#Totals],[Point]]</f>
        <v>0.7142857142857143</v>
      </c>
      <c r="P334" s="4" t="str" cm="1">
        <f t="array" ref="P334">_xlfn.IFS(O334&lt;=40%,"Low Risk",AND(O334&gt;40%,O334&lt;60%), "Medium Risk",O334&gt;=60%,"High Risk")</f>
        <v>High Risk</v>
      </c>
      <c r="Y334" cm="1">
        <f t="array" ref="Y334">_xlfn.IFS(D334="22-29",1,D334="30-39",2,D334="40-49",3,D334="50-59",4)</f>
        <v>4</v>
      </c>
      <c r="Z334" cm="1">
        <f t="array" ref="Z334">_xlfn.IFS(I334="0-4years",3,I334="5-9years",2,I334="10+ years",1)</f>
        <v>3</v>
      </c>
      <c r="AA334" cm="1">
        <f t="array" ref="AA334">_xlfn.IFS(J334="Low(1-2)", 3, J334="Medium(3)",1,J334="High(4-5)",2)</f>
        <v>1</v>
      </c>
      <c r="AB334" cm="1">
        <f t="array" ref="AB334">_xlfn.IFS(M334="Needs Improvement", 4, M334="Below Expectation", 1,M334="Meets Expectation",3,M334="Exceeds Expectation",2)</f>
        <v>2</v>
      </c>
    </row>
    <row r="335" spans="1:28" x14ac:dyDescent="0.3">
      <c r="A335" t="s">
        <v>357</v>
      </c>
      <c r="B335" t="s">
        <v>1356</v>
      </c>
      <c r="C335" t="s">
        <v>2029</v>
      </c>
      <c r="D335" t="s">
        <v>2075</v>
      </c>
      <c r="E335" t="s">
        <v>2024</v>
      </c>
      <c r="F335" t="s">
        <v>344</v>
      </c>
      <c r="G335" s="4">
        <v>34327</v>
      </c>
      <c r="H335">
        <v>1</v>
      </c>
      <c r="I335" s="6" t="s">
        <v>2069</v>
      </c>
      <c r="J335" t="s">
        <v>2079</v>
      </c>
      <c r="K335">
        <v>3</v>
      </c>
      <c r="L335">
        <v>4</v>
      </c>
      <c r="M335" t="str" cm="1">
        <f t="array" ref="M335">_xlfn.IFS(L335=0,"Below Expectation",L335&lt;5,"Needs Improvement",L335&lt;=7,"Meets Expectation",L335&gt;=8,"Exceeds Expectation")</f>
        <v>Needs Improvement</v>
      </c>
      <c r="N335">
        <f t="shared" si="5"/>
        <v>13</v>
      </c>
      <c r="O335" s="11">
        <f>N335/Table3[[#Totals],[Point]]</f>
        <v>0.9285714285714286</v>
      </c>
      <c r="P335" s="4" t="str" cm="1">
        <f t="array" ref="P335">_xlfn.IFS(O335&lt;=40%,"Low Risk",AND(O335&gt;40%,O335&lt;60%), "Medium Risk",O335&gt;=60%,"High Risk")</f>
        <v>High Risk</v>
      </c>
      <c r="Y335" cm="1">
        <f t="array" ref="Y335">_xlfn.IFS(D335="22-29",1,D335="30-39",2,D335="40-49",3,D335="50-59",4)</f>
        <v>4</v>
      </c>
      <c r="Z335" cm="1">
        <f t="array" ref="Z335">_xlfn.IFS(I335="0-4years",3,I335="5-9years",2,I335="10+ years",1)</f>
        <v>3</v>
      </c>
      <c r="AA335" cm="1">
        <f t="array" ref="AA335">_xlfn.IFS(J335="Low(1-2)", 3, J335="Medium(3)",1,J335="High(4-5)",2)</f>
        <v>2</v>
      </c>
      <c r="AB335" cm="1">
        <f t="array" ref="AB335">_xlfn.IFS(M335="Needs Improvement", 4, M335="Below Expectation", 1,M335="Meets Expectation",3,M335="Exceeds Expectation",2)</f>
        <v>4</v>
      </c>
    </row>
    <row r="336" spans="1:28" x14ac:dyDescent="0.3">
      <c r="A336" t="s">
        <v>358</v>
      </c>
      <c r="B336" t="s">
        <v>1357</v>
      </c>
      <c r="C336" t="s">
        <v>2026</v>
      </c>
      <c r="D336" t="s">
        <v>2076</v>
      </c>
      <c r="E336" t="s">
        <v>2023</v>
      </c>
      <c r="F336" t="s">
        <v>130</v>
      </c>
      <c r="G336" s="4">
        <v>95663</v>
      </c>
      <c r="H336">
        <v>0</v>
      </c>
      <c r="I336" s="6" t="s">
        <v>2071</v>
      </c>
      <c r="J336" t="s">
        <v>2079</v>
      </c>
      <c r="K336">
        <v>4</v>
      </c>
      <c r="L336">
        <v>0</v>
      </c>
      <c r="M336" t="str" cm="1">
        <f t="array" ref="M336">_xlfn.IFS(L336=0,"Below Expectation",L336&lt;5,"Needs Improvement",L336&lt;=7,"Meets Expectation",L336&gt;=8,"Exceeds Expectation")</f>
        <v>Below Expectation</v>
      </c>
      <c r="N336">
        <f t="shared" si="5"/>
        <v>5</v>
      </c>
      <c r="O336" s="11">
        <f>N336/Table3[[#Totals],[Point]]</f>
        <v>0.35714285714285715</v>
      </c>
      <c r="P336" s="4" t="str" cm="1">
        <f t="array" ref="P336">_xlfn.IFS(O336&lt;=40%,"Low Risk",AND(O336&gt;40%,O336&lt;60%), "Medium Risk",O336&gt;=60%,"High Risk")</f>
        <v>Low Risk</v>
      </c>
      <c r="Y336" cm="1">
        <f t="array" ref="Y336">_xlfn.IFS(D336="22-29",1,D336="30-39",2,D336="40-49",3,D336="50-59",4)</f>
        <v>1</v>
      </c>
      <c r="Z336" cm="1">
        <f t="array" ref="Z336">_xlfn.IFS(I336="0-4years",3,I336="5-9years",2,I336="10+ years",1)</f>
        <v>1</v>
      </c>
      <c r="AA336" cm="1">
        <f t="array" ref="AA336">_xlfn.IFS(J336="Low(1-2)", 3, J336="Medium(3)",1,J336="High(4-5)",2)</f>
        <v>2</v>
      </c>
      <c r="AB336" cm="1">
        <f t="array" ref="AB336">_xlfn.IFS(M336="Needs Improvement", 4, M336="Below Expectation", 1,M336="Meets Expectation",3,M336="Exceeds Expectation",2)</f>
        <v>1</v>
      </c>
    </row>
    <row r="337" spans="1:28" x14ac:dyDescent="0.3">
      <c r="A337" t="s">
        <v>359</v>
      </c>
      <c r="B337" t="s">
        <v>1358</v>
      </c>
      <c r="C337" t="s">
        <v>2030</v>
      </c>
      <c r="D337" t="s">
        <v>2076</v>
      </c>
      <c r="E337" t="s">
        <v>2022</v>
      </c>
      <c r="F337" t="s">
        <v>255</v>
      </c>
      <c r="G337" s="4">
        <v>48331</v>
      </c>
      <c r="H337">
        <v>0</v>
      </c>
      <c r="I337" s="6" t="s">
        <v>2069</v>
      </c>
      <c r="J337" t="s">
        <v>2079</v>
      </c>
      <c r="K337">
        <v>1</v>
      </c>
      <c r="L337">
        <v>7</v>
      </c>
      <c r="M337" t="str" cm="1">
        <f t="array" ref="M337">_xlfn.IFS(L337=0,"Below Expectation",L337&lt;5,"Needs Improvement",L337&lt;=7,"Meets Expectation",L337&gt;=8,"Exceeds Expectation")</f>
        <v>Meets Expectation</v>
      </c>
      <c r="N337">
        <f t="shared" si="5"/>
        <v>9</v>
      </c>
      <c r="O337" s="11">
        <f>N337/Table3[[#Totals],[Point]]</f>
        <v>0.6428571428571429</v>
      </c>
      <c r="P337" s="4" t="str" cm="1">
        <f t="array" ref="P337">_xlfn.IFS(O337&lt;=40%,"Low Risk",AND(O337&gt;40%,O337&lt;60%), "Medium Risk",O337&gt;=60%,"High Risk")</f>
        <v>High Risk</v>
      </c>
      <c r="Y337" cm="1">
        <f t="array" ref="Y337">_xlfn.IFS(D337="22-29",1,D337="30-39",2,D337="40-49",3,D337="50-59",4)</f>
        <v>1</v>
      </c>
      <c r="Z337" cm="1">
        <f t="array" ref="Z337">_xlfn.IFS(I337="0-4years",3,I337="5-9years",2,I337="10+ years",1)</f>
        <v>3</v>
      </c>
      <c r="AA337" cm="1">
        <f t="array" ref="AA337">_xlfn.IFS(J337="Low(1-2)", 3, J337="Medium(3)",1,J337="High(4-5)",2)</f>
        <v>2</v>
      </c>
      <c r="AB337" cm="1">
        <f t="array" ref="AB337">_xlfn.IFS(M337="Needs Improvement", 4, M337="Below Expectation", 1,M337="Meets Expectation",3,M337="Exceeds Expectation",2)</f>
        <v>3</v>
      </c>
    </row>
    <row r="338" spans="1:28" x14ac:dyDescent="0.3">
      <c r="A338" t="s">
        <v>360</v>
      </c>
      <c r="B338" t="s">
        <v>1359</v>
      </c>
      <c r="C338" t="s">
        <v>2025</v>
      </c>
      <c r="D338" t="s">
        <v>2076</v>
      </c>
      <c r="E338" t="s">
        <v>2022</v>
      </c>
      <c r="F338" t="s">
        <v>65</v>
      </c>
      <c r="G338" s="4">
        <v>48004</v>
      </c>
      <c r="H338">
        <v>0</v>
      </c>
      <c r="I338" s="6" t="s">
        <v>2070</v>
      </c>
      <c r="J338" t="s">
        <v>2079</v>
      </c>
      <c r="K338">
        <v>4</v>
      </c>
      <c r="L338">
        <v>3</v>
      </c>
      <c r="M338" t="str" cm="1">
        <f t="array" ref="M338">_xlfn.IFS(L338=0,"Below Expectation",L338&lt;5,"Needs Improvement",L338&lt;=7,"Meets Expectation",L338&gt;=8,"Exceeds Expectation")</f>
        <v>Needs Improvement</v>
      </c>
      <c r="N338">
        <f t="shared" si="5"/>
        <v>9</v>
      </c>
      <c r="O338" s="11">
        <f>N338/Table3[[#Totals],[Point]]</f>
        <v>0.6428571428571429</v>
      </c>
      <c r="P338" s="4" t="str" cm="1">
        <f t="array" ref="P338">_xlfn.IFS(O338&lt;=40%,"Low Risk",AND(O338&gt;40%,O338&lt;60%), "Medium Risk",O338&gt;=60%,"High Risk")</f>
        <v>High Risk</v>
      </c>
      <c r="Y338" cm="1">
        <f t="array" ref="Y338">_xlfn.IFS(D338="22-29",1,D338="30-39",2,D338="40-49",3,D338="50-59",4)</f>
        <v>1</v>
      </c>
      <c r="Z338" cm="1">
        <f t="array" ref="Z338">_xlfn.IFS(I338="0-4years",3,I338="5-9years",2,I338="10+ years",1)</f>
        <v>2</v>
      </c>
      <c r="AA338" cm="1">
        <f t="array" ref="AA338">_xlfn.IFS(J338="Low(1-2)", 3, J338="Medium(3)",1,J338="High(4-5)",2)</f>
        <v>2</v>
      </c>
      <c r="AB338" cm="1">
        <f t="array" ref="AB338">_xlfn.IFS(M338="Needs Improvement", 4, M338="Below Expectation", 1,M338="Meets Expectation",3,M338="Exceeds Expectation",2)</f>
        <v>4</v>
      </c>
    </row>
    <row r="339" spans="1:28" x14ac:dyDescent="0.3">
      <c r="A339" t="s">
        <v>361</v>
      </c>
      <c r="B339" t="s">
        <v>1360</v>
      </c>
      <c r="C339" t="s">
        <v>2028</v>
      </c>
      <c r="D339" t="s">
        <v>2076</v>
      </c>
      <c r="E339" t="s">
        <v>2022</v>
      </c>
      <c r="F339" t="s">
        <v>725</v>
      </c>
      <c r="G339" s="4">
        <v>35492</v>
      </c>
      <c r="H339">
        <v>0</v>
      </c>
      <c r="I339" s="6" t="s">
        <v>2071</v>
      </c>
      <c r="J339" t="s">
        <v>2079</v>
      </c>
      <c r="K339">
        <v>3</v>
      </c>
      <c r="L339">
        <v>8</v>
      </c>
      <c r="M339" t="str" cm="1">
        <f t="array" ref="M339">_xlfn.IFS(L339=0,"Below Expectation",L339&lt;5,"Needs Improvement",L339&lt;=7,"Meets Expectation",L339&gt;=8,"Exceeds Expectation")</f>
        <v>Exceeds Expectation</v>
      </c>
      <c r="N339">
        <f t="shared" si="5"/>
        <v>6</v>
      </c>
      <c r="O339" s="11">
        <f>N339/Table3[[#Totals],[Point]]</f>
        <v>0.42857142857142855</v>
      </c>
      <c r="P339" s="4" t="str" cm="1">
        <f t="array" ref="P339">_xlfn.IFS(O339&lt;=40%,"Low Risk",AND(O339&gt;40%,O339&lt;60%), "Medium Risk",O339&gt;=60%,"High Risk")</f>
        <v>Medium Risk</v>
      </c>
      <c r="Y339" cm="1">
        <f t="array" ref="Y339">_xlfn.IFS(D339="22-29",1,D339="30-39",2,D339="40-49",3,D339="50-59",4)</f>
        <v>1</v>
      </c>
      <c r="Z339" cm="1">
        <f t="array" ref="Z339">_xlfn.IFS(I339="0-4years",3,I339="5-9years",2,I339="10+ years",1)</f>
        <v>1</v>
      </c>
      <c r="AA339" cm="1">
        <f t="array" ref="AA339">_xlfn.IFS(J339="Low(1-2)", 3, J339="Medium(3)",1,J339="High(4-5)",2)</f>
        <v>2</v>
      </c>
      <c r="AB339" cm="1">
        <f t="array" ref="AB339">_xlfn.IFS(M339="Needs Improvement", 4, M339="Below Expectation", 1,M339="Meets Expectation",3,M339="Exceeds Expectation",2)</f>
        <v>2</v>
      </c>
    </row>
    <row r="340" spans="1:28" x14ac:dyDescent="0.3">
      <c r="A340" t="s">
        <v>362</v>
      </c>
      <c r="B340" t="s">
        <v>1361</v>
      </c>
      <c r="C340" t="s">
        <v>2025</v>
      </c>
      <c r="D340" t="s">
        <v>2075</v>
      </c>
      <c r="E340" t="s">
        <v>2023</v>
      </c>
      <c r="F340" t="s">
        <v>906</v>
      </c>
      <c r="G340" s="4">
        <v>79797</v>
      </c>
      <c r="H340">
        <v>0</v>
      </c>
      <c r="I340" s="6" t="s">
        <v>2071</v>
      </c>
      <c r="J340" t="s">
        <v>2080</v>
      </c>
      <c r="K340">
        <v>5</v>
      </c>
      <c r="L340">
        <v>3</v>
      </c>
      <c r="M340" t="str" cm="1">
        <f t="array" ref="M340">_xlfn.IFS(L340=0,"Below Expectation",L340&lt;5,"Needs Improvement",L340&lt;=7,"Meets Expectation",L340&gt;=8,"Exceeds Expectation")</f>
        <v>Needs Improvement</v>
      </c>
      <c r="N340">
        <f t="shared" si="5"/>
        <v>12</v>
      </c>
      <c r="O340" s="11">
        <f>N340/Table3[[#Totals],[Point]]</f>
        <v>0.8571428571428571</v>
      </c>
      <c r="P340" s="4" t="str" cm="1">
        <f t="array" ref="P340">_xlfn.IFS(O340&lt;=40%,"Low Risk",AND(O340&gt;40%,O340&lt;60%), "Medium Risk",O340&gt;=60%,"High Risk")</f>
        <v>High Risk</v>
      </c>
      <c r="Y340" cm="1">
        <f t="array" ref="Y340">_xlfn.IFS(D340="22-29",1,D340="30-39",2,D340="40-49",3,D340="50-59",4)</f>
        <v>4</v>
      </c>
      <c r="Z340" cm="1">
        <f t="array" ref="Z340">_xlfn.IFS(I340="0-4years",3,I340="5-9years",2,I340="10+ years",1)</f>
        <v>1</v>
      </c>
      <c r="AA340" cm="1">
        <f t="array" ref="AA340">_xlfn.IFS(J340="Low(1-2)", 3, J340="Medium(3)",1,J340="High(4-5)",2)</f>
        <v>3</v>
      </c>
      <c r="AB340" cm="1">
        <f t="array" ref="AB340">_xlfn.IFS(M340="Needs Improvement", 4, M340="Below Expectation", 1,M340="Meets Expectation",3,M340="Exceeds Expectation",2)</f>
        <v>4</v>
      </c>
    </row>
    <row r="341" spans="1:28" x14ac:dyDescent="0.3">
      <c r="A341" t="s">
        <v>363</v>
      </c>
      <c r="B341" t="s">
        <v>1362</v>
      </c>
      <c r="C341" t="s">
        <v>2030</v>
      </c>
      <c r="D341" t="s">
        <v>2075</v>
      </c>
      <c r="E341" t="s">
        <v>2023</v>
      </c>
      <c r="F341" t="s">
        <v>162</v>
      </c>
      <c r="G341" s="4">
        <v>83095</v>
      </c>
      <c r="H341">
        <v>0</v>
      </c>
      <c r="I341" s="6" t="s">
        <v>2071</v>
      </c>
      <c r="J341" t="s">
        <v>2080</v>
      </c>
      <c r="K341">
        <v>4</v>
      </c>
      <c r="L341">
        <v>1</v>
      </c>
      <c r="M341" t="str" cm="1">
        <f t="array" ref="M341">_xlfn.IFS(L341=0,"Below Expectation",L341&lt;5,"Needs Improvement",L341&lt;=7,"Meets Expectation",L341&gt;=8,"Exceeds Expectation")</f>
        <v>Needs Improvement</v>
      </c>
      <c r="N341">
        <f t="shared" si="5"/>
        <v>12</v>
      </c>
      <c r="O341" s="11">
        <f>N341/Table3[[#Totals],[Point]]</f>
        <v>0.8571428571428571</v>
      </c>
      <c r="P341" s="4" t="str" cm="1">
        <f t="array" ref="P341">_xlfn.IFS(O341&lt;=40%,"Low Risk",AND(O341&gt;40%,O341&lt;60%), "Medium Risk",O341&gt;=60%,"High Risk")</f>
        <v>High Risk</v>
      </c>
      <c r="Y341" cm="1">
        <f t="array" ref="Y341">_xlfn.IFS(D341="22-29",1,D341="30-39",2,D341="40-49",3,D341="50-59",4)</f>
        <v>4</v>
      </c>
      <c r="Z341" cm="1">
        <f t="array" ref="Z341">_xlfn.IFS(I341="0-4years",3,I341="5-9years",2,I341="10+ years",1)</f>
        <v>1</v>
      </c>
      <c r="AA341" cm="1">
        <f t="array" ref="AA341">_xlfn.IFS(J341="Low(1-2)", 3, J341="Medium(3)",1,J341="High(4-5)",2)</f>
        <v>3</v>
      </c>
      <c r="AB341" cm="1">
        <f t="array" ref="AB341">_xlfn.IFS(M341="Needs Improvement", 4, M341="Below Expectation", 1,M341="Meets Expectation",3,M341="Exceeds Expectation",2)</f>
        <v>4</v>
      </c>
    </row>
    <row r="342" spans="1:28" x14ac:dyDescent="0.3">
      <c r="A342" t="s">
        <v>364</v>
      </c>
      <c r="B342" t="s">
        <v>1363</v>
      </c>
      <c r="C342" t="s">
        <v>2025</v>
      </c>
      <c r="D342" t="s">
        <v>2075</v>
      </c>
      <c r="E342" t="s">
        <v>2022</v>
      </c>
      <c r="F342" t="s">
        <v>638</v>
      </c>
      <c r="G342" s="4">
        <v>38749</v>
      </c>
      <c r="H342">
        <v>1</v>
      </c>
      <c r="I342" s="6" t="s">
        <v>2070</v>
      </c>
      <c r="J342" t="s">
        <v>2079</v>
      </c>
      <c r="K342">
        <v>5</v>
      </c>
      <c r="L342">
        <v>2</v>
      </c>
      <c r="M342" t="str" cm="1">
        <f t="array" ref="M342">_xlfn.IFS(L342=0,"Below Expectation",L342&lt;5,"Needs Improvement",L342&lt;=7,"Meets Expectation",L342&gt;=8,"Exceeds Expectation")</f>
        <v>Needs Improvement</v>
      </c>
      <c r="N342">
        <f t="shared" si="5"/>
        <v>12</v>
      </c>
      <c r="O342" s="11">
        <f>N342/Table3[[#Totals],[Point]]</f>
        <v>0.8571428571428571</v>
      </c>
      <c r="P342" s="4" t="str" cm="1">
        <f t="array" ref="P342">_xlfn.IFS(O342&lt;=40%,"Low Risk",AND(O342&gt;40%,O342&lt;60%), "Medium Risk",O342&gt;=60%,"High Risk")</f>
        <v>High Risk</v>
      </c>
      <c r="Y342" cm="1">
        <f t="array" ref="Y342">_xlfn.IFS(D342="22-29",1,D342="30-39",2,D342="40-49",3,D342="50-59",4)</f>
        <v>4</v>
      </c>
      <c r="Z342" cm="1">
        <f t="array" ref="Z342">_xlfn.IFS(I342="0-4years",3,I342="5-9years",2,I342="10+ years",1)</f>
        <v>2</v>
      </c>
      <c r="AA342" cm="1">
        <f t="array" ref="AA342">_xlfn.IFS(J342="Low(1-2)", 3, J342="Medium(3)",1,J342="High(4-5)",2)</f>
        <v>2</v>
      </c>
      <c r="AB342" cm="1">
        <f t="array" ref="AB342">_xlfn.IFS(M342="Needs Improvement", 4, M342="Below Expectation", 1,M342="Meets Expectation",3,M342="Exceeds Expectation",2)</f>
        <v>4</v>
      </c>
    </row>
    <row r="343" spans="1:28" x14ac:dyDescent="0.3">
      <c r="A343" t="s">
        <v>365</v>
      </c>
      <c r="B343" t="s">
        <v>1364</v>
      </c>
      <c r="C343" t="s">
        <v>2030</v>
      </c>
      <c r="D343" t="s">
        <v>2073</v>
      </c>
      <c r="E343" t="s">
        <v>2024</v>
      </c>
      <c r="F343" t="s">
        <v>706</v>
      </c>
      <c r="G343" s="4">
        <v>88217</v>
      </c>
      <c r="H343">
        <v>1</v>
      </c>
      <c r="I343" s="6" t="s">
        <v>2071</v>
      </c>
      <c r="J343" t="s">
        <v>2079</v>
      </c>
      <c r="K343">
        <v>5</v>
      </c>
      <c r="L343">
        <v>4</v>
      </c>
      <c r="M343" t="str" cm="1">
        <f t="array" ref="M343">_xlfn.IFS(L343=0,"Below Expectation",L343&lt;5,"Needs Improvement",L343&lt;=7,"Meets Expectation",L343&gt;=8,"Exceeds Expectation")</f>
        <v>Needs Improvement</v>
      </c>
      <c r="N343">
        <f t="shared" si="5"/>
        <v>9</v>
      </c>
      <c r="O343" s="11">
        <f>N343/Table3[[#Totals],[Point]]</f>
        <v>0.6428571428571429</v>
      </c>
      <c r="P343" s="4" t="str" cm="1">
        <f t="array" ref="P343">_xlfn.IFS(O343&lt;=40%,"Low Risk",AND(O343&gt;40%,O343&lt;60%), "Medium Risk",O343&gt;=60%,"High Risk")</f>
        <v>High Risk</v>
      </c>
      <c r="Y343" cm="1">
        <f t="array" ref="Y343">_xlfn.IFS(D343="22-29",1,D343="30-39",2,D343="40-49",3,D343="50-59",4)</f>
        <v>2</v>
      </c>
      <c r="Z343" cm="1">
        <f t="array" ref="Z343">_xlfn.IFS(I343="0-4years",3,I343="5-9years",2,I343="10+ years",1)</f>
        <v>1</v>
      </c>
      <c r="AA343" cm="1">
        <f t="array" ref="AA343">_xlfn.IFS(J343="Low(1-2)", 3, J343="Medium(3)",1,J343="High(4-5)",2)</f>
        <v>2</v>
      </c>
      <c r="AB343" cm="1">
        <f t="array" ref="AB343">_xlfn.IFS(M343="Needs Improvement", 4, M343="Below Expectation", 1,M343="Meets Expectation",3,M343="Exceeds Expectation",2)</f>
        <v>4</v>
      </c>
    </row>
    <row r="344" spans="1:28" x14ac:dyDescent="0.3">
      <c r="A344" t="s">
        <v>366</v>
      </c>
      <c r="B344" t="s">
        <v>1365</v>
      </c>
      <c r="C344" t="s">
        <v>2027</v>
      </c>
      <c r="D344" t="s">
        <v>2073</v>
      </c>
      <c r="E344" t="s">
        <v>2022</v>
      </c>
      <c r="F344" t="s">
        <v>886</v>
      </c>
      <c r="G344" s="4">
        <v>114044</v>
      </c>
      <c r="H344">
        <v>1</v>
      </c>
      <c r="I344" s="6" t="s">
        <v>2070</v>
      </c>
      <c r="J344" t="s">
        <v>2079</v>
      </c>
      <c r="K344">
        <v>3</v>
      </c>
      <c r="L344">
        <v>9</v>
      </c>
      <c r="M344" t="str" cm="1">
        <f t="array" ref="M344">_xlfn.IFS(L344=0,"Below Expectation",L344&lt;5,"Needs Improvement",L344&lt;=7,"Meets Expectation",L344&gt;=8,"Exceeds Expectation")</f>
        <v>Exceeds Expectation</v>
      </c>
      <c r="N344">
        <f t="shared" si="5"/>
        <v>8</v>
      </c>
      <c r="O344" s="11">
        <f>N344/Table3[[#Totals],[Point]]</f>
        <v>0.5714285714285714</v>
      </c>
      <c r="P344" s="4" t="str" cm="1">
        <f t="array" ref="P344">_xlfn.IFS(O344&lt;=40%,"Low Risk",AND(O344&gt;40%,O344&lt;60%), "Medium Risk",O344&gt;=60%,"High Risk")</f>
        <v>Medium Risk</v>
      </c>
      <c r="Y344" cm="1">
        <f t="array" ref="Y344">_xlfn.IFS(D344="22-29",1,D344="30-39",2,D344="40-49",3,D344="50-59",4)</f>
        <v>2</v>
      </c>
      <c r="Z344" cm="1">
        <f t="array" ref="Z344">_xlfn.IFS(I344="0-4years",3,I344="5-9years",2,I344="10+ years",1)</f>
        <v>2</v>
      </c>
      <c r="AA344" cm="1">
        <f t="array" ref="AA344">_xlfn.IFS(J344="Low(1-2)", 3, J344="Medium(3)",1,J344="High(4-5)",2)</f>
        <v>2</v>
      </c>
      <c r="AB344" cm="1">
        <f t="array" ref="AB344">_xlfn.IFS(M344="Needs Improvement", 4, M344="Below Expectation", 1,M344="Meets Expectation",3,M344="Exceeds Expectation",2)</f>
        <v>2</v>
      </c>
    </row>
    <row r="345" spans="1:28" x14ac:dyDescent="0.3">
      <c r="A345" t="s">
        <v>367</v>
      </c>
      <c r="B345" t="s">
        <v>1366</v>
      </c>
      <c r="C345" t="s">
        <v>2029</v>
      </c>
      <c r="D345" t="s">
        <v>2075</v>
      </c>
      <c r="E345" t="s">
        <v>2023</v>
      </c>
      <c r="F345" t="s">
        <v>296</v>
      </c>
      <c r="G345" s="4">
        <v>34045</v>
      </c>
      <c r="H345">
        <v>0</v>
      </c>
      <c r="I345" s="6" t="s">
        <v>2069</v>
      </c>
      <c r="J345" t="s">
        <v>2079</v>
      </c>
      <c r="K345">
        <v>3</v>
      </c>
      <c r="L345">
        <v>5</v>
      </c>
      <c r="M345" t="str" cm="1">
        <f t="array" ref="M345">_xlfn.IFS(L345=0,"Below Expectation",L345&lt;5,"Needs Improvement",L345&lt;=7,"Meets Expectation",L345&gt;=8,"Exceeds Expectation")</f>
        <v>Meets Expectation</v>
      </c>
      <c r="N345">
        <f t="shared" si="5"/>
        <v>12</v>
      </c>
      <c r="O345" s="11">
        <f>N345/Table3[[#Totals],[Point]]</f>
        <v>0.8571428571428571</v>
      </c>
      <c r="P345" s="4" t="str" cm="1">
        <f t="array" ref="P345">_xlfn.IFS(O345&lt;=40%,"Low Risk",AND(O345&gt;40%,O345&lt;60%), "Medium Risk",O345&gt;=60%,"High Risk")</f>
        <v>High Risk</v>
      </c>
      <c r="Y345" cm="1">
        <f t="array" ref="Y345">_xlfn.IFS(D345="22-29",1,D345="30-39",2,D345="40-49",3,D345="50-59",4)</f>
        <v>4</v>
      </c>
      <c r="Z345" cm="1">
        <f t="array" ref="Z345">_xlfn.IFS(I345="0-4years",3,I345="5-9years",2,I345="10+ years",1)</f>
        <v>3</v>
      </c>
      <c r="AA345" cm="1">
        <f t="array" ref="AA345">_xlfn.IFS(J345="Low(1-2)", 3, J345="Medium(3)",1,J345="High(4-5)",2)</f>
        <v>2</v>
      </c>
      <c r="AB345" cm="1">
        <f t="array" ref="AB345">_xlfn.IFS(M345="Needs Improvement", 4, M345="Below Expectation", 1,M345="Meets Expectation",3,M345="Exceeds Expectation",2)</f>
        <v>3</v>
      </c>
    </row>
    <row r="346" spans="1:28" x14ac:dyDescent="0.3">
      <c r="A346" t="s">
        <v>368</v>
      </c>
      <c r="B346" t="s">
        <v>1367</v>
      </c>
      <c r="C346" t="s">
        <v>2028</v>
      </c>
      <c r="D346" t="s">
        <v>2074</v>
      </c>
      <c r="E346" t="s">
        <v>2022</v>
      </c>
      <c r="F346" t="s">
        <v>504</v>
      </c>
      <c r="G346" s="4">
        <v>45116</v>
      </c>
      <c r="H346">
        <v>1</v>
      </c>
      <c r="I346" s="6" t="s">
        <v>2069</v>
      </c>
      <c r="J346" t="s">
        <v>2079</v>
      </c>
      <c r="K346">
        <v>1</v>
      </c>
      <c r="L346">
        <v>6</v>
      </c>
      <c r="M346" t="str" cm="1">
        <f t="array" ref="M346">_xlfn.IFS(L346=0,"Below Expectation",L346&lt;5,"Needs Improvement",L346&lt;=7,"Meets Expectation",L346&gt;=8,"Exceeds Expectation")</f>
        <v>Meets Expectation</v>
      </c>
      <c r="N346">
        <f t="shared" si="5"/>
        <v>11</v>
      </c>
      <c r="O346" s="11">
        <f>N346/Table3[[#Totals],[Point]]</f>
        <v>0.7857142857142857</v>
      </c>
      <c r="P346" s="4" t="str" cm="1">
        <f t="array" ref="P346">_xlfn.IFS(O346&lt;=40%,"Low Risk",AND(O346&gt;40%,O346&lt;60%), "Medium Risk",O346&gt;=60%,"High Risk")</f>
        <v>High Risk</v>
      </c>
      <c r="Y346" cm="1">
        <f t="array" ref="Y346">_xlfn.IFS(D346="22-29",1,D346="30-39",2,D346="40-49",3,D346="50-59",4)</f>
        <v>3</v>
      </c>
      <c r="Z346" cm="1">
        <f t="array" ref="Z346">_xlfn.IFS(I346="0-4years",3,I346="5-9years",2,I346="10+ years",1)</f>
        <v>3</v>
      </c>
      <c r="AA346" cm="1">
        <f t="array" ref="AA346">_xlfn.IFS(J346="Low(1-2)", 3, J346="Medium(3)",1,J346="High(4-5)",2)</f>
        <v>2</v>
      </c>
      <c r="AB346" cm="1">
        <f t="array" ref="AB346">_xlfn.IFS(M346="Needs Improvement", 4, M346="Below Expectation", 1,M346="Meets Expectation",3,M346="Exceeds Expectation",2)</f>
        <v>3</v>
      </c>
    </row>
    <row r="347" spans="1:28" x14ac:dyDescent="0.3">
      <c r="A347" t="s">
        <v>369</v>
      </c>
      <c r="B347" t="s">
        <v>1368</v>
      </c>
      <c r="C347" t="s">
        <v>2030</v>
      </c>
      <c r="D347" t="s">
        <v>2073</v>
      </c>
      <c r="E347" t="s">
        <v>2022</v>
      </c>
      <c r="F347" t="s">
        <v>439</v>
      </c>
      <c r="G347" s="4">
        <v>43667</v>
      </c>
      <c r="H347">
        <v>0</v>
      </c>
      <c r="I347" s="6" t="s">
        <v>2071</v>
      </c>
      <c r="J347" t="s">
        <v>2081</v>
      </c>
      <c r="K347">
        <v>2</v>
      </c>
      <c r="L347">
        <v>3</v>
      </c>
      <c r="M347" t="str" cm="1">
        <f t="array" ref="M347">_xlfn.IFS(L347=0,"Below Expectation",L347&lt;5,"Needs Improvement",L347&lt;=7,"Meets Expectation",L347&gt;=8,"Exceeds Expectation")</f>
        <v>Needs Improvement</v>
      </c>
      <c r="N347">
        <f t="shared" si="5"/>
        <v>8</v>
      </c>
      <c r="O347" s="11">
        <f>N347/Table3[[#Totals],[Point]]</f>
        <v>0.5714285714285714</v>
      </c>
      <c r="P347" s="4" t="str" cm="1">
        <f t="array" ref="P347">_xlfn.IFS(O347&lt;=40%,"Low Risk",AND(O347&gt;40%,O347&lt;60%), "Medium Risk",O347&gt;=60%,"High Risk")</f>
        <v>Medium Risk</v>
      </c>
      <c r="Y347" cm="1">
        <f t="array" ref="Y347">_xlfn.IFS(D347="22-29",1,D347="30-39",2,D347="40-49",3,D347="50-59",4)</f>
        <v>2</v>
      </c>
      <c r="Z347" cm="1">
        <f t="array" ref="Z347">_xlfn.IFS(I347="0-4years",3,I347="5-9years",2,I347="10+ years",1)</f>
        <v>1</v>
      </c>
      <c r="AA347" cm="1">
        <f t="array" ref="AA347">_xlfn.IFS(J347="Low(1-2)", 3, J347="Medium(3)",1,J347="High(4-5)",2)</f>
        <v>1</v>
      </c>
      <c r="AB347" cm="1">
        <f t="array" ref="AB347">_xlfn.IFS(M347="Needs Improvement", 4, M347="Below Expectation", 1,M347="Meets Expectation",3,M347="Exceeds Expectation",2)</f>
        <v>4</v>
      </c>
    </row>
    <row r="348" spans="1:28" x14ac:dyDescent="0.3">
      <c r="A348" t="s">
        <v>370</v>
      </c>
      <c r="B348" t="s">
        <v>1369</v>
      </c>
      <c r="C348" t="s">
        <v>2025</v>
      </c>
      <c r="D348" t="s">
        <v>2074</v>
      </c>
      <c r="E348" t="s">
        <v>2023</v>
      </c>
      <c r="F348" t="s">
        <v>529</v>
      </c>
      <c r="G348" s="4">
        <v>100057</v>
      </c>
      <c r="H348">
        <v>0</v>
      </c>
      <c r="I348" s="6" t="s">
        <v>2069</v>
      </c>
      <c r="J348" t="s">
        <v>2080</v>
      </c>
      <c r="K348">
        <v>4</v>
      </c>
      <c r="L348">
        <v>6</v>
      </c>
      <c r="M348" t="str" cm="1">
        <f t="array" ref="M348">_xlfn.IFS(L348=0,"Below Expectation",L348&lt;5,"Needs Improvement",L348&lt;=7,"Meets Expectation",L348&gt;=8,"Exceeds Expectation")</f>
        <v>Meets Expectation</v>
      </c>
      <c r="N348">
        <f t="shared" si="5"/>
        <v>12</v>
      </c>
      <c r="O348" s="11">
        <f>N348/Table3[[#Totals],[Point]]</f>
        <v>0.8571428571428571</v>
      </c>
      <c r="P348" s="4" t="str" cm="1">
        <f t="array" ref="P348">_xlfn.IFS(O348&lt;=40%,"Low Risk",AND(O348&gt;40%,O348&lt;60%), "Medium Risk",O348&gt;=60%,"High Risk")</f>
        <v>High Risk</v>
      </c>
      <c r="Y348" cm="1">
        <f t="array" ref="Y348">_xlfn.IFS(D348="22-29",1,D348="30-39",2,D348="40-49",3,D348="50-59",4)</f>
        <v>3</v>
      </c>
      <c r="Z348" cm="1">
        <f t="array" ref="Z348">_xlfn.IFS(I348="0-4years",3,I348="5-9years",2,I348="10+ years",1)</f>
        <v>3</v>
      </c>
      <c r="AA348" cm="1">
        <f t="array" ref="AA348">_xlfn.IFS(J348="Low(1-2)", 3, J348="Medium(3)",1,J348="High(4-5)",2)</f>
        <v>3</v>
      </c>
      <c r="AB348" cm="1">
        <f t="array" ref="AB348">_xlfn.IFS(M348="Needs Improvement", 4, M348="Below Expectation", 1,M348="Meets Expectation",3,M348="Exceeds Expectation",2)</f>
        <v>3</v>
      </c>
    </row>
    <row r="349" spans="1:28" x14ac:dyDescent="0.3">
      <c r="A349" t="s">
        <v>371</v>
      </c>
      <c r="B349" t="s">
        <v>1370</v>
      </c>
      <c r="C349" t="s">
        <v>2028</v>
      </c>
      <c r="D349" t="s">
        <v>2074</v>
      </c>
      <c r="E349" t="s">
        <v>2023</v>
      </c>
      <c r="F349" t="s">
        <v>756</v>
      </c>
      <c r="G349" s="4">
        <v>99205</v>
      </c>
      <c r="H349">
        <v>0</v>
      </c>
      <c r="I349" s="6" t="s">
        <v>2070</v>
      </c>
      <c r="J349" t="s">
        <v>2080</v>
      </c>
      <c r="K349">
        <v>3</v>
      </c>
      <c r="L349">
        <v>9</v>
      </c>
      <c r="M349" t="str" cm="1">
        <f t="array" ref="M349">_xlfn.IFS(L349=0,"Below Expectation",L349&lt;5,"Needs Improvement",L349&lt;=7,"Meets Expectation",L349&gt;=8,"Exceeds Expectation")</f>
        <v>Exceeds Expectation</v>
      </c>
      <c r="N349">
        <f t="shared" si="5"/>
        <v>10</v>
      </c>
      <c r="O349" s="11">
        <f>N349/Table3[[#Totals],[Point]]</f>
        <v>0.7142857142857143</v>
      </c>
      <c r="P349" s="4" t="str" cm="1">
        <f t="array" ref="P349">_xlfn.IFS(O349&lt;=40%,"Low Risk",AND(O349&gt;40%,O349&lt;60%), "Medium Risk",O349&gt;=60%,"High Risk")</f>
        <v>High Risk</v>
      </c>
      <c r="Y349" cm="1">
        <f t="array" ref="Y349">_xlfn.IFS(D349="22-29",1,D349="30-39",2,D349="40-49",3,D349="50-59",4)</f>
        <v>3</v>
      </c>
      <c r="Z349" cm="1">
        <f t="array" ref="Z349">_xlfn.IFS(I349="0-4years",3,I349="5-9years",2,I349="10+ years",1)</f>
        <v>2</v>
      </c>
      <c r="AA349" cm="1">
        <f t="array" ref="AA349">_xlfn.IFS(J349="Low(1-2)", 3, J349="Medium(3)",1,J349="High(4-5)",2)</f>
        <v>3</v>
      </c>
      <c r="AB349" cm="1">
        <f t="array" ref="AB349">_xlfn.IFS(M349="Needs Improvement", 4, M349="Below Expectation", 1,M349="Meets Expectation",3,M349="Exceeds Expectation",2)</f>
        <v>2</v>
      </c>
    </row>
    <row r="350" spans="1:28" x14ac:dyDescent="0.3">
      <c r="A350" t="s">
        <v>372</v>
      </c>
      <c r="B350" t="s">
        <v>1371</v>
      </c>
      <c r="C350" t="s">
        <v>2029</v>
      </c>
      <c r="D350" t="s">
        <v>2074</v>
      </c>
      <c r="E350" t="s">
        <v>2022</v>
      </c>
      <c r="F350" t="s">
        <v>748</v>
      </c>
      <c r="G350" s="4">
        <v>52302</v>
      </c>
      <c r="H350">
        <v>0</v>
      </c>
      <c r="I350" s="6" t="s">
        <v>2070</v>
      </c>
      <c r="J350" t="s">
        <v>2080</v>
      </c>
      <c r="K350">
        <v>4</v>
      </c>
      <c r="L350">
        <v>2</v>
      </c>
      <c r="M350" t="str" cm="1">
        <f t="array" ref="M350">_xlfn.IFS(L350=0,"Below Expectation",L350&lt;5,"Needs Improvement",L350&lt;=7,"Meets Expectation",L350&gt;=8,"Exceeds Expectation")</f>
        <v>Needs Improvement</v>
      </c>
      <c r="N350">
        <f t="shared" si="5"/>
        <v>12</v>
      </c>
      <c r="O350" s="11">
        <f>N350/Table3[[#Totals],[Point]]</f>
        <v>0.8571428571428571</v>
      </c>
      <c r="P350" s="4" t="str" cm="1">
        <f t="array" ref="P350">_xlfn.IFS(O350&lt;=40%,"Low Risk",AND(O350&gt;40%,O350&lt;60%), "Medium Risk",O350&gt;=60%,"High Risk")</f>
        <v>High Risk</v>
      </c>
      <c r="Y350" cm="1">
        <f t="array" ref="Y350">_xlfn.IFS(D350="22-29",1,D350="30-39",2,D350="40-49",3,D350="50-59",4)</f>
        <v>3</v>
      </c>
      <c r="Z350" cm="1">
        <f t="array" ref="Z350">_xlfn.IFS(I350="0-4years",3,I350="5-9years",2,I350="10+ years",1)</f>
        <v>2</v>
      </c>
      <c r="AA350" cm="1">
        <f t="array" ref="AA350">_xlfn.IFS(J350="Low(1-2)", 3, J350="Medium(3)",1,J350="High(4-5)",2)</f>
        <v>3</v>
      </c>
      <c r="AB350" cm="1">
        <f t="array" ref="AB350">_xlfn.IFS(M350="Needs Improvement", 4, M350="Below Expectation", 1,M350="Meets Expectation",3,M350="Exceeds Expectation",2)</f>
        <v>4</v>
      </c>
    </row>
    <row r="351" spans="1:28" x14ac:dyDescent="0.3">
      <c r="A351" t="s">
        <v>373</v>
      </c>
      <c r="B351" t="s">
        <v>1372</v>
      </c>
      <c r="C351" t="s">
        <v>2027</v>
      </c>
      <c r="D351" t="s">
        <v>2075</v>
      </c>
      <c r="E351" t="s">
        <v>2023</v>
      </c>
      <c r="F351" t="s">
        <v>876</v>
      </c>
      <c r="G351" s="4">
        <v>36283</v>
      </c>
      <c r="H351">
        <v>0</v>
      </c>
      <c r="I351" s="6" t="s">
        <v>2069</v>
      </c>
      <c r="J351" t="s">
        <v>2080</v>
      </c>
      <c r="K351">
        <v>5</v>
      </c>
      <c r="L351">
        <v>6</v>
      </c>
      <c r="M351" t="str" cm="1">
        <f t="array" ref="M351">_xlfn.IFS(L351=0,"Below Expectation",L351&lt;5,"Needs Improvement",L351&lt;=7,"Meets Expectation",L351&gt;=8,"Exceeds Expectation")</f>
        <v>Meets Expectation</v>
      </c>
      <c r="N351">
        <f t="shared" si="5"/>
        <v>13</v>
      </c>
      <c r="O351" s="11">
        <f>N351/Table3[[#Totals],[Point]]</f>
        <v>0.9285714285714286</v>
      </c>
      <c r="P351" s="4" t="str" cm="1">
        <f t="array" ref="P351">_xlfn.IFS(O351&lt;=40%,"Low Risk",AND(O351&gt;40%,O351&lt;60%), "Medium Risk",O351&gt;=60%,"High Risk")</f>
        <v>High Risk</v>
      </c>
      <c r="Y351" cm="1">
        <f t="array" ref="Y351">_xlfn.IFS(D351="22-29",1,D351="30-39",2,D351="40-49",3,D351="50-59",4)</f>
        <v>4</v>
      </c>
      <c r="Z351" cm="1">
        <f t="array" ref="Z351">_xlfn.IFS(I351="0-4years",3,I351="5-9years",2,I351="10+ years",1)</f>
        <v>3</v>
      </c>
      <c r="AA351" cm="1">
        <f t="array" ref="AA351">_xlfn.IFS(J351="Low(1-2)", 3, J351="Medium(3)",1,J351="High(4-5)",2)</f>
        <v>3</v>
      </c>
      <c r="AB351" cm="1">
        <f t="array" ref="AB351">_xlfn.IFS(M351="Needs Improvement", 4, M351="Below Expectation", 1,M351="Meets Expectation",3,M351="Exceeds Expectation",2)</f>
        <v>3</v>
      </c>
    </row>
    <row r="352" spans="1:28" x14ac:dyDescent="0.3">
      <c r="A352" t="s">
        <v>374</v>
      </c>
      <c r="B352" t="s">
        <v>1373</v>
      </c>
      <c r="C352" t="s">
        <v>2028</v>
      </c>
      <c r="D352" t="s">
        <v>2074</v>
      </c>
      <c r="E352" t="s">
        <v>2022</v>
      </c>
      <c r="F352" t="s">
        <v>447</v>
      </c>
      <c r="G352" s="4">
        <v>55935</v>
      </c>
      <c r="H352">
        <v>0</v>
      </c>
      <c r="I352" s="6" t="s">
        <v>2069</v>
      </c>
      <c r="J352" t="s">
        <v>2080</v>
      </c>
      <c r="K352">
        <v>2</v>
      </c>
      <c r="L352">
        <v>3</v>
      </c>
      <c r="M352" t="str" cm="1">
        <f t="array" ref="M352">_xlfn.IFS(L352=0,"Below Expectation",L352&lt;5,"Needs Improvement",L352&lt;=7,"Meets Expectation",L352&gt;=8,"Exceeds Expectation")</f>
        <v>Needs Improvement</v>
      </c>
      <c r="N352">
        <f t="shared" si="5"/>
        <v>13</v>
      </c>
      <c r="O352" s="11">
        <f>N352/Table3[[#Totals],[Point]]</f>
        <v>0.9285714285714286</v>
      </c>
      <c r="P352" s="4" t="str" cm="1">
        <f t="array" ref="P352">_xlfn.IFS(O352&lt;=40%,"Low Risk",AND(O352&gt;40%,O352&lt;60%), "Medium Risk",O352&gt;=60%,"High Risk")</f>
        <v>High Risk</v>
      </c>
      <c r="Y352" cm="1">
        <f t="array" ref="Y352">_xlfn.IFS(D352="22-29",1,D352="30-39",2,D352="40-49",3,D352="50-59",4)</f>
        <v>3</v>
      </c>
      <c r="Z352" cm="1">
        <f t="array" ref="Z352">_xlfn.IFS(I352="0-4years",3,I352="5-9years",2,I352="10+ years",1)</f>
        <v>3</v>
      </c>
      <c r="AA352" cm="1">
        <f t="array" ref="AA352">_xlfn.IFS(J352="Low(1-2)", 3, J352="Medium(3)",1,J352="High(4-5)",2)</f>
        <v>3</v>
      </c>
      <c r="AB352" cm="1">
        <f t="array" ref="AB352">_xlfn.IFS(M352="Needs Improvement", 4, M352="Below Expectation", 1,M352="Meets Expectation",3,M352="Exceeds Expectation",2)</f>
        <v>4</v>
      </c>
    </row>
    <row r="353" spans="1:28" x14ac:dyDescent="0.3">
      <c r="A353" t="s">
        <v>375</v>
      </c>
      <c r="B353" t="s">
        <v>1374</v>
      </c>
      <c r="C353" t="s">
        <v>2030</v>
      </c>
      <c r="D353" t="s">
        <v>2074</v>
      </c>
      <c r="E353" t="s">
        <v>2023</v>
      </c>
      <c r="F353" t="s">
        <v>430</v>
      </c>
      <c r="G353" s="4">
        <v>97534</v>
      </c>
      <c r="H353">
        <v>0</v>
      </c>
      <c r="I353" s="6" t="s">
        <v>2071</v>
      </c>
      <c r="J353" t="s">
        <v>2080</v>
      </c>
      <c r="K353">
        <v>1</v>
      </c>
      <c r="L353">
        <v>7</v>
      </c>
      <c r="M353" t="str" cm="1">
        <f t="array" ref="M353">_xlfn.IFS(L353=0,"Below Expectation",L353&lt;5,"Needs Improvement",L353&lt;=7,"Meets Expectation",L353&gt;=8,"Exceeds Expectation")</f>
        <v>Meets Expectation</v>
      </c>
      <c r="N353">
        <f t="shared" si="5"/>
        <v>10</v>
      </c>
      <c r="O353" s="11">
        <f>N353/Table3[[#Totals],[Point]]</f>
        <v>0.7142857142857143</v>
      </c>
      <c r="P353" s="4" t="str" cm="1">
        <f t="array" ref="P353">_xlfn.IFS(O353&lt;=40%,"Low Risk",AND(O353&gt;40%,O353&lt;60%), "Medium Risk",O353&gt;=60%,"High Risk")</f>
        <v>High Risk</v>
      </c>
      <c r="Y353" cm="1">
        <f t="array" ref="Y353">_xlfn.IFS(D353="22-29",1,D353="30-39",2,D353="40-49",3,D353="50-59",4)</f>
        <v>3</v>
      </c>
      <c r="Z353" cm="1">
        <f t="array" ref="Z353">_xlfn.IFS(I353="0-4years",3,I353="5-9years",2,I353="10+ years",1)</f>
        <v>1</v>
      </c>
      <c r="AA353" cm="1">
        <f t="array" ref="AA353">_xlfn.IFS(J353="Low(1-2)", 3, J353="Medium(3)",1,J353="High(4-5)",2)</f>
        <v>3</v>
      </c>
      <c r="AB353" cm="1">
        <f t="array" ref="AB353">_xlfn.IFS(M353="Needs Improvement", 4, M353="Below Expectation", 1,M353="Meets Expectation",3,M353="Exceeds Expectation",2)</f>
        <v>3</v>
      </c>
    </row>
    <row r="354" spans="1:28" x14ac:dyDescent="0.3">
      <c r="A354" t="s">
        <v>376</v>
      </c>
      <c r="B354" t="s">
        <v>1375</v>
      </c>
      <c r="C354" t="s">
        <v>2029</v>
      </c>
      <c r="D354" t="s">
        <v>2073</v>
      </c>
      <c r="E354" t="s">
        <v>2023</v>
      </c>
      <c r="F354" t="s">
        <v>591</v>
      </c>
      <c r="G354" s="4">
        <v>119342</v>
      </c>
      <c r="H354">
        <v>0</v>
      </c>
      <c r="I354" s="6" t="s">
        <v>2071</v>
      </c>
      <c r="J354" t="s">
        <v>2081</v>
      </c>
      <c r="K354">
        <v>4</v>
      </c>
      <c r="L354">
        <v>8</v>
      </c>
      <c r="M354" t="str" cm="1">
        <f t="array" ref="M354">_xlfn.IFS(L354=0,"Below Expectation",L354&lt;5,"Needs Improvement",L354&lt;=7,"Meets Expectation",L354&gt;=8,"Exceeds Expectation")</f>
        <v>Exceeds Expectation</v>
      </c>
      <c r="N354">
        <f t="shared" si="5"/>
        <v>6</v>
      </c>
      <c r="O354" s="11">
        <f>N354/Table3[[#Totals],[Point]]</f>
        <v>0.42857142857142855</v>
      </c>
      <c r="P354" s="4" t="str" cm="1">
        <f t="array" ref="P354">_xlfn.IFS(O354&lt;=40%,"Low Risk",AND(O354&gt;40%,O354&lt;60%), "Medium Risk",O354&gt;=60%,"High Risk")</f>
        <v>Medium Risk</v>
      </c>
      <c r="Y354" cm="1">
        <f t="array" ref="Y354">_xlfn.IFS(D354="22-29",1,D354="30-39",2,D354="40-49",3,D354="50-59",4)</f>
        <v>2</v>
      </c>
      <c r="Z354" cm="1">
        <f t="array" ref="Z354">_xlfn.IFS(I354="0-4years",3,I354="5-9years",2,I354="10+ years",1)</f>
        <v>1</v>
      </c>
      <c r="AA354" cm="1">
        <f t="array" ref="AA354">_xlfn.IFS(J354="Low(1-2)", 3, J354="Medium(3)",1,J354="High(4-5)",2)</f>
        <v>1</v>
      </c>
      <c r="AB354" cm="1">
        <f t="array" ref="AB354">_xlfn.IFS(M354="Needs Improvement", 4, M354="Below Expectation", 1,M354="Meets Expectation",3,M354="Exceeds Expectation",2)</f>
        <v>2</v>
      </c>
    </row>
    <row r="355" spans="1:28" x14ac:dyDescent="0.3">
      <c r="A355" t="s">
        <v>377</v>
      </c>
      <c r="B355" t="s">
        <v>1376</v>
      </c>
      <c r="C355" t="s">
        <v>2025</v>
      </c>
      <c r="D355" t="s">
        <v>2073</v>
      </c>
      <c r="E355" t="s">
        <v>2023</v>
      </c>
      <c r="F355" t="s">
        <v>413</v>
      </c>
      <c r="G355" s="4">
        <v>56624</v>
      </c>
      <c r="H355">
        <v>0</v>
      </c>
      <c r="I355" s="6" t="s">
        <v>2070</v>
      </c>
      <c r="J355" t="s">
        <v>2080</v>
      </c>
      <c r="K355">
        <v>2</v>
      </c>
      <c r="L355">
        <v>6</v>
      </c>
      <c r="M355" t="str" cm="1">
        <f t="array" ref="M355">_xlfn.IFS(L355=0,"Below Expectation",L355&lt;5,"Needs Improvement",L355&lt;=7,"Meets Expectation",L355&gt;=8,"Exceeds Expectation")</f>
        <v>Meets Expectation</v>
      </c>
      <c r="N355">
        <f t="shared" si="5"/>
        <v>10</v>
      </c>
      <c r="O355" s="11">
        <f>N355/Table3[[#Totals],[Point]]</f>
        <v>0.7142857142857143</v>
      </c>
      <c r="P355" s="4" t="str" cm="1">
        <f t="array" ref="P355">_xlfn.IFS(O355&lt;=40%,"Low Risk",AND(O355&gt;40%,O355&lt;60%), "Medium Risk",O355&gt;=60%,"High Risk")</f>
        <v>High Risk</v>
      </c>
      <c r="Y355" cm="1">
        <f t="array" ref="Y355">_xlfn.IFS(D355="22-29",1,D355="30-39",2,D355="40-49",3,D355="50-59",4)</f>
        <v>2</v>
      </c>
      <c r="Z355" cm="1">
        <f t="array" ref="Z355">_xlfn.IFS(I355="0-4years",3,I355="5-9years",2,I355="10+ years",1)</f>
        <v>2</v>
      </c>
      <c r="AA355" cm="1">
        <f t="array" ref="AA355">_xlfn.IFS(J355="Low(1-2)", 3, J355="Medium(3)",1,J355="High(4-5)",2)</f>
        <v>3</v>
      </c>
      <c r="AB355" cm="1">
        <f t="array" ref="AB355">_xlfn.IFS(M355="Needs Improvement", 4, M355="Below Expectation", 1,M355="Meets Expectation",3,M355="Exceeds Expectation",2)</f>
        <v>3</v>
      </c>
    </row>
    <row r="356" spans="1:28" x14ac:dyDescent="0.3">
      <c r="A356" t="s">
        <v>378</v>
      </c>
      <c r="B356" t="s">
        <v>1377</v>
      </c>
      <c r="C356" t="s">
        <v>2029</v>
      </c>
      <c r="D356" t="s">
        <v>2076</v>
      </c>
      <c r="E356" t="s">
        <v>2022</v>
      </c>
      <c r="F356" t="s">
        <v>365</v>
      </c>
      <c r="G356" s="4">
        <v>38440</v>
      </c>
      <c r="H356">
        <v>0</v>
      </c>
      <c r="I356" s="6" t="s">
        <v>2070</v>
      </c>
      <c r="J356" t="s">
        <v>2080</v>
      </c>
      <c r="K356">
        <v>1</v>
      </c>
      <c r="L356">
        <v>7</v>
      </c>
      <c r="M356" t="str" cm="1">
        <f t="array" ref="M356">_xlfn.IFS(L356=0,"Below Expectation",L356&lt;5,"Needs Improvement",L356&lt;=7,"Meets Expectation",L356&gt;=8,"Exceeds Expectation")</f>
        <v>Meets Expectation</v>
      </c>
      <c r="N356">
        <f t="shared" si="5"/>
        <v>9</v>
      </c>
      <c r="O356" s="11">
        <f>N356/Table3[[#Totals],[Point]]</f>
        <v>0.6428571428571429</v>
      </c>
      <c r="P356" s="4" t="str" cm="1">
        <f t="array" ref="P356">_xlfn.IFS(O356&lt;=40%,"Low Risk",AND(O356&gt;40%,O356&lt;60%), "Medium Risk",O356&gt;=60%,"High Risk")</f>
        <v>High Risk</v>
      </c>
      <c r="Y356" cm="1">
        <f t="array" ref="Y356">_xlfn.IFS(D356="22-29",1,D356="30-39",2,D356="40-49",3,D356="50-59",4)</f>
        <v>1</v>
      </c>
      <c r="Z356" cm="1">
        <f t="array" ref="Z356">_xlfn.IFS(I356="0-4years",3,I356="5-9years",2,I356="10+ years",1)</f>
        <v>2</v>
      </c>
      <c r="AA356" cm="1">
        <f t="array" ref="AA356">_xlfn.IFS(J356="Low(1-2)", 3, J356="Medium(3)",1,J356="High(4-5)",2)</f>
        <v>3</v>
      </c>
      <c r="AB356" cm="1">
        <f t="array" ref="AB356">_xlfn.IFS(M356="Needs Improvement", 4, M356="Below Expectation", 1,M356="Meets Expectation",3,M356="Exceeds Expectation",2)</f>
        <v>3</v>
      </c>
    </row>
    <row r="357" spans="1:28" x14ac:dyDescent="0.3">
      <c r="A357" t="s">
        <v>379</v>
      </c>
      <c r="B357" t="s">
        <v>1378</v>
      </c>
      <c r="C357" t="s">
        <v>2029</v>
      </c>
      <c r="D357" t="s">
        <v>2076</v>
      </c>
      <c r="E357" t="s">
        <v>2024</v>
      </c>
      <c r="F357" t="s">
        <v>969</v>
      </c>
      <c r="G357" s="4">
        <v>71501</v>
      </c>
      <c r="H357">
        <v>0</v>
      </c>
      <c r="I357" s="6" t="s">
        <v>2070</v>
      </c>
      <c r="J357" t="s">
        <v>2080</v>
      </c>
      <c r="K357">
        <v>4</v>
      </c>
      <c r="L357">
        <v>7</v>
      </c>
      <c r="M357" t="str" cm="1">
        <f t="array" ref="M357">_xlfn.IFS(L357=0,"Below Expectation",L357&lt;5,"Needs Improvement",L357&lt;=7,"Meets Expectation",L357&gt;=8,"Exceeds Expectation")</f>
        <v>Meets Expectation</v>
      </c>
      <c r="N357">
        <f t="shared" si="5"/>
        <v>9</v>
      </c>
      <c r="O357" s="11">
        <f>N357/Table3[[#Totals],[Point]]</f>
        <v>0.6428571428571429</v>
      </c>
      <c r="P357" s="4" t="str" cm="1">
        <f t="array" ref="P357">_xlfn.IFS(O357&lt;=40%,"Low Risk",AND(O357&gt;40%,O357&lt;60%), "Medium Risk",O357&gt;=60%,"High Risk")</f>
        <v>High Risk</v>
      </c>
      <c r="Y357" cm="1">
        <f t="array" ref="Y357">_xlfn.IFS(D357="22-29",1,D357="30-39",2,D357="40-49",3,D357="50-59",4)</f>
        <v>1</v>
      </c>
      <c r="Z357" cm="1">
        <f t="array" ref="Z357">_xlfn.IFS(I357="0-4years",3,I357="5-9years",2,I357="10+ years",1)</f>
        <v>2</v>
      </c>
      <c r="AA357" cm="1">
        <f t="array" ref="AA357">_xlfn.IFS(J357="Low(1-2)", 3, J357="Medium(3)",1,J357="High(4-5)",2)</f>
        <v>3</v>
      </c>
      <c r="AB357" cm="1">
        <f t="array" ref="AB357">_xlfn.IFS(M357="Needs Improvement", 4, M357="Below Expectation", 1,M357="Meets Expectation",3,M357="Exceeds Expectation",2)</f>
        <v>3</v>
      </c>
    </row>
    <row r="358" spans="1:28" x14ac:dyDescent="0.3">
      <c r="A358" t="s">
        <v>380</v>
      </c>
      <c r="B358" t="s">
        <v>1379</v>
      </c>
      <c r="C358" t="s">
        <v>2026</v>
      </c>
      <c r="D358" t="s">
        <v>2075</v>
      </c>
      <c r="E358" t="s">
        <v>2023</v>
      </c>
      <c r="F358" t="s">
        <v>637</v>
      </c>
      <c r="G358" s="4">
        <v>112333</v>
      </c>
      <c r="H358">
        <v>0</v>
      </c>
      <c r="I358" s="6" t="s">
        <v>2070</v>
      </c>
      <c r="J358" t="s">
        <v>2080</v>
      </c>
      <c r="K358">
        <v>2</v>
      </c>
      <c r="L358">
        <v>1</v>
      </c>
      <c r="M358" t="str" cm="1">
        <f t="array" ref="M358">_xlfn.IFS(L358=0,"Below Expectation",L358&lt;5,"Needs Improvement",L358&lt;=7,"Meets Expectation",L358&gt;=8,"Exceeds Expectation")</f>
        <v>Needs Improvement</v>
      </c>
      <c r="N358">
        <f t="shared" si="5"/>
        <v>13</v>
      </c>
      <c r="O358" s="11">
        <f>N358/Table3[[#Totals],[Point]]</f>
        <v>0.9285714285714286</v>
      </c>
      <c r="P358" s="4" t="str" cm="1">
        <f t="array" ref="P358">_xlfn.IFS(O358&lt;=40%,"Low Risk",AND(O358&gt;40%,O358&lt;60%), "Medium Risk",O358&gt;=60%,"High Risk")</f>
        <v>High Risk</v>
      </c>
      <c r="Y358" cm="1">
        <f t="array" ref="Y358">_xlfn.IFS(D358="22-29",1,D358="30-39",2,D358="40-49",3,D358="50-59",4)</f>
        <v>4</v>
      </c>
      <c r="Z358" cm="1">
        <f t="array" ref="Z358">_xlfn.IFS(I358="0-4years",3,I358="5-9years",2,I358="10+ years",1)</f>
        <v>2</v>
      </c>
      <c r="AA358" cm="1">
        <f t="array" ref="AA358">_xlfn.IFS(J358="Low(1-2)", 3, J358="Medium(3)",1,J358="High(4-5)",2)</f>
        <v>3</v>
      </c>
      <c r="AB358" cm="1">
        <f t="array" ref="AB358">_xlfn.IFS(M358="Needs Improvement", 4, M358="Below Expectation", 1,M358="Meets Expectation",3,M358="Exceeds Expectation",2)</f>
        <v>4</v>
      </c>
    </row>
    <row r="359" spans="1:28" x14ac:dyDescent="0.3">
      <c r="A359" t="s">
        <v>381</v>
      </c>
      <c r="B359" t="s">
        <v>1380</v>
      </c>
      <c r="C359" t="s">
        <v>2029</v>
      </c>
      <c r="D359" t="s">
        <v>2075</v>
      </c>
      <c r="E359" t="s">
        <v>2022</v>
      </c>
      <c r="F359" t="s">
        <v>956</v>
      </c>
      <c r="G359" s="4">
        <v>26269</v>
      </c>
      <c r="H359">
        <v>1</v>
      </c>
      <c r="I359" s="6" t="s">
        <v>2070</v>
      </c>
      <c r="J359" t="s">
        <v>2081</v>
      </c>
      <c r="K359">
        <v>3</v>
      </c>
      <c r="L359">
        <v>8</v>
      </c>
      <c r="M359" t="str" cm="1">
        <f t="array" ref="M359">_xlfn.IFS(L359=0,"Below Expectation",L359&lt;5,"Needs Improvement",L359&lt;=7,"Meets Expectation",L359&gt;=8,"Exceeds Expectation")</f>
        <v>Exceeds Expectation</v>
      </c>
      <c r="N359">
        <f t="shared" si="5"/>
        <v>9</v>
      </c>
      <c r="O359" s="11">
        <f>N359/Table3[[#Totals],[Point]]</f>
        <v>0.6428571428571429</v>
      </c>
      <c r="P359" s="4" t="str" cm="1">
        <f t="array" ref="P359">_xlfn.IFS(O359&lt;=40%,"Low Risk",AND(O359&gt;40%,O359&lt;60%), "Medium Risk",O359&gt;=60%,"High Risk")</f>
        <v>High Risk</v>
      </c>
      <c r="Y359" cm="1">
        <f t="array" ref="Y359">_xlfn.IFS(D359="22-29",1,D359="30-39",2,D359="40-49",3,D359="50-59",4)</f>
        <v>4</v>
      </c>
      <c r="Z359" cm="1">
        <f t="array" ref="Z359">_xlfn.IFS(I359="0-4years",3,I359="5-9years",2,I359="10+ years",1)</f>
        <v>2</v>
      </c>
      <c r="AA359" cm="1">
        <f t="array" ref="AA359">_xlfn.IFS(J359="Low(1-2)", 3, J359="Medium(3)",1,J359="High(4-5)",2)</f>
        <v>1</v>
      </c>
      <c r="AB359" cm="1">
        <f t="array" ref="AB359">_xlfn.IFS(M359="Needs Improvement", 4, M359="Below Expectation", 1,M359="Meets Expectation",3,M359="Exceeds Expectation",2)</f>
        <v>2</v>
      </c>
    </row>
    <row r="360" spans="1:28" x14ac:dyDescent="0.3">
      <c r="A360" t="s">
        <v>382</v>
      </c>
      <c r="B360" t="s">
        <v>1381</v>
      </c>
      <c r="C360" t="s">
        <v>2029</v>
      </c>
      <c r="D360" t="s">
        <v>2074</v>
      </c>
      <c r="E360" t="s">
        <v>2022</v>
      </c>
      <c r="F360" t="s">
        <v>516</v>
      </c>
      <c r="G360" s="4">
        <v>32868</v>
      </c>
      <c r="H360">
        <v>0</v>
      </c>
      <c r="I360" s="6" t="s">
        <v>2070</v>
      </c>
      <c r="J360" t="s">
        <v>2080</v>
      </c>
      <c r="K360">
        <v>4</v>
      </c>
      <c r="L360">
        <v>5</v>
      </c>
      <c r="M360" t="str" cm="1">
        <f t="array" ref="M360">_xlfn.IFS(L360=0,"Below Expectation",L360&lt;5,"Needs Improvement",L360&lt;=7,"Meets Expectation",L360&gt;=8,"Exceeds Expectation")</f>
        <v>Meets Expectation</v>
      </c>
      <c r="N360">
        <f t="shared" si="5"/>
        <v>11</v>
      </c>
      <c r="O360" s="11">
        <f>N360/Table3[[#Totals],[Point]]</f>
        <v>0.7857142857142857</v>
      </c>
      <c r="P360" s="4" t="str" cm="1">
        <f t="array" ref="P360">_xlfn.IFS(O360&lt;=40%,"Low Risk",AND(O360&gt;40%,O360&lt;60%), "Medium Risk",O360&gt;=60%,"High Risk")</f>
        <v>High Risk</v>
      </c>
      <c r="Y360" cm="1">
        <f t="array" ref="Y360">_xlfn.IFS(D360="22-29",1,D360="30-39",2,D360="40-49",3,D360="50-59",4)</f>
        <v>3</v>
      </c>
      <c r="Z360" cm="1">
        <f t="array" ref="Z360">_xlfn.IFS(I360="0-4years",3,I360="5-9years",2,I360="10+ years",1)</f>
        <v>2</v>
      </c>
      <c r="AA360" cm="1">
        <f t="array" ref="AA360">_xlfn.IFS(J360="Low(1-2)", 3, J360="Medium(3)",1,J360="High(4-5)",2)</f>
        <v>3</v>
      </c>
      <c r="AB360" cm="1">
        <f t="array" ref="AB360">_xlfn.IFS(M360="Needs Improvement", 4, M360="Below Expectation", 1,M360="Meets Expectation",3,M360="Exceeds Expectation",2)</f>
        <v>3</v>
      </c>
    </row>
    <row r="361" spans="1:28" x14ac:dyDescent="0.3">
      <c r="A361" t="s">
        <v>383</v>
      </c>
      <c r="B361" t="s">
        <v>1382</v>
      </c>
      <c r="C361" t="s">
        <v>2028</v>
      </c>
      <c r="D361" t="s">
        <v>2076</v>
      </c>
      <c r="E361" t="s">
        <v>2022</v>
      </c>
      <c r="F361" t="s">
        <v>215</v>
      </c>
      <c r="G361" s="4">
        <v>55251</v>
      </c>
      <c r="H361">
        <v>0</v>
      </c>
      <c r="I361" s="6" t="s">
        <v>2070</v>
      </c>
      <c r="J361" t="s">
        <v>2079</v>
      </c>
      <c r="K361">
        <v>2</v>
      </c>
      <c r="L361">
        <v>3</v>
      </c>
      <c r="M361" t="str" cm="1">
        <f t="array" ref="M361">_xlfn.IFS(L361=0,"Below Expectation",L361&lt;5,"Needs Improvement",L361&lt;=7,"Meets Expectation",L361&gt;=8,"Exceeds Expectation")</f>
        <v>Needs Improvement</v>
      </c>
      <c r="N361">
        <f t="shared" si="5"/>
        <v>9</v>
      </c>
      <c r="O361" s="11">
        <f>N361/Table3[[#Totals],[Point]]</f>
        <v>0.6428571428571429</v>
      </c>
      <c r="P361" s="4" t="str" cm="1">
        <f t="array" ref="P361">_xlfn.IFS(O361&lt;=40%,"Low Risk",AND(O361&gt;40%,O361&lt;60%), "Medium Risk",O361&gt;=60%,"High Risk")</f>
        <v>High Risk</v>
      </c>
      <c r="Y361" cm="1">
        <f t="array" ref="Y361">_xlfn.IFS(D361="22-29",1,D361="30-39",2,D361="40-49",3,D361="50-59",4)</f>
        <v>1</v>
      </c>
      <c r="Z361" cm="1">
        <f t="array" ref="Z361">_xlfn.IFS(I361="0-4years",3,I361="5-9years",2,I361="10+ years",1)</f>
        <v>2</v>
      </c>
      <c r="AA361" cm="1">
        <f t="array" ref="AA361">_xlfn.IFS(J361="Low(1-2)", 3, J361="Medium(3)",1,J361="High(4-5)",2)</f>
        <v>2</v>
      </c>
      <c r="AB361" cm="1">
        <f t="array" ref="AB361">_xlfn.IFS(M361="Needs Improvement", 4, M361="Below Expectation", 1,M361="Meets Expectation",3,M361="Exceeds Expectation",2)</f>
        <v>4</v>
      </c>
    </row>
    <row r="362" spans="1:28" x14ac:dyDescent="0.3">
      <c r="A362" t="s">
        <v>384</v>
      </c>
      <c r="B362" t="s">
        <v>1383</v>
      </c>
      <c r="C362" t="s">
        <v>2025</v>
      </c>
      <c r="D362" t="s">
        <v>2073</v>
      </c>
      <c r="E362" t="s">
        <v>2023</v>
      </c>
      <c r="F362" t="s">
        <v>522</v>
      </c>
      <c r="G362" s="4">
        <v>102909</v>
      </c>
      <c r="H362">
        <v>0</v>
      </c>
      <c r="I362" s="6" t="s">
        <v>2071</v>
      </c>
      <c r="J362" t="s">
        <v>2080</v>
      </c>
      <c r="K362">
        <v>1</v>
      </c>
      <c r="L362">
        <v>4</v>
      </c>
      <c r="M362" t="str" cm="1">
        <f t="array" ref="M362">_xlfn.IFS(L362=0,"Below Expectation",L362&lt;5,"Needs Improvement",L362&lt;=7,"Meets Expectation",L362&gt;=8,"Exceeds Expectation")</f>
        <v>Needs Improvement</v>
      </c>
      <c r="N362">
        <f t="shared" si="5"/>
        <v>10</v>
      </c>
      <c r="O362" s="11">
        <f>N362/Table3[[#Totals],[Point]]</f>
        <v>0.7142857142857143</v>
      </c>
      <c r="P362" s="4" t="str" cm="1">
        <f t="array" ref="P362">_xlfn.IFS(O362&lt;=40%,"Low Risk",AND(O362&gt;40%,O362&lt;60%), "Medium Risk",O362&gt;=60%,"High Risk")</f>
        <v>High Risk</v>
      </c>
      <c r="Y362" cm="1">
        <f t="array" ref="Y362">_xlfn.IFS(D362="22-29",1,D362="30-39",2,D362="40-49",3,D362="50-59",4)</f>
        <v>2</v>
      </c>
      <c r="Z362" cm="1">
        <f t="array" ref="Z362">_xlfn.IFS(I362="0-4years",3,I362="5-9years",2,I362="10+ years",1)</f>
        <v>1</v>
      </c>
      <c r="AA362" cm="1">
        <f t="array" ref="AA362">_xlfn.IFS(J362="Low(1-2)", 3, J362="Medium(3)",1,J362="High(4-5)",2)</f>
        <v>3</v>
      </c>
      <c r="AB362" cm="1">
        <f t="array" ref="AB362">_xlfn.IFS(M362="Needs Improvement", 4, M362="Below Expectation", 1,M362="Meets Expectation",3,M362="Exceeds Expectation",2)</f>
        <v>4</v>
      </c>
    </row>
    <row r="363" spans="1:28" x14ac:dyDescent="0.3">
      <c r="A363" t="s">
        <v>385</v>
      </c>
      <c r="B363" t="s">
        <v>1384</v>
      </c>
      <c r="C363" t="s">
        <v>2028</v>
      </c>
      <c r="D363" t="s">
        <v>2076</v>
      </c>
      <c r="E363" t="s">
        <v>2022</v>
      </c>
      <c r="F363" t="s">
        <v>845</v>
      </c>
      <c r="G363" s="4">
        <v>109523</v>
      </c>
      <c r="H363">
        <v>0</v>
      </c>
      <c r="I363" s="6" t="s">
        <v>2071</v>
      </c>
      <c r="J363" t="s">
        <v>2080</v>
      </c>
      <c r="K363">
        <v>2</v>
      </c>
      <c r="L363">
        <v>9</v>
      </c>
      <c r="M363" t="str" cm="1">
        <f t="array" ref="M363">_xlfn.IFS(L363=0,"Below Expectation",L363&lt;5,"Needs Improvement",L363&lt;=7,"Meets Expectation",L363&gt;=8,"Exceeds Expectation")</f>
        <v>Exceeds Expectation</v>
      </c>
      <c r="N363">
        <f t="shared" si="5"/>
        <v>7</v>
      </c>
      <c r="O363" s="11">
        <f>N363/Table3[[#Totals],[Point]]</f>
        <v>0.5</v>
      </c>
      <c r="P363" s="4" t="str" cm="1">
        <f t="array" ref="P363">_xlfn.IFS(O363&lt;=40%,"Low Risk",AND(O363&gt;40%,O363&lt;60%), "Medium Risk",O363&gt;=60%,"High Risk")</f>
        <v>Medium Risk</v>
      </c>
      <c r="Y363" cm="1">
        <f t="array" ref="Y363">_xlfn.IFS(D363="22-29",1,D363="30-39",2,D363="40-49",3,D363="50-59",4)</f>
        <v>1</v>
      </c>
      <c r="Z363" cm="1">
        <f t="array" ref="Z363">_xlfn.IFS(I363="0-4years",3,I363="5-9years",2,I363="10+ years",1)</f>
        <v>1</v>
      </c>
      <c r="AA363" cm="1">
        <f t="array" ref="AA363">_xlfn.IFS(J363="Low(1-2)", 3, J363="Medium(3)",1,J363="High(4-5)",2)</f>
        <v>3</v>
      </c>
      <c r="AB363" cm="1">
        <f t="array" ref="AB363">_xlfn.IFS(M363="Needs Improvement", 4, M363="Below Expectation", 1,M363="Meets Expectation",3,M363="Exceeds Expectation",2)</f>
        <v>2</v>
      </c>
    </row>
    <row r="364" spans="1:28" x14ac:dyDescent="0.3">
      <c r="A364" t="s">
        <v>386</v>
      </c>
      <c r="B364" t="s">
        <v>1385</v>
      </c>
      <c r="C364" t="s">
        <v>2028</v>
      </c>
      <c r="D364" t="s">
        <v>2074</v>
      </c>
      <c r="E364" t="s">
        <v>2022</v>
      </c>
      <c r="F364" t="s">
        <v>735</v>
      </c>
      <c r="G364" s="4">
        <v>63729</v>
      </c>
      <c r="H364">
        <v>1</v>
      </c>
      <c r="I364" s="6" t="s">
        <v>2069</v>
      </c>
      <c r="J364" t="s">
        <v>2079</v>
      </c>
      <c r="K364">
        <v>3</v>
      </c>
      <c r="L364">
        <v>4</v>
      </c>
      <c r="M364" t="str" cm="1">
        <f t="array" ref="M364">_xlfn.IFS(L364=0,"Below Expectation",L364&lt;5,"Needs Improvement",L364&lt;=7,"Meets Expectation",L364&gt;=8,"Exceeds Expectation")</f>
        <v>Needs Improvement</v>
      </c>
      <c r="N364">
        <f t="shared" si="5"/>
        <v>12</v>
      </c>
      <c r="O364" s="11">
        <f>N364/Table3[[#Totals],[Point]]</f>
        <v>0.8571428571428571</v>
      </c>
      <c r="P364" s="4" t="str" cm="1">
        <f t="array" ref="P364">_xlfn.IFS(O364&lt;=40%,"Low Risk",AND(O364&gt;40%,O364&lt;60%), "Medium Risk",O364&gt;=60%,"High Risk")</f>
        <v>High Risk</v>
      </c>
      <c r="Y364" cm="1">
        <f t="array" ref="Y364">_xlfn.IFS(D364="22-29",1,D364="30-39",2,D364="40-49",3,D364="50-59",4)</f>
        <v>3</v>
      </c>
      <c r="Z364" cm="1">
        <f t="array" ref="Z364">_xlfn.IFS(I364="0-4years",3,I364="5-9years",2,I364="10+ years",1)</f>
        <v>3</v>
      </c>
      <c r="AA364" cm="1">
        <f t="array" ref="AA364">_xlfn.IFS(J364="Low(1-2)", 3, J364="Medium(3)",1,J364="High(4-5)",2)</f>
        <v>2</v>
      </c>
      <c r="AB364" cm="1">
        <f t="array" ref="AB364">_xlfn.IFS(M364="Needs Improvement", 4, M364="Below Expectation", 1,M364="Meets Expectation",3,M364="Exceeds Expectation",2)</f>
        <v>4</v>
      </c>
    </row>
    <row r="365" spans="1:28" x14ac:dyDescent="0.3">
      <c r="A365" t="s">
        <v>387</v>
      </c>
      <c r="B365" t="s">
        <v>1386</v>
      </c>
      <c r="C365" t="s">
        <v>2030</v>
      </c>
      <c r="D365" t="s">
        <v>2075</v>
      </c>
      <c r="E365" t="s">
        <v>2023</v>
      </c>
      <c r="F365" t="s">
        <v>256</v>
      </c>
      <c r="G365" s="4">
        <v>40734</v>
      </c>
      <c r="H365">
        <v>0</v>
      </c>
      <c r="I365" s="6" t="s">
        <v>2069</v>
      </c>
      <c r="J365" t="s">
        <v>2080</v>
      </c>
      <c r="K365">
        <v>4</v>
      </c>
      <c r="L365">
        <v>6</v>
      </c>
      <c r="M365" t="str" cm="1">
        <f t="array" ref="M365">_xlfn.IFS(L365=0,"Below Expectation",L365&lt;5,"Needs Improvement",L365&lt;=7,"Meets Expectation",L365&gt;=8,"Exceeds Expectation")</f>
        <v>Meets Expectation</v>
      </c>
      <c r="N365">
        <f t="shared" si="5"/>
        <v>13</v>
      </c>
      <c r="O365" s="11">
        <f>N365/Table3[[#Totals],[Point]]</f>
        <v>0.9285714285714286</v>
      </c>
      <c r="P365" s="4" t="str" cm="1">
        <f t="array" ref="P365">_xlfn.IFS(O365&lt;=40%,"Low Risk",AND(O365&gt;40%,O365&lt;60%), "Medium Risk",O365&gt;=60%,"High Risk")</f>
        <v>High Risk</v>
      </c>
      <c r="Y365" cm="1">
        <f t="array" ref="Y365">_xlfn.IFS(D365="22-29",1,D365="30-39",2,D365="40-49",3,D365="50-59",4)</f>
        <v>4</v>
      </c>
      <c r="Z365" cm="1">
        <f t="array" ref="Z365">_xlfn.IFS(I365="0-4years",3,I365="5-9years",2,I365="10+ years",1)</f>
        <v>3</v>
      </c>
      <c r="AA365" cm="1">
        <f t="array" ref="AA365">_xlfn.IFS(J365="Low(1-2)", 3, J365="Medium(3)",1,J365="High(4-5)",2)</f>
        <v>3</v>
      </c>
      <c r="AB365" cm="1">
        <f t="array" ref="AB365">_xlfn.IFS(M365="Needs Improvement", 4, M365="Below Expectation", 1,M365="Meets Expectation",3,M365="Exceeds Expectation",2)</f>
        <v>3</v>
      </c>
    </row>
    <row r="366" spans="1:28" x14ac:dyDescent="0.3">
      <c r="A366" t="s">
        <v>388</v>
      </c>
      <c r="B366" t="s">
        <v>1387</v>
      </c>
      <c r="C366" t="s">
        <v>2028</v>
      </c>
      <c r="D366" t="s">
        <v>2076</v>
      </c>
      <c r="E366" t="s">
        <v>2023</v>
      </c>
      <c r="F366" t="s">
        <v>968</v>
      </c>
      <c r="G366" s="4">
        <v>67429</v>
      </c>
      <c r="H366">
        <v>0</v>
      </c>
      <c r="I366" s="6" t="s">
        <v>2071</v>
      </c>
      <c r="J366" t="s">
        <v>2081</v>
      </c>
      <c r="K366">
        <v>4</v>
      </c>
      <c r="L366">
        <v>8</v>
      </c>
      <c r="M366" t="str" cm="1">
        <f t="array" ref="M366">_xlfn.IFS(L366=0,"Below Expectation",L366&lt;5,"Needs Improvement",L366&lt;=7,"Meets Expectation",L366&gt;=8,"Exceeds Expectation")</f>
        <v>Exceeds Expectation</v>
      </c>
      <c r="N366">
        <f t="shared" si="5"/>
        <v>5</v>
      </c>
      <c r="O366" s="11">
        <f>N366/Table3[[#Totals],[Point]]</f>
        <v>0.35714285714285715</v>
      </c>
      <c r="P366" s="4" t="str" cm="1">
        <f t="array" ref="P366">_xlfn.IFS(O366&lt;=40%,"Low Risk",AND(O366&gt;40%,O366&lt;60%), "Medium Risk",O366&gt;=60%,"High Risk")</f>
        <v>Low Risk</v>
      </c>
      <c r="Y366" cm="1">
        <f t="array" ref="Y366">_xlfn.IFS(D366="22-29",1,D366="30-39",2,D366="40-49",3,D366="50-59",4)</f>
        <v>1</v>
      </c>
      <c r="Z366" cm="1">
        <f t="array" ref="Z366">_xlfn.IFS(I366="0-4years",3,I366="5-9years",2,I366="10+ years",1)</f>
        <v>1</v>
      </c>
      <c r="AA366" cm="1">
        <f t="array" ref="AA366">_xlfn.IFS(J366="Low(1-2)", 3, J366="Medium(3)",1,J366="High(4-5)",2)</f>
        <v>1</v>
      </c>
      <c r="AB366" cm="1">
        <f t="array" ref="AB366">_xlfn.IFS(M366="Needs Improvement", 4, M366="Below Expectation", 1,M366="Meets Expectation",3,M366="Exceeds Expectation",2)</f>
        <v>2</v>
      </c>
    </row>
    <row r="367" spans="1:28" x14ac:dyDescent="0.3">
      <c r="A367" t="s">
        <v>389</v>
      </c>
      <c r="B367" t="s">
        <v>1388</v>
      </c>
      <c r="C367" t="s">
        <v>2026</v>
      </c>
      <c r="D367" t="s">
        <v>2073</v>
      </c>
      <c r="E367" t="s">
        <v>2022</v>
      </c>
      <c r="F367" t="s">
        <v>250</v>
      </c>
      <c r="G367" s="4">
        <v>66337</v>
      </c>
      <c r="H367">
        <v>1</v>
      </c>
      <c r="I367" s="6" t="s">
        <v>2069</v>
      </c>
      <c r="J367" t="s">
        <v>2081</v>
      </c>
      <c r="K367">
        <v>4</v>
      </c>
      <c r="L367">
        <v>6</v>
      </c>
      <c r="M367" t="str" cm="1">
        <f t="array" ref="M367">_xlfn.IFS(L367=0,"Below Expectation",L367&lt;5,"Needs Improvement",L367&lt;=7,"Meets Expectation",L367&gt;=8,"Exceeds Expectation")</f>
        <v>Meets Expectation</v>
      </c>
      <c r="N367">
        <f t="shared" si="5"/>
        <v>9</v>
      </c>
      <c r="O367" s="11">
        <f>N367/Table3[[#Totals],[Point]]</f>
        <v>0.6428571428571429</v>
      </c>
      <c r="P367" s="4" t="str" cm="1">
        <f t="array" ref="P367">_xlfn.IFS(O367&lt;=40%,"Low Risk",AND(O367&gt;40%,O367&lt;60%), "Medium Risk",O367&gt;=60%,"High Risk")</f>
        <v>High Risk</v>
      </c>
      <c r="Y367" cm="1">
        <f t="array" ref="Y367">_xlfn.IFS(D367="22-29",1,D367="30-39",2,D367="40-49",3,D367="50-59",4)</f>
        <v>2</v>
      </c>
      <c r="Z367" cm="1">
        <f t="array" ref="Z367">_xlfn.IFS(I367="0-4years",3,I367="5-9years",2,I367="10+ years",1)</f>
        <v>3</v>
      </c>
      <c r="AA367" cm="1">
        <f t="array" ref="AA367">_xlfn.IFS(J367="Low(1-2)", 3, J367="Medium(3)",1,J367="High(4-5)",2)</f>
        <v>1</v>
      </c>
      <c r="AB367" cm="1">
        <f t="array" ref="AB367">_xlfn.IFS(M367="Needs Improvement", 4, M367="Below Expectation", 1,M367="Meets Expectation",3,M367="Exceeds Expectation",2)</f>
        <v>3</v>
      </c>
    </row>
    <row r="368" spans="1:28" x14ac:dyDescent="0.3">
      <c r="A368" t="s">
        <v>390</v>
      </c>
      <c r="B368" t="s">
        <v>1389</v>
      </c>
      <c r="C368" t="s">
        <v>2026</v>
      </c>
      <c r="D368" t="s">
        <v>2074</v>
      </c>
      <c r="E368" t="s">
        <v>2024</v>
      </c>
      <c r="F368" t="s">
        <v>394</v>
      </c>
      <c r="G368" s="4">
        <v>65325</v>
      </c>
      <c r="H368">
        <v>0</v>
      </c>
      <c r="I368" s="6" t="s">
        <v>2071</v>
      </c>
      <c r="J368" t="s">
        <v>2080</v>
      </c>
      <c r="K368">
        <v>3</v>
      </c>
      <c r="L368">
        <v>8</v>
      </c>
      <c r="M368" t="str" cm="1">
        <f t="array" ref="M368">_xlfn.IFS(L368=0,"Below Expectation",L368&lt;5,"Needs Improvement",L368&lt;=7,"Meets Expectation",L368&gt;=8,"Exceeds Expectation")</f>
        <v>Exceeds Expectation</v>
      </c>
      <c r="N368">
        <f t="shared" si="5"/>
        <v>9</v>
      </c>
      <c r="O368" s="11">
        <f>N368/Table3[[#Totals],[Point]]</f>
        <v>0.6428571428571429</v>
      </c>
      <c r="P368" s="4" t="str" cm="1">
        <f t="array" ref="P368">_xlfn.IFS(O368&lt;=40%,"Low Risk",AND(O368&gt;40%,O368&lt;60%), "Medium Risk",O368&gt;=60%,"High Risk")</f>
        <v>High Risk</v>
      </c>
      <c r="Y368" cm="1">
        <f t="array" ref="Y368">_xlfn.IFS(D368="22-29",1,D368="30-39",2,D368="40-49",3,D368="50-59",4)</f>
        <v>3</v>
      </c>
      <c r="Z368" cm="1">
        <f t="array" ref="Z368">_xlfn.IFS(I368="0-4years",3,I368="5-9years",2,I368="10+ years",1)</f>
        <v>1</v>
      </c>
      <c r="AA368" cm="1">
        <f t="array" ref="AA368">_xlfn.IFS(J368="Low(1-2)", 3, J368="Medium(3)",1,J368="High(4-5)",2)</f>
        <v>3</v>
      </c>
      <c r="AB368" cm="1">
        <f t="array" ref="AB368">_xlfn.IFS(M368="Needs Improvement", 4, M368="Below Expectation", 1,M368="Meets Expectation",3,M368="Exceeds Expectation",2)</f>
        <v>2</v>
      </c>
    </row>
    <row r="369" spans="1:28" x14ac:dyDescent="0.3">
      <c r="A369" t="s">
        <v>391</v>
      </c>
      <c r="B369" t="s">
        <v>1058</v>
      </c>
      <c r="C369" t="s">
        <v>2030</v>
      </c>
      <c r="D369" t="s">
        <v>2073</v>
      </c>
      <c r="E369" t="s">
        <v>2023</v>
      </c>
      <c r="F369" t="s">
        <v>162</v>
      </c>
      <c r="G369" s="4">
        <v>108600</v>
      </c>
      <c r="H369">
        <v>0</v>
      </c>
      <c r="I369" s="6" t="s">
        <v>2070</v>
      </c>
      <c r="J369" t="s">
        <v>2079</v>
      </c>
      <c r="K369">
        <v>1</v>
      </c>
      <c r="L369">
        <v>3</v>
      </c>
      <c r="M369" t="str" cm="1">
        <f t="array" ref="M369">_xlfn.IFS(L369=0,"Below Expectation",L369&lt;5,"Needs Improvement",L369&lt;=7,"Meets Expectation",L369&gt;=8,"Exceeds Expectation")</f>
        <v>Needs Improvement</v>
      </c>
      <c r="N369">
        <f t="shared" si="5"/>
        <v>10</v>
      </c>
      <c r="O369" s="11">
        <f>N369/Table3[[#Totals],[Point]]</f>
        <v>0.7142857142857143</v>
      </c>
      <c r="P369" s="4" t="str" cm="1">
        <f t="array" ref="P369">_xlfn.IFS(O369&lt;=40%,"Low Risk",AND(O369&gt;40%,O369&lt;60%), "Medium Risk",O369&gt;=60%,"High Risk")</f>
        <v>High Risk</v>
      </c>
      <c r="Y369" cm="1">
        <f t="array" ref="Y369">_xlfn.IFS(D369="22-29",1,D369="30-39",2,D369="40-49",3,D369="50-59",4)</f>
        <v>2</v>
      </c>
      <c r="Z369" cm="1">
        <f t="array" ref="Z369">_xlfn.IFS(I369="0-4years",3,I369="5-9years",2,I369="10+ years",1)</f>
        <v>2</v>
      </c>
      <c r="AA369" cm="1">
        <f t="array" ref="AA369">_xlfn.IFS(J369="Low(1-2)", 3, J369="Medium(3)",1,J369="High(4-5)",2)</f>
        <v>2</v>
      </c>
      <c r="AB369" cm="1">
        <f t="array" ref="AB369">_xlfn.IFS(M369="Needs Improvement", 4, M369="Below Expectation", 1,M369="Meets Expectation",3,M369="Exceeds Expectation",2)</f>
        <v>4</v>
      </c>
    </row>
    <row r="370" spans="1:28" x14ac:dyDescent="0.3">
      <c r="A370" t="s">
        <v>392</v>
      </c>
      <c r="B370" t="s">
        <v>1390</v>
      </c>
      <c r="C370" t="s">
        <v>2027</v>
      </c>
      <c r="D370" t="s">
        <v>2075</v>
      </c>
      <c r="E370" t="s">
        <v>2022</v>
      </c>
      <c r="F370" t="s">
        <v>879</v>
      </c>
      <c r="G370" s="4">
        <v>87514</v>
      </c>
      <c r="H370">
        <v>0</v>
      </c>
      <c r="I370" s="6" t="s">
        <v>2070</v>
      </c>
      <c r="J370" t="s">
        <v>2079</v>
      </c>
      <c r="K370">
        <v>4</v>
      </c>
      <c r="L370">
        <v>9</v>
      </c>
      <c r="M370" t="str" cm="1">
        <f t="array" ref="M370">_xlfn.IFS(L370=0,"Below Expectation",L370&lt;5,"Needs Improvement",L370&lt;=7,"Meets Expectation",L370&gt;=8,"Exceeds Expectation")</f>
        <v>Exceeds Expectation</v>
      </c>
      <c r="N370">
        <f t="shared" si="5"/>
        <v>10</v>
      </c>
      <c r="O370" s="11">
        <f>N370/Table3[[#Totals],[Point]]</f>
        <v>0.7142857142857143</v>
      </c>
      <c r="P370" s="4" t="str" cm="1">
        <f t="array" ref="P370">_xlfn.IFS(O370&lt;=40%,"Low Risk",AND(O370&gt;40%,O370&lt;60%), "Medium Risk",O370&gt;=60%,"High Risk")</f>
        <v>High Risk</v>
      </c>
      <c r="Y370" cm="1">
        <f t="array" ref="Y370">_xlfn.IFS(D370="22-29",1,D370="30-39",2,D370="40-49",3,D370="50-59",4)</f>
        <v>4</v>
      </c>
      <c r="Z370" cm="1">
        <f t="array" ref="Z370">_xlfn.IFS(I370="0-4years",3,I370="5-9years",2,I370="10+ years",1)</f>
        <v>2</v>
      </c>
      <c r="AA370" cm="1">
        <f t="array" ref="AA370">_xlfn.IFS(J370="Low(1-2)", 3, J370="Medium(3)",1,J370="High(4-5)",2)</f>
        <v>2</v>
      </c>
      <c r="AB370" cm="1">
        <f t="array" ref="AB370">_xlfn.IFS(M370="Needs Improvement", 4, M370="Below Expectation", 1,M370="Meets Expectation",3,M370="Exceeds Expectation",2)</f>
        <v>2</v>
      </c>
    </row>
    <row r="371" spans="1:28" x14ac:dyDescent="0.3">
      <c r="A371" t="s">
        <v>393</v>
      </c>
      <c r="B371" t="s">
        <v>1391</v>
      </c>
      <c r="C371" t="s">
        <v>2025</v>
      </c>
      <c r="D371" t="s">
        <v>2074</v>
      </c>
      <c r="E371" t="s">
        <v>2024</v>
      </c>
      <c r="F371" t="s">
        <v>840</v>
      </c>
      <c r="G371" s="4">
        <v>33433</v>
      </c>
      <c r="H371">
        <v>0</v>
      </c>
      <c r="I371" s="6" t="s">
        <v>2071</v>
      </c>
      <c r="J371" t="s">
        <v>2080</v>
      </c>
      <c r="K371">
        <v>1</v>
      </c>
      <c r="L371">
        <v>9</v>
      </c>
      <c r="M371" t="str" cm="1">
        <f t="array" ref="M371">_xlfn.IFS(L371=0,"Below Expectation",L371&lt;5,"Needs Improvement",L371&lt;=7,"Meets Expectation",L371&gt;=8,"Exceeds Expectation")</f>
        <v>Exceeds Expectation</v>
      </c>
      <c r="N371">
        <f t="shared" si="5"/>
        <v>9</v>
      </c>
      <c r="O371" s="11">
        <f>N371/Table3[[#Totals],[Point]]</f>
        <v>0.6428571428571429</v>
      </c>
      <c r="P371" s="4" t="str" cm="1">
        <f t="array" ref="P371">_xlfn.IFS(O371&lt;=40%,"Low Risk",AND(O371&gt;40%,O371&lt;60%), "Medium Risk",O371&gt;=60%,"High Risk")</f>
        <v>High Risk</v>
      </c>
      <c r="Y371" cm="1">
        <f t="array" ref="Y371">_xlfn.IFS(D371="22-29",1,D371="30-39",2,D371="40-49",3,D371="50-59",4)</f>
        <v>3</v>
      </c>
      <c r="Z371" cm="1">
        <f t="array" ref="Z371">_xlfn.IFS(I371="0-4years",3,I371="5-9years",2,I371="10+ years",1)</f>
        <v>1</v>
      </c>
      <c r="AA371" cm="1">
        <f t="array" ref="AA371">_xlfn.IFS(J371="Low(1-2)", 3, J371="Medium(3)",1,J371="High(4-5)",2)</f>
        <v>3</v>
      </c>
      <c r="AB371" cm="1">
        <f t="array" ref="AB371">_xlfn.IFS(M371="Needs Improvement", 4, M371="Below Expectation", 1,M371="Meets Expectation",3,M371="Exceeds Expectation",2)</f>
        <v>2</v>
      </c>
    </row>
    <row r="372" spans="1:28" x14ac:dyDescent="0.3">
      <c r="A372" t="s">
        <v>394</v>
      </c>
      <c r="B372" t="s">
        <v>1392</v>
      </c>
      <c r="C372" t="s">
        <v>2025</v>
      </c>
      <c r="D372" t="s">
        <v>2075</v>
      </c>
      <c r="E372" t="s">
        <v>2022</v>
      </c>
      <c r="F372" t="s">
        <v>172</v>
      </c>
      <c r="G372" s="4">
        <v>34111</v>
      </c>
      <c r="H372">
        <v>0</v>
      </c>
      <c r="I372" s="6" t="s">
        <v>2069</v>
      </c>
      <c r="J372" t="s">
        <v>2080</v>
      </c>
      <c r="K372">
        <v>2</v>
      </c>
      <c r="L372">
        <v>3</v>
      </c>
      <c r="M372" t="str" cm="1">
        <f t="array" ref="M372">_xlfn.IFS(L372=0,"Below Expectation",L372&lt;5,"Needs Improvement",L372&lt;=7,"Meets Expectation",L372&gt;=8,"Exceeds Expectation")</f>
        <v>Needs Improvement</v>
      </c>
      <c r="N372">
        <f t="shared" si="5"/>
        <v>14</v>
      </c>
      <c r="O372" s="11">
        <f>N372/Table3[[#Totals],[Point]]</f>
        <v>1</v>
      </c>
      <c r="P372" s="4" t="str" cm="1">
        <f t="array" ref="P372">_xlfn.IFS(O372&lt;=40%,"Low Risk",AND(O372&gt;40%,O372&lt;60%), "Medium Risk",O372&gt;=60%,"High Risk")</f>
        <v>High Risk</v>
      </c>
      <c r="Y372" cm="1">
        <f t="array" ref="Y372">_xlfn.IFS(D372="22-29",1,D372="30-39",2,D372="40-49",3,D372="50-59",4)</f>
        <v>4</v>
      </c>
      <c r="Z372" cm="1">
        <f t="array" ref="Z372">_xlfn.IFS(I372="0-4years",3,I372="5-9years",2,I372="10+ years",1)</f>
        <v>3</v>
      </c>
      <c r="AA372" cm="1">
        <f t="array" ref="AA372">_xlfn.IFS(J372="Low(1-2)", 3, J372="Medium(3)",1,J372="High(4-5)",2)</f>
        <v>3</v>
      </c>
      <c r="AB372" cm="1">
        <f t="array" ref="AB372">_xlfn.IFS(M372="Needs Improvement", 4, M372="Below Expectation", 1,M372="Meets Expectation",3,M372="Exceeds Expectation",2)</f>
        <v>4</v>
      </c>
    </row>
    <row r="373" spans="1:28" x14ac:dyDescent="0.3">
      <c r="A373" t="s">
        <v>395</v>
      </c>
      <c r="B373" t="s">
        <v>1393</v>
      </c>
      <c r="C373" t="s">
        <v>2028</v>
      </c>
      <c r="D373" t="s">
        <v>2073</v>
      </c>
      <c r="E373" t="s">
        <v>2024</v>
      </c>
      <c r="F373" t="s">
        <v>138</v>
      </c>
      <c r="G373" s="4">
        <v>88753</v>
      </c>
      <c r="H373">
        <v>0</v>
      </c>
      <c r="I373" s="6" t="s">
        <v>2070</v>
      </c>
      <c r="J373" t="s">
        <v>2081</v>
      </c>
      <c r="K373">
        <v>1</v>
      </c>
      <c r="L373">
        <v>5</v>
      </c>
      <c r="M373" t="str" cm="1">
        <f t="array" ref="M373">_xlfn.IFS(L373=0,"Below Expectation",L373&lt;5,"Needs Improvement",L373&lt;=7,"Meets Expectation",L373&gt;=8,"Exceeds Expectation")</f>
        <v>Meets Expectation</v>
      </c>
      <c r="N373">
        <f t="shared" si="5"/>
        <v>8</v>
      </c>
      <c r="O373" s="11">
        <f>N373/Table3[[#Totals],[Point]]</f>
        <v>0.5714285714285714</v>
      </c>
      <c r="P373" s="4" t="str" cm="1">
        <f t="array" ref="P373">_xlfn.IFS(O373&lt;=40%,"Low Risk",AND(O373&gt;40%,O373&lt;60%), "Medium Risk",O373&gt;=60%,"High Risk")</f>
        <v>Medium Risk</v>
      </c>
      <c r="Y373" cm="1">
        <f t="array" ref="Y373">_xlfn.IFS(D373="22-29",1,D373="30-39",2,D373="40-49",3,D373="50-59",4)</f>
        <v>2</v>
      </c>
      <c r="Z373" cm="1">
        <f t="array" ref="Z373">_xlfn.IFS(I373="0-4years",3,I373="5-9years",2,I373="10+ years",1)</f>
        <v>2</v>
      </c>
      <c r="AA373" cm="1">
        <f t="array" ref="AA373">_xlfn.IFS(J373="Low(1-2)", 3, J373="Medium(3)",1,J373="High(4-5)",2)</f>
        <v>1</v>
      </c>
      <c r="AB373" cm="1">
        <f t="array" ref="AB373">_xlfn.IFS(M373="Needs Improvement", 4, M373="Below Expectation", 1,M373="Meets Expectation",3,M373="Exceeds Expectation",2)</f>
        <v>3</v>
      </c>
    </row>
    <row r="374" spans="1:28" x14ac:dyDescent="0.3">
      <c r="A374" t="s">
        <v>396</v>
      </c>
      <c r="B374" t="s">
        <v>1394</v>
      </c>
      <c r="C374" t="s">
        <v>2028</v>
      </c>
      <c r="D374" t="s">
        <v>2074</v>
      </c>
      <c r="E374" t="s">
        <v>2022</v>
      </c>
      <c r="F374" t="s">
        <v>473</v>
      </c>
      <c r="G374" s="4">
        <v>105583</v>
      </c>
      <c r="H374">
        <v>1</v>
      </c>
      <c r="I374" s="6" t="s">
        <v>2070</v>
      </c>
      <c r="J374" t="s">
        <v>2079</v>
      </c>
      <c r="K374">
        <v>1</v>
      </c>
      <c r="L374">
        <v>7</v>
      </c>
      <c r="M374" t="str" cm="1">
        <f t="array" ref="M374">_xlfn.IFS(L374=0,"Below Expectation",L374&lt;5,"Needs Improvement",L374&lt;=7,"Meets Expectation",L374&gt;=8,"Exceeds Expectation")</f>
        <v>Meets Expectation</v>
      </c>
      <c r="N374">
        <f t="shared" si="5"/>
        <v>10</v>
      </c>
      <c r="O374" s="11">
        <f>N374/Table3[[#Totals],[Point]]</f>
        <v>0.7142857142857143</v>
      </c>
      <c r="P374" s="4" t="str" cm="1">
        <f t="array" ref="P374">_xlfn.IFS(O374&lt;=40%,"Low Risk",AND(O374&gt;40%,O374&lt;60%), "Medium Risk",O374&gt;=60%,"High Risk")</f>
        <v>High Risk</v>
      </c>
      <c r="Y374" cm="1">
        <f t="array" ref="Y374">_xlfn.IFS(D374="22-29",1,D374="30-39",2,D374="40-49",3,D374="50-59",4)</f>
        <v>3</v>
      </c>
      <c r="Z374" cm="1">
        <f t="array" ref="Z374">_xlfn.IFS(I374="0-4years",3,I374="5-9years",2,I374="10+ years",1)</f>
        <v>2</v>
      </c>
      <c r="AA374" cm="1">
        <f t="array" ref="AA374">_xlfn.IFS(J374="Low(1-2)", 3, J374="Medium(3)",1,J374="High(4-5)",2)</f>
        <v>2</v>
      </c>
      <c r="AB374" cm="1">
        <f t="array" ref="AB374">_xlfn.IFS(M374="Needs Improvement", 4, M374="Below Expectation", 1,M374="Meets Expectation",3,M374="Exceeds Expectation",2)</f>
        <v>3</v>
      </c>
    </row>
    <row r="375" spans="1:28" x14ac:dyDescent="0.3">
      <c r="A375" t="s">
        <v>397</v>
      </c>
      <c r="B375" t="s">
        <v>1395</v>
      </c>
      <c r="C375" t="s">
        <v>2027</v>
      </c>
      <c r="D375" t="s">
        <v>2076</v>
      </c>
      <c r="E375" t="s">
        <v>2023</v>
      </c>
      <c r="F375" t="s">
        <v>86</v>
      </c>
      <c r="G375" s="4">
        <v>98620</v>
      </c>
      <c r="H375">
        <v>0</v>
      </c>
      <c r="I375" s="6" t="s">
        <v>2069</v>
      </c>
      <c r="J375" t="s">
        <v>2079</v>
      </c>
      <c r="K375">
        <v>4</v>
      </c>
      <c r="L375">
        <v>8</v>
      </c>
      <c r="M375" t="str" cm="1">
        <f t="array" ref="M375">_xlfn.IFS(L375=0,"Below Expectation",L375&lt;5,"Needs Improvement",L375&lt;=7,"Meets Expectation",L375&gt;=8,"Exceeds Expectation")</f>
        <v>Exceeds Expectation</v>
      </c>
      <c r="N375">
        <f t="shared" si="5"/>
        <v>8</v>
      </c>
      <c r="O375" s="11">
        <f>N375/Table3[[#Totals],[Point]]</f>
        <v>0.5714285714285714</v>
      </c>
      <c r="P375" s="4" t="str" cm="1">
        <f t="array" ref="P375">_xlfn.IFS(O375&lt;=40%,"Low Risk",AND(O375&gt;40%,O375&lt;60%), "Medium Risk",O375&gt;=60%,"High Risk")</f>
        <v>Medium Risk</v>
      </c>
      <c r="Y375" cm="1">
        <f t="array" ref="Y375">_xlfn.IFS(D375="22-29",1,D375="30-39",2,D375="40-49",3,D375="50-59",4)</f>
        <v>1</v>
      </c>
      <c r="Z375" cm="1">
        <f t="array" ref="Z375">_xlfn.IFS(I375="0-4years",3,I375="5-9years",2,I375="10+ years",1)</f>
        <v>3</v>
      </c>
      <c r="AA375" cm="1">
        <f t="array" ref="AA375">_xlfn.IFS(J375="Low(1-2)", 3, J375="Medium(3)",1,J375="High(4-5)",2)</f>
        <v>2</v>
      </c>
      <c r="AB375" cm="1">
        <f t="array" ref="AB375">_xlfn.IFS(M375="Needs Improvement", 4, M375="Below Expectation", 1,M375="Meets Expectation",3,M375="Exceeds Expectation",2)</f>
        <v>2</v>
      </c>
    </row>
    <row r="376" spans="1:28" x14ac:dyDescent="0.3">
      <c r="A376" t="s">
        <v>398</v>
      </c>
      <c r="B376" t="s">
        <v>1396</v>
      </c>
      <c r="C376" t="s">
        <v>2028</v>
      </c>
      <c r="D376" t="s">
        <v>2075</v>
      </c>
      <c r="E376" t="s">
        <v>2023</v>
      </c>
      <c r="F376" t="s">
        <v>127</v>
      </c>
      <c r="G376" s="4">
        <v>46751</v>
      </c>
      <c r="H376">
        <v>0</v>
      </c>
      <c r="I376" s="6" t="s">
        <v>2071</v>
      </c>
      <c r="J376" t="s">
        <v>2080</v>
      </c>
      <c r="K376">
        <v>5</v>
      </c>
      <c r="L376">
        <v>0</v>
      </c>
      <c r="M376" t="str" cm="1">
        <f t="array" ref="M376">_xlfn.IFS(L376=0,"Below Expectation",L376&lt;5,"Needs Improvement",L376&lt;=7,"Meets Expectation",L376&gt;=8,"Exceeds Expectation")</f>
        <v>Below Expectation</v>
      </c>
      <c r="N376">
        <f t="shared" si="5"/>
        <v>9</v>
      </c>
      <c r="O376" s="11">
        <f>N376/Table3[[#Totals],[Point]]</f>
        <v>0.6428571428571429</v>
      </c>
      <c r="P376" s="4" t="str" cm="1">
        <f t="array" ref="P376">_xlfn.IFS(O376&lt;=40%,"Low Risk",AND(O376&gt;40%,O376&lt;60%), "Medium Risk",O376&gt;=60%,"High Risk")</f>
        <v>High Risk</v>
      </c>
      <c r="Y376" cm="1">
        <f t="array" ref="Y376">_xlfn.IFS(D376="22-29",1,D376="30-39",2,D376="40-49",3,D376="50-59",4)</f>
        <v>4</v>
      </c>
      <c r="Z376" cm="1">
        <f t="array" ref="Z376">_xlfn.IFS(I376="0-4years",3,I376="5-9years",2,I376="10+ years",1)</f>
        <v>1</v>
      </c>
      <c r="AA376" cm="1">
        <f t="array" ref="AA376">_xlfn.IFS(J376="Low(1-2)", 3, J376="Medium(3)",1,J376="High(4-5)",2)</f>
        <v>3</v>
      </c>
      <c r="AB376" cm="1">
        <f t="array" ref="AB376">_xlfn.IFS(M376="Needs Improvement", 4, M376="Below Expectation", 1,M376="Meets Expectation",3,M376="Exceeds Expectation",2)</f>
        <v>1</v>
      </c>
    </row>
    <row r="377" spans="1:28" x14ac:dyDescent="0.3">
      <c r="A377" t="s">
        <v>399</v>
      </c>
      <c r="B377" t="s">
        <v>1397</v>
      </c>
      <c r="C377" t="s">
        <v>2025</v>
      </c>
      <c r="D377" t="s">
        <v>2076</v>
      </c>
      <c r="E377" t="s">
        <v>2023</v>
      </c>
      <c r="F377" t="s">
        <v>874</v>
      </c>
      <c r="G377" s="4">
        <v>41453</v>
      </c>
      <c r="H377">
        <v>0</v>
      </c>
      <c r="I377" s="6" t="s">
        <v>2069</v>
      </c>
      <c r="J377" t="s">
        <v>2079</v>
      </c>
      <c r="K377">
        <v>5</v>
      </c>
      <c r="L377">
        <v>0</v>
      </c>
      <c r="M377" t="str" cm="1">
        <f t="array" ref="M377">_xlfn.IFS(L377=0,"Below Expectation",L377&lt;5,"Needs Improvement",L377&lt;=7,"Meets Expectation",L377&gt;=8,"Exceeds Expectation")</f>
        <v>Below Expectation</v>
      </c>
      <c r="N377">
        <f t="shared" si="5"/>
        <v>7</v>
      </c>
      <c r="O377" s="11">
        <f>N377/Table3[[#Totals],[Point]]</f>
        <v>0.5</v>
      </c>
      <c r="P377" s="4" t="str" cm="1">
        <f t="array" ref="P377">_xlfn.IFS(O377&lt;=40%,"Low Risk",AND(O377&gt;40%,O377&lt;60%), "Medium Risk",O377&gt;=60%,"High Risk")</f>
        <v>Medium Risk</v>
      </c>
      <c r="Y377" cm="1">
        <f t="array" ref="Y377">_xlfn.IFS(D377="22-29",1,D377="30-39",2,D377="40-49",3,D377="50-59",4)</f>
        <v>1</v>
      </c>
      <c r="Z377" cm="1">
        <f t="array" ref="Z377">_xlfn.IFS(I377="0-4years",3,I377="5-9years",2,I377="10+ years",1)</f>
        <v>3</v>
      </c>
      <c r="AA377" cm="1">
        <f t="array" ref="AA377">_xlfn.IFS(J377="Low(1-2)", 3, J377="Medium(3)",1,J377="High(4-5)",2)</f>
        <v>2</v>
      </c>
      <c r="AB377" cm="1">
        <f t="array" ref="AB377">_xlfn.IFS(M377="Needs Improvement", 4, M377="Below Expectation", 1,M377="Meets Expectation",3,M377="Exceeds Expectation",2)</f>
        <v>1</v>
      </c>
    </row>
    <row r="378" spans="1:28" x14ac:dyDescent="0.3">
      <c r="A378" t="s">
        <v>400</v>
      </c>
      <c r="B378" t="s">
        <v>1398</v>
      </c>
      <c r="C378" t="s">
        <v>2029</v>
      </c>
      <c r="D378" t="s">
        <v>2073</v>
      </c>
      <c r="E378" t="s">
        <v>2022</v>
      </c>
      <c r="F378" t="s">
        <v>894</v>
      </c>
      <c r="G378" s="4">
        <v>110844</v>
      </c>
      <c r="H378">
        <v>1</v>
      </c>
      <c r="I378" s="6" t="s">
        <v>2069</v>
      </c>
      <c r="J378" t="s">
        <v>2081</v>
      </c>
      <c r="K378">
        <v>3</v>
      </c>
      <c r="L378">
        <v>7</v>
      </c>
      <c r="M378" t="str" cm="1">
        <f t="array" ref="M378">_xlfn.IFS(L378=0,"Below Expectation",L378&lt;5,"Needs Improvement",L378&lt;=7,"Meets Expectation",L378&gt;=8,"Exceeds Expectation")</f>
        <v>Meets Expectation</v>
      </c>
      <c r="N378">
        <f t="shared" si="5"/>
        <v>9</v>
      </c>
      <c r="O378" s="11">
        <f>N378/Table3[[#Totals],[Point]]</f>
        <v>0.6428571428571429</v>
      </c>
      <c r="P378" s="4" t="str" cm="1">
        <f t="array" ref="P378">_xlfn.IFS(O378&lt;=40%,"Low Risk",AND(O378&gt;40%,O378&lt;60%), "Medium Risk",O378&gt;=60%,"High Risk")</f>
        <v>High Risk</v>
      </c>
      <c r="Y378" cm="1">
        <f t="array" ref="Y378">_xlfn.IFS(D378="22-29",1,D378="30-39",2,D378="40-49",3,D378="50-59",4)</f>
        <v>2</v>
      </c>
      <c r="Z378" cm="1">
        <f t="array" ref="Z378">_xlfn.IFS(I378="0-4years",3,I378="5-9years",2,I378="10+ years",1)</f>
        <v>3</v>
      </c>
      <c r="AA378" cm="1">
        <f t="array" ref="AA378">_xlfn.IFS(J378="Low(1-2)", 3, J378="Medium(3)",1,J378="High(4-5)",2)</f>
        <v>1</v>
      </c>
      <c r="AB378" cm="1">
        <f t="array" ref="AB378">_xlfn.IFS(M378="Needs Improvement", 4, M378="Below Expectation", 1,M378="Meets Expectation",3,M378="Exceeds Expectation",2)</f>
        <v>3</v>
      </c>
    </row>
    <row r="379" spans="1:28" x14ac:dyDescent="0.3">
      <c r="A379" t="s">
        <v>401</v>
      </c>
      <c r="B379" t="s">
        <v>1399</v>
      </c>
      <c r="C379" t="s">
        <v>2026</v>
      </c>
      <c r="D379" t="s">
        <v>2073</v>
      </c>
      <c r="E379" t="s">
        <v>2022</v>
      </c>
      <c r="F379" t="s">
        <v>691</v>
      </c>
      <c r="G379" s="4">
        <v>63968</v>
      </c>
      <c r="H379">
        <v>1</v>
      </c>
      <c r="I379" s="6" t="s">
        <v>2071</v>
      </c>
      <c r="J379" t="s">
        <v>2080</v>
      </c>
      <c r="K379">
        <v>3</v>
      </c>
      <c r="L379">
        <v>6</v>
      </c>
      <c r="M379" t="str" cm="1">
        <f t="array" ref="M379">_xlfn.IFS(L379=0,"Below Expectation",L379&lt;5,"Needs Improvement",L379&lt;=7,"Meets Expectation",L379&gt;=8,"Exceeds Expectation")</f>
        <v>Meets Expectation</v>
      </c>
      <c r="N379">
        <f t="shared" si="5"/>
        <v>9</v>
      </c>
      <c r="O379" s="11">
        <f>N379/Table3[[#Totals],[Point]]</f>
        <v>0.6428571428571429</v>
      </c>
      <c r="P379" s="4" t="str" cm="1">
        <f t="array" ref="P379">_xlfn.IFS(O379&lt;=40%,"Low Risk",AND(O379&gt;40%,O379&lt;60%), "Medium Risk",O379&gt;=60%,"High Risk")</f>
        <v>High Risk</v>
      </c>
      <c r="Y379" cm="1">
        <f t="array" ref="Y379">_xlfn.IFS(D379="22-29",1,D379="30-39",2,D379="40-49",3,D379="50-59",4)</f>
        <v>2</v>
      </c>
      <c r="Z379" cm="1">
        <f t="array" ref="Z379">_xlfn.IFS(I379="0-4years",3,I379="5-9years",2,I379="10+ years",1)</f>
        <v>1</v>
      </c>
      <c r="AA379" cm="1">
        <f t="array" ref="AA379">_xlfn.IFS(J379="Low(1-2)", 3, J379="Medium(3)",1,J379="High(4-5)",2)</f>
        <v>3</v>
      </c>
      <c r="AB379" cm="1">
        <f t="array" ref="AB379">_xlfn.IFS(M379="Needs Improvement", 4, M379="Below Expectation", 1,M379="Meets Expectation",3,M379="Exceeds Expectation",2)</f>
        <v>3</v>
      </c>
    </row>
    <row r="380" spans="1:28" x14ac:dyDescent="0.3">
      <c r="A380" t="s">
        <v>402</v>
      </c>
      <c r="B380" t="s">
        <v>1400</v>
      </c>
      <c r="C380" t="s">
        <v>2029</v>
      </c>
      <c r="D380" t="s">
        <v>2074</v>
      </c>
      <c r="E380" t="s">
        <v>2023</v>
      </c>
      <c r="F380" t="s">
        <v>296</v>
      </c>
      <c r="G380" s="4">
        <v>55077</v>
      </c>
      <c r="H380">
        <v>0</v>
      </c>
      <c r="I380" s="6" t="s">
        <v>2070</v>
      </c>
      <c r="J380" t="s">
        <v>2079</v>
      </c>
      <c r="K380">
        <v>5</v>
      </c>
      <c r="L380">
        <v>8</v>
      </c>
      <c r="M380" t="str" cm="1">
        <f t="array" ref="M380">_xlfn.IFS(L380=0,"Below Expectation",L380&lt;5,"Needs Improvement",L380&lt;=7,"Meets Expectation",L380&gt;=8,"Exceeds Expectation")</f>
        <v>Exceeds Expectation</v>
      </c>
      <c r="N380">
        <f t="shared" si="5"/>
        <v>9</v>
      </c>
      <c r="O380" s="11">
        <f>N380/Table3[[#Totals],[Point]]</f>
        <v>0.6428571428571429</v>
      </c>
      <c r="P380" s="4" t="str" cm="1">
        <f t="array" ref="P380">_xlfn.IFS(O380&lt;=40%,"Low Risk",AND(O380&gt;40%,O380&lt;60%), "Medium Risk",O380&gt;=60%,"High Risk")</f>
        <v>High Risk</v>
      </c>
      <c r="Y380" cm="1">
        <f t="array" ref="Y380">_xlfn.IFS(D380="22-29",1,D380="30-39",2,D380="40-49",3,D380="50-59",4)</f>
        <v>3</v>
      </c>
      <c r="Z380" cm="1">
        <f t="array" ref="Z380">_xlfn.IFS(I380="0-4years",3,I380="5-9years",2,I380="10+ years",1)</f>
        <v>2</v>
      </c>
      <c r="AA380" cm="1">
        <f t="array" ref="AA380">_xlfn.IFS(J380="Low(1-2)", 3, J380="Medium(3)",1,J380="High(4-5)",2)</f>
        <v>2</v>
      </c>
      <c r="AB380" cm="1">
        <f t="array" ref="AB380">_xlfn.IFS(M380="Needs Improvement", 4, M380="Below Expectation", 1,M380="Meets Expectation",3,M380="Exceeds Expectation",2)</f>
        <v>2</v>
      </c>
    </row>
    <row r="381" spans="1:28" x14ac:dyDescent="0.3">
      <c r="A381" t="s">
        <v>403</v>
      </c>
      <c r="B381" t="s">
        <v>1401</v>
      </c>
      <c r="C381" t="s">
        <v>2029</v>
      </c>
      <c r="D381" t="s">
        <v>2074</v>
      </c>
      <c r="E381" t="s">
        <v>2022</v>
      </c>
      <c r="F381" t="s">
        <v>29</v>
      </c>
      <c r="G381" s="4">
        <v>59775</v>
      </c>
      <c r="H381">
        <v>0</v>
      </c>
      <c r="I381" s="6" t="s">
        <v>2069</v>
      </c>
      <c r="J381" t="s">
        <v>2079</v>
      </c>
      <c r="K381">
        <v>2</v>
      </c>
      <c r="L381">
        <v>2</v>
      </c>
      <c r="M381" t="str" cm="1">
        <f t="array" ref="M381">_xlfn.IFS(L381=0,"Below Expectation",L381&lt;5,"Needs Improvement",L381&lt;=7,"Meets Expectation",L381&gt;=8,"Exceeds Expectation")</f>
        <v>Needs Improvement</v>
      </c>
      <c r="N381">
        <f t="shared" si="5"/>
        <v>12</v>
      </c>
      <c r="O381" s="11">
        <f>N381/Table3[[#Totals],[Point]]</f>
        <v>0.8571428571428571</v>
      </c>
      <c r="P381" s="4" t="str" cm="1">
        <f t="array" ref="P381">_xlfn.IFS(O381&lt;=40%,"Low Risk",AND(O381&gt;40%,O381&lt;60%), "Medium Risk",O381&gt;=60%,"High Risk")</f>
        <v>High Risk</v>
      </c>
      <c r="Y381" cm="1">
        <f t="array" ref="Y381">_xlfn.IFS(D381="22-29",1,D381="30-39",2,D381="40-49",3,D381="50-59",4)</f>
        <v>3</v>
      </c>
      <c r="Z381" cm="1">
        <f t="array" ref="Z381">_xlfn.IFS(I381="0-4years",3,I381="5-9years",2,I381="10+ years",1)</f>
        <v>3</v>
      </c>
      <c r="AA381" cm="1">
        <f t="array" ref="AA381">_xlfn.IFS(J381="Low(1-2)", 3, J381="Medium(3)",1,J381="High(4-5)",2)</f>
        <v>2</v>
      </c>
      <c r="AB381" cm="1">
        <f t="array" ref="AB381">_xlfn.IFS(M381="Needs Improvement", 4, M381="Below Expectation", 1,M381="Meets Expectation",3,M381="Exceeds Expectation",2)</f>
        <v>4</v>
      </c>
    </row>
    <row r="382" spans="1:28" x14ac:dyDescent="0.3">
      <c r="A382" t="s">
        <v>404</v>
      </c>
      <c r="B382" t="s">
        <v>1402</v>
      </c>
      <c r="C382" t="s">
        <v>2025</v>
      </c>
      <c r="D382" t="s">
        <v>2074</v>
      </c>
      <c r="E382" t="s">
        <v>2022</v>
      </c>
      <c r="F382" t="s">
        <v>170</v>
      </c>
      <c r="G382" s="4">
        <v>83144</v>
      </c>
      <c r="H382">
        <v>0</v>
      </c>
      <c r="I382" s="6" t="s">
        <v>2069</v>
      </c>
      <c r="J382" t="s">
        <v>2080</v>
      </c>
      <c r="K382">
        <v>4</v>
      </c>
      <c r="L382">
        <v>9</v>
      </c>
      <c r="M382" t="str" cm="1">
        <f t="array" ref="M382">_xlfn.IFS(L382=0,"Below Expectation",L382&lt;5,"Needs Improvement",L382&lt;=7,"Meets Expectation",L382&gt;=8,"Exceeds Expectation")</f>
        <v>Exceeds Expectation</v>
      </c>
      <c r="N382">
        <f t="shared" si="5"/>
        <v>11</v>
      </c>
      <c r="O382" s="11">
        <f>N382/Table3[[#Totals],[Point]]</f>
        <v>0.7857142857142857</v>
      </c>
      <c r="P382" s="4" t="str" cm="1">
        <f t="array" ref="P382">_xlfn.IFS(O382&lt;=40%,"Low Risk",AND(O382&gt;40%,O382&lt;60%), "Medium Risk",O382&gt;=60%,"High Risk")</f>
        <v>High Risk</v>
      </c>
      <c r="Y382" cm="1">
        <f t="array" ref="Y382">_xlfn.IFS(D382="22-29",1,D382="30-39",2,D382="40-49",3,D382="50-59",4)</f>
        <v>3</v>
      </c>
      <c r="Z382" cm="1">
        <f t="array" ref="Z382">_xlfn.IFS(I382="0-4years",3,I382="5-9years",2,I382="10+ years",1)</f>
        <v>3</v>
      </c>
      <c r="AA382" cm="1">
        <f t="array" ref="AA382">_xlfn.IFS(J382="Low(1-2)", 3, J382="Medium(3)",1,J382="High(4-5)",2)</f>
        <v>3</v>
      </c>
      <c r="AB382" cm="1">
        <f t="array" ref="AB382">_xlfn.IFS(M382="Needs Improvement", 4, M382="Below Expectation", 1,M382="Meets Expectation",3,M382="Exceeds Expectation",2)</f>
        <v>2</v>
      </c>
    </row>
    <row r="383" spans="1:28" x14ac:dyDescent="0.3">
      <c r="A383" t="s">
        <v>405</v>
      </c>
      <c r="B383" t="s">
        <v>1403</v>
      </c>
      <c r="C383" t="s">
        <v>2029</v>
      </c>
      <c r="D383" t="s">
        <v>2075</v>
      </c>
      <c r="E383" t="s">
        <v>2022</v>
      </c>
      <c r="F383" t="s">
        <v>207</v>
      </c>
      <c r="G383" s="4">
        <v>73570</v>
      </c>
      <c r="H383">
        <v>0</v>
      </c>
      <c r="I383" s="6" t="s">
        <v>2071</v>
      </c>
      <c r="J383" t="s">
        <v>2081</v>
      </c>
      <c r="K383">
        <v>4</v>
      </c>
      <c r="L383">
        <v>4</v>
      </c>
      <c r="M383" t="str" cm="1">
        <f t="array" ref="M383">_xlfn.IFS(L383=0,"Below Expectation",L383&lt;5,"Needs Improvement",L383&lt;=7,"Meets Expectation",L383&gt;=8,"Exceeds Expectation")</f>
        <v>Needs Improvement</v>
      </c>
      <c r="N383">
        <f t="shared" si="5"/>
        <v>10</v>
      </c>
      <c r="O383" s="11">
        <f>N383/Table3[[#Totals],[Point]]</f>
        <v>0.7142857142857143</v>
      </c>
      <c r="P383" s="4" t="str" cm="1">
        <f t="array" ref="P383">_xlfn.IFS(O383&lt;=40%,"Low Risk",AND(O383&gt;40%,O383&lt;60%), "Medium Risk",O383&gt;=60%,"High Risk")</f>
        <v>High Risk</v>
      </c>
      <c r="Y383" cm="1">
        <f t="array" ref="Y383">_xlfn.IFS(D383="22-29",1,D383="30-39",2,D383="40-49",3,D383="50-59",4)</f>
        <v>4</v>
      </c>
      <c r="Z383" cm="1">
        <f t="array" ref="Z383">_xlfn.IFS(I383="0-4years",3,I383="5-9years",2,I383="10+ years",1)</f>
        <v>1</v>
      </c>
      <c r="AA383" cm="1">
        <f t="array" ref="AA383">_xlfn.IFS(J383="Low(1-2)", 3, J383="Medium(3)",1,J383="High(4-5)",2)</f>
        <v>1</v>
      </c>
      <c r="AB383" cm="1">
        <f t="array" ref="AB383">_xlfn.IFS(M383="Needs Improvement", 4, M383="Below Expectation", 1,M383="Meets Expectation",3,M383="Exceeds Expectation",2)</f>
        <v>4</v>
      </c>
    </row>
    <row r="384" spans="1:28" x14ac:dyDescent="0.3">
      <c r="A384" t="s">
        <v>406</v>
      </c>
      <c r="B384" t="s">
        <v>1404</v>
      </c>
      <c r="C384" t="s">
        <v>2027</v>
      </c>
      <c r="D384" t="s">
        <v>2075</v>
      </c>
      <c r="E384" t="s">
        <v>2022</v>
      </c>
      <c r="F384" t="s">
        <v>1021</v>
      </c>
      <c r="G384" s="4">
        <v>71097</v>
      </c>
      <c r="H384">
        <v>0</v>
      </c>
      <c r="I384" s="6" t="s">
        <v>2069</v>
      </c>
      <c r="J384" t="s">
        <v>2081</v>
      </c>
      <c r="K384">
        <v>2</v>
      </c>
      <c r="L384">
        <v>2</v>
      </c>
      <c r="M384" t="str" cm="1">
        <f t="array" ref="M384">_xlfn.IFS(L384=0,"Below Expectation",L384&lt;5,"Needs Improvement",L384&lt;=7,"Meets Expectation",L384&gt;=8,"Exceeds Expectation")</f>
        <v>Needs Improvement</v>
      </c>
      <c r="N384">
        <f t="shared" si="5"/>
        <v>12</v>
      </c>
      <c r="O384" s="11">
        <f>N384/Table3[[#Totals],[Point]]</f>
        <v>0.8571428571428571</v>
      </c>
      <c r="P384" s="4" t="str" cm="1">
        <f t="array" ref="P384">_xlfn.IFS(O384&lt;=40%,"Low Risk",AND(O384&gt;40%,O384&lt;60%), "Medium Risk",O384&gt;=60%,"High Risk")</f>
        <v>High Risk</v>
      </c>
      <c r="Y384" cm="1">
        <f t="array" ref="Y384">_xlfn.IFS(D384="22-29",1,D384="30-39",2,D384="40-49",3,D384="50-59",4)</f>
        <v>4</v>
      </c>
      <c r="Z384" cm="1">
        <f t="array" ref="Z384">_xlfn.IFS(I384="0-4years",3,I384="5-9years",2,I384="10+ years",1)</f>
        <v>3</v>
      </c>
      <c r="AA384" cm="1">
        <f t="array" ref="AA384">_xlfn.IFS(J384="Low(1-2)", 3, J384="Medium(3)",1,J384="High(4-5)",2)</f>
        <v>1</v>
      </c>
      <c r="AB384" cm="1">
        <f t="array" ref="AB384">_xlfn.IFS(M384="Needs Improvement", 4, M384="Below Expectation", 1,M384="Meets Expectation",3,M384="Exceeds Expectation",2)</f>
        <v>4</v>
      </c>
    </row>
    <row r="385" spans="1:28" x14ac:dyDescent="0.3">
      <c r="A385" t="s">
        <v>407</v>
      </c>
      <c r="B385" t="s">
        <v>1405</v>
      </c>
      <c r="C385" t="s">
        <v>2030</v>
      </c>
      <c r="D385" t="s">
        <v>2075</v>
      </c>
      <c r="E385" t="s">
        <v>2022</v>
      </c>
      <c r="F385" t="s">
        <v>51</v>
      </c>
      <c r="G385" s="4">
        <v>49503</v>
      </c>
      <c r="H385">
        <v>0</v>
      </c>
      <c r="I385" s="6" t="s">
        <v>2071</v>
      </c>
      <c r="J385" t="s">
        <v>2079</v>
      </c>
      <c r="K385">
        <v>2</v>
      </c>
      <c r="L385">
        <v>4</v>
      </c>
      <c r="M385" t="str" cm="1">
        <f t="array" ref="M385">_xlfn.IFS(L385=0,"Below Expectation",L385&lt;5,"Needs Improvement",L385&lt;=7,"Meets Expectation",L385&gt;=8,"Exceeds Expectation")</f>
        <v>Needs Improvement</v>
      </c>
      <c r="N385">
        <f t="shared" si="5"/>
        <v>11</v>
      </c>
      <c r="O385" s="11">
        <f>N385/Table3[[#Totals],[Point]]</f>
        <v>0.7857142857142857</v>
      </c>
      <c r="P385" s="4" t="str" cm="1">
        <f t="array" ref="P385">_xlfn.IFS(O385&lt;=40%,"Low Risk",AND(O385&gt;40%,O385&lt;60%), "Medium Risk",O385&gt;=60%,"High Risk")</f>
        <v>High Risk</v>
      </c>
      <c r="Y385" cm="1">
        <f t="array" ref="Y385">_xlfn.IFS(D385="22-29",1,D385="30-39",2,D385="40-49",3,D385="50-59",4)</f>
        <v>4</v>
      </c>
      <c r="Z385" cm="1">
        <f t="array" ref="Z385">_xlfn.IFS(I385="0-4years",3,I385="5-9years",2,I385="10+ years",1)</f>
        <v>1</v>
      </c>
      <c r="AA385" cm="1">
        <f t="array" ref="AA385">_xlfn.IFS(J385="Low(1-2)", 3, J385="Medium(3)",1,J385="High(4-5)",2)</f>
        <v>2</v>
      </c>
      <c r="AB385" cm="1">
        <f t="array" ref="AB385">_xlfn.IFS(M385="Needs Improvement", 4, M385="Below Expectation", 1,M385="Meets Expectation",3,M385="Exceeds Expectation",2)</f>
        <v>4</v>
      </c>
    </row>
    <row r="386" spans="1:28" x14ac:dyDescent="0.3">
      <c r="A386" t="s">
        <v>408</v>
      </c>
      <c r="B386" t="s">
        <v>1406</v>
      </c>
      <c r="C386" t="s">
        <v>2028</v>
      </c>
      <c r="D386" t="s">
        <v>2075</v>
      </c>
      <c r="E386" t="s">
        <v>2023</v>
      </c>
      <c r="F386" t="s">
        <v>985</v>
      </c>
      <c r="G386" s="4">
        <v>27779</v>
      </c>
      <c r="H386">
        <v>0</v>
      </c>
      <c r="I386" s="6" t="s">
        <v>2070</v>
      </c>
      <c r="J386" t="s">
        <v>2080</v>
      </c>
      <c r="K386">
        <v>5</v>
      </c>
      <c r="L386">
        <v>9</v>
      </c>
      <c r="M386" t="str" cm="1">
        <f t="array" ref="M386">_xlfn.IFS(L386=0,"Below Expectation",L386&lt;5,"Needs Improvement",L386&lt;=7,"Meets Expectation",L386&gt;=8,"Exceeds Expectation")</f>
        <v>Exceeds Expectation</v>
      </c>
      <c r="N386">
        <f t="shared" si="5"/>
        <v>11</v>
      </c>
      <c r="O386" s="11">
        <f>N386/Table3[[#Totals],[Point]]</f>
        <v>0.7857142857142857</v>
      </c>
      <c r="P386" s="4" t="str" cm="1">
        <f t="array" ref="P386">_xlfn.IFS(O386&lt;=40%,"Low Risk",AND(O386&gt;40%,O386&lt;60%), "Medium Risk",O386&gt;=60%,"High Risk")</f>
        <v>High Risk</v>
      </c>
      <c r="Y386" cm="1">
        <f t="array" ref="Y386">_xlfn.IFS(D386="22-29",1,D386="30-39",2,D386="40-49",3,D386="50-59",4)</f>
        <v>4</v>
      </c>
      <c r="Z386" cm="1">
        <f t="array" ref="Z386">_xlfn.IFS(I386="0-4years",3,I386="5-9years",2,I386="10+ years",1)</f>
        <v>2</v>
      </c>
      <c r="AA386" cm="1">
        <f t="array" ref="AA386">_xlfn.IFS(J386="Low(1-2)", 3, J386="Medium(3)",1,J386="High(4-5)",2)</f>
        <v>3</v>
      </c>
      <c r="AB386" cm="1">
        <f t="array" ref="AB386">_xlfn.IFS(M386="Needs Improvement", 4, M386="Below Expectation", 1,M386="Meets Expectation",3,M386="Exceeds Expectation",2)</f>
        <v>2</v>
      </c>
    </row>
    <row r="387" spans="1:28" x14ac:dyDescent="0.3">
      <c r="A387" t="s">
        <v>409</v>
      </c>
      <c r="B387" t="s">
        <v>1407</v>
      </c>
      <c r="C387" t="s">
        <v>2030</v>
      </c>
      <c r="D387" t="s">
        <v>2074</v>
      </c>
      <c r="E387" t="s">
        <v>2023</v>
      </c>
      <c r="F387" t="s">
        <v>573</v>
      </c>
      <c r="G387" s="4">
        <v>111840</v>
      </c>
      <c r="H387">
        <v>1</v>
      </c>
      <c r="I387" s="6" t="s">
        <v>2069</v>
      </c>
      <c r="J387" t="s">
        <v>2079</v>
      </c>
      <c r="K387">
        <v>3</v>
      </c>
      <c r="L387">
        <v>0</v>
      </c>
      <c r="M387" t="str" cm="1">
        <f t="array" ref="M387">_xlfn.IFS(L387=0,"Below Expectation",L387&lt;5,"Needs Improvement",L387&lt;=7,"Meets Expectation",L387&gt;=8,"Exceeds Expectation")</f>
        <v>Below Expectation</v>
      </c>
      <c r="N387">
        <f t="shared" ref="N387:N450" si="6">SUM(Y387:AB387)</f>
        <v>9</v>
      </c>
      <c r="O387" s="11">
        <f>N387/Table3[[#Totals],[Point]]</f>
        <v>0.6428571428571429</v>
      </c>
      <c r="P387" s="4" t="str" cm="1">
        <f t="array" ref="P387">_xlfn.IFS(O387&lt;=40%,"Low Risk",AND(O387&gt;40%,O387&lt;60%), "Medium Risk",O387&gt;=60%,"High Risk")</f>
        <v>High Risk</v>
      </c>
      <c r="Y387" cm="1">
        <f t="array" ref="Y387">_xlfn.IFS(D387="22-29",1,D387="30-39",2,D387="40-49",3,D387="50-59",4)</f>
        <v>3</v>
      </c>
      <c r="Z387" cm="1">
        <f t="array" ref="Z387">_xlfn.IFS(I387="0-4years",3,I387="5-9years",2,I387="10+ years",1)</f>
        <v>3</v>
      </c>
      <c r="AA387" cm="1">
        <f t="array" ref="AA387">_xlfn.IFS(J387="Low(1-2)", 3, J387="Medium(3)",1,J387="High(4-5)",2)</f>
        <v>2</v>
      </c>
      <c r="AB387" cm="1">
        <f t="array" ref="AB387">_xlfn.IFS(M387="Needs Improvement", 4, M387="Below Expectation", 1,M387="Meets Expectation",3,M387="Exceeds Expectation",2)</f>
        <v>1</v>
      </c>
    </row>
    <row r="388" spans="1:28" x14ac:dyDescent="0.3">
      <c r="A388" t="s">
        <v>410</v>
      </c>
      <c r="B388" t="s">
        <v>1408</v>
      </c>
      <c r="C388" t="s">
        <v>2026</v>
      </c>
      <c r="D388" t="s">
        <v>2073</v>
      </c>
      <c r="E388" t="s">
        <v>2023</v>
      </c>
      <c r="F388" t="s">
        <v>142</v>
      </c>
      <c r="G388" s="4">
        <v>25755</v>
      </c>
      <c r="H388">
        <v>0</v>
      </c>
      <c r="I388" s="6" t="s">
        <v>2070</v>
      </c>
      <c r="J388" t="s">
        <v>2079</v>
      </c>
      <c r="K388">
        <v>2</v>
      </c>
      <c r="L388">
        <v>3</v>
      </c>
      <c r="M388" t="str" cm="1">
        <f t="array" ref="M388">_xlfn.IFS(L388=0,"Below Expectation",L388&lt;5,"Needs Improvement",L388&lt;=7,"Meets Expectation",L388&gt;=8,"Exceeds Expectation")</f>
        <v>Needs Improvement</v>
      </c>
      <c r="N388">
        <f t="shared" si="6"/>
        <v>10</v>
      </c>
      <c r="O388" s="11">
        <f>N388/Table3[[#Totals],[Point]]</f>
        <v>0.7142857142857143</v>
      </c>
      <c r="P388" s="4" t="str" cm="1">
        <f t="array" ref="P388">_xlfn.IFS(O388&lt;=40%,"Low Risk",AND(O388&gt;40%,O388&lt;60%), "Medium Risk",O388&gt;=60%,"High Risk")</f>
        <v>High Risk</v>
      </c>
      <c r="Y388" cm="1">
        <f t="array" ref="Y388">_xlfn.IFS(D388="22-29",1,D388="30-39",2,D388="40-49",3,D388="50-59",4)</f>
        <v>2</v>
      </c>
      <c r="Z388" cm="1">
        <f t="array" ref="Z388">_xlfn.IFS(I388="0-4years",3,I388="5-9years",2,I388="10+ years",1)</f>
        <v>2</v>
      </c>
      <c r="AA388" cm="1">
        <f t="array" ref="AA388">_xlfn.IFS(J388="Low(1-2)", 3, J388="Medium(3)",1,J388="High(4-5)",2)</f>
        <v>2</v>
      </c>
      <c r="AB388" cm="1">
        <f t="array" ref="AB388">_xlfn.IFS(M388="Needs Improvement", 4, M388="Below Expectation", 1,M388="Meets Expectation",3,M388="Exceeds Expectation",2)</f>
        <v>4</v>
      </c>
    </row>
    <row r="389" spans="1:28" x14ac:dyDescent="0.3">
      <c r="A389" t="s">
        <v>411</v>
      </c>
      <c r="B389" t="s">
        <v>1409</v>
      </c>
      <c r="C389" t="s">
        <v>2028</v>
      </c>
      <c r="D389" t="s">
        <v>2076</v>
      </c>
      <c r="E389" t="s">
        <v>2023</v>
      </c>
      <c r="F389" t="s">
        <v>316</v>
      </c>
      <c r="G389" s="4">
        <v>64263</v>
      </c>
      <c r="H389">
        <v>1</v>
      </c>
      <c r="I389" s="6" t="s">
        <v>2070</v>
      </c>
      <c r="J389" t="s">
        <v>2080</v>
      </c>
      <c r="K389">
        <v>3</v>
      </c>
      <c r="L389">
        <v>5</v>
      </c>
      <c r="M389" t="str" cm="1">
        <f t="array" ref="M389">_xlfn.IFS(L389=0,"Below Expectation",L389&lt;5,"Needs Improvement",L389&lt;=7,"Meets Expectation",L389&gt;=8,"Exceeds Expectation")</f>
        <v>Meets Expectation</v>
      </c>
      <c r="N389">
        <f t="shared" si="6"/>
        <v>9</v>
      </c>
      <c r="O389" s="11">
        <f>N389/Table3[[#Totals],[Point]]</f>
        <v>0.6428571428571429</v>
      </c>
      <c r="P389" s="4" t="str" cm="1">
        <f t="array" ref="P389">_xlfn.IFS(O389&lt;=40%,"Low Risk",AND(O389&gt;40%,O389&lt;60%), "Medium Risk",O389&gt;=60%,"High Risk")</f>
        <v>High Risk</v>
      </c>
      <c r="Y389" cm="1">
        <f t="array" ref="Y389">_xlfn.IFS(D389="22-29",1,D389="30-39",2,D389="40-49",3,D389="50-59",4)</f>
        <v>1</v>
      </c>
      <c r="Z389" cm="1">
        <f t="array" ref="Z389">_xlfn.IFS(I389="0-4years",3,I389="5-9years",2,I389="10+ years",1)</f>
        <v>2</v>
      </c>
      <c r="AA389" cm="1">
        <f t="array" ref="AA389">_xlfn.IFS(J389="Low(1-2)", 3, J389="Medium(3)",1,J389="High(4-5)",2)</f>
        <v>3</v>
      </c>
      <c r="AB389" cm="1">
        <f t="array" ref="AB389">_xlfn.IFS(M389="Needs Improvement", 4, M389="Below Expectation", 1,M389="Meets Expectation",3,M389="Exceeds Expectation",2)</f>
        <v>3</v>
      </c>
    </row>
    <row r="390" spans="1:28" x14ac:dyDescent="0.3">
      <c r="A390" t="s">
        <v>412</v>
      </c>
      <c r="B390" t="s">
        <v>1410</v>
      </c>
      <c r="C390" t="s">
        <v>2029</v>
      </c>
      <c r="D390" t="s">
        <v>2075</v>
      </c>
      <c r="E390" t="s">
        <v>2022</v>
      </c>
      <c r="F390" t="s">
        <v>394</v>
      </c>
      <c r="G390" s="4">
        <v>80087</v>
      </c>
      <c r="H390">
        <v>0</v>
      </c>
      <c r="I390" s="6" t="s">
        <v>2070</v>
      </c>
      <c r="J390" t="s">
        <v>2080</v>
      </c>
      <c r="K390">
        <v>1</v>
      </c>
      <c r="L390">
        <v>1</v>
      </c>
      <c r="M390" t="str" cm="1">
        <f t="array" ref="M390">_xlfn.IFS(L390=0,"Below Expectation",L390&lt;5,"Needs Improvement",L390&lt;=7,"Meets Expectation",L390&gt;=8,"Exceeds Expectation")</f>
        <v>Needs Improvement</v>
      </c>
      <c r="N390">
        <f t="shared" si="6"/>
        <v>13</v>
      </c>
      <c r="O390" s="11">
        <f>N390/Table3[[#Totals],[Point]]</f>
        <v>0.9285714285714286</v>
      </c>
      <c r="P390" s="4" t="str" cm="1">
        <f t="array" ref="P390">_xlfn.IFS(O390&lt;=40%,"Low Risk",AND(O390&gt;40%,O390&lt;60%), "Medium Risk",O390&gt;=60%,"High Risk")</f>
        <v>High Risk</v>
      </c>
      <c r="Y390" cm="1">
        <f t="array" ref="Y390">_xlfn.IFS(D390="22-29",1,D390="30-39",2,D390="40-49",3,D390="50-59",4)</f>
        <v>4</v>
      </c>
      <c r="Z390" cm="1">
        <f t="array" ref="Z390">_xlfn.IFS(I390="0-4years",3,I390="5-9years",2,I390="10+ years",1)</f>
        <v>2</v>
      </c>
      <c r="AA390" cm="1">
        <f t="array" ref="AA390">_xlfn.IFS(J390="Low(1-2)", 3, J390="Medium(3)",1,J390="High(4-5)",2)</f>
        <v>3</v>
      </c>
      <c r="AB390" cm="1">
        <f t="array" ref="AB390">_xlfn.IFS(M390="Needs Improvement", 4, M390="Below Expectation", 1,M390="Meets Expectation",3,M390="Exceeds Expectation",2)</f>
        <v>4</v>
      </c>
    </row>
    <row r="391" spans="1:28" x14ac:dyDescent="0.3">
      <c r="A391" t="s">
        <v>413</v>
      </c>
      <c r="B391" t="s">
        <v>1411</v>
      </c>
      <c r="C391" t="s">
        <v>2026</v>
      </c>
      <c r="D391" t="s">
        <v>2075</v>
      </c>
      <c r="E391" t="s">
        <v>2022</v>
      </c>
      <c r="F391" t="s">
        <v>267</v>
      </c>
      <c r="G391" s="4">
        <v>67281</v>
      </c>
      <c r="H391">
        <v>0</v>
      </c>
      <c r="I391" s="6" t="s">
        <v>2071</v>
      </c>
      <c r="J391" t="s">
        <v>2080</v>
      </c>
      <c r="K391">
        <v>4</v>
      </c>
      <c r="L391">
        <v>6</v>
      </c>
      <c r="M391" t="str" cm="1">
        <f t="array" ref="M391">_xlfn.IFS(L391=0,"Below Expectation",L391&lt;5,"Needs Improvement",L391&lt;=7,"Meets Expectation",L391&gt;=8,"Exceeds Expectation")</f>
        <v>Meets Expectation</v>
      </c>
      <c r="N391">
        <f t="shared" si="6"/>
        <v>11</v>
      </c>
      <c r="O391" s="11">
        <f>N391/Table3[[#Totals],[Point]]</f>
        <v>0.7857142857142857</v>
      </c>
      <c r="P391" s="4" t="str" cm="1">
        <f t="array" ref="P391">_xlfn.IFS(O391&lt;=40%,"Low Risk",AND(O391&gt;40%,O391&lt;60%), "Medium Risk",O391&gt;=60%,"High Risk")</f>
        <v>High Risk</v>
      </c>
      <c r="Y391" cm="1">
        <f t="array" ref="Y391">_xlfn.IFS(D391="22-29",1,D391="30-39",2,D391="40-49",3,D391="50-59",4)</f>
        <v>4</v>
      </c>
      <c r="Z391" cm="1">
        <f t="array" ref="Z391">_xlfn.IFS(I391="0-4years",3,I391="5-9years",2,I391="10+ years",1)</f>
        <v>1</v>
      </c>
      <c r="AA391" cm="1">
        <f t="array" ref="AA391">_xlfn.IFS(J391="Low(1-2)", 3, J391="Medium(3)",1,J391="High(4-5)",2)</f>
        <v>3</v>
      </c>
      <c r="AB391" cm="1">
        <f t="array" ref="AB391">_xlfn.IFS(M391="Needs Improvement", 4, M391="Below Expectation", 1,M391="Meets Expectation",3,M391="Exceeds Expectation",2)</f>
        <v>3</v>
      </c>
    </row>
    <row r="392" spans="1:28" x14ac:dyDescent="0.3">
      <c r="A392" t="s">
        <v>414</v>
      </c>
      <c r="B392" t="s">
        <v>1412</v>
      </c>
      <c r="C392" t="s">
        <v>2028</v>
      </c>
      <c r="D392" t="s">
        <v>2075</v>
      </c>
      <c r="E392" t="s">
        <v>2023</v>
      </c>
      <c r="F392" t="s">
        <v>603</v>
      </c>
      <c r="G392" s="4">
        <v>76482</v>
      </c>
      <c r="H392">
        <v>0</v>
      </c>
      <c r="I392" s="6" t="s">
        <v>2070</v>
      </c>
      <c r="J392" t="s">
        <v>2079</v>
      </c>
      <c r="K392">
        <v>5</v>
      </c>
      <c r="L392">
        <v>7</v>
      </c>
      <c r="M392" t="str" cm="1">
        <f t="array" ref="M392">_xlfn.IFS(L392=0,"Below Expectation",L392&lt;5,"Needs Improvement",L392&lt;=7,"Meets Expectation",L392&gt;=8,"Exceeds Expectation")</f>
        <v>Meets Expectation</v>
      </c>
      <c r="N392">
        <f t="shared" si="6"/>
        <v>11</v>
      </c>
      <c r="O392" s="11">
        <f>N392/Table3[[#Totals],[Point]]</f>
        <v>0.7857142857142857</v>
      </c>
      <c r="P392" s="4" t="str" cm="1">
        <f t="array" ref="P392">_xlfn.IFS(O392&lt;=40%,"Low Risk",AND(O392&gt;40%,O392&lt;60%), "Medium Risk",O392&gt;=60%,"High Risk")</f>
        <v>High Risk</v>
      </c>
      <c r="Y392" cm="1">
        <f t="array" ref="Y392">_xlfn.IFS(D392="22-29",1,D392="30-39",2,D392="40-49",3,D392="50-59",4)</f>
        <v>4</v>
      </c>
      <c r="Z392" cm="1">
        <f t="array" ref="Z392">_xlfn.IFS(I392="0-4years",3,I392="5-9years",2,I392="10+ years",1)</f>
        <v>2</v>
      </c>
      <c r="AA392" cm="1">
        <f t="array" ref="AA392">_xlfn.IFS(J392="Low(1-2)", 3, J392="Medium(3)",1,J392="High(4-5)",2)</f>
        <v>2</v>
      </c>
      <c r="AB392" cm="1">
        <f t="array" ref="AB392">_xlfn.IFS(M392="Needs Improvement", 4, M392="Below Expectation", 1,M392="Meets Expectation",3,M392="Exceeds Expectation",2)</f>
        <v>3</v>
      </c>
    </row>
    <row r="393" spans="1:28" x14ac:dyDescent="0.3">
      <c r="A393" t="s">
        <v>415</v>
      </c>
      <c r="B393" t="s">
        <v>1413</v>
      </c>
      <c r="C393" t="s">
        <v>2027</v>
      </c>
      <c r="D393" t="s">
        <v>2073</v>
      </c>
      <c r="E393" t="s">
        <v>2022</v>
      </c>
      <c r="F393" t="s">
        <v>749</v>
      </c>
      <c r="G393" s="4">
        <v>79857</v>
      </c>
      <c r="H393">
        <v>0</v>
      </c>
      <c r="I393" s="6" t="s">
        <v>2071</v>
      </c>
      <c r="J393" t="s">
        <v>2079</v>
      </c>
      <c r="K393">
        <v>4</v>
      </c>
      <c r="L393">
        <v>0</v>
      </c>
      <c r="M393" t="str" cm="1">
        <f t="array" ref="M393">_xlfn.IFS(L393=0,"Below Expectation",L393&lt;5,"Needs Improvement",L393&lt;=7,"Meets Expectation",L393&gt;=8,"Exceeds Expectation")</f>
        <v>Below Expectation</v>
      </c>
      <c r="N393">
        <f t="shared" si="6"/>
        <v>6</v>
      </c>
      <c r="O393" s="11">
        <f>N393/Table3[[#Totals],[Point]]</f>
        <v>0.42857142857142855</v>
      </c>
      <c r="P393" s="4" t="str" cm="1">
        <f t="array" ref="P393">_xlfn.IFS(O393&lt;=40%,"Low Risk",AND(O393&gt;40%,O393&lt;60%), "Medium Risk",O393&gt;=60%,"High Risk")</f>
        <v>Medium Risk</v>
      </c>
      <c r="Y393" cm="1">
        <f t="array" ref="Y393">_xlfn.IFS(D393="22-29",1,D393="30-39",2,D393="40-49",3,D393="50-59",4)</f>
        <v>2</v>
      </c>
      <c r="Z393" cm="1">
        <f t="array" ref="Z393">_xlfn.IFS(I393="0-4years",3,I393="5-9years",2,I393="10+ years",1)</f>
        <v>1</v>
      </c>
      <c r="AA393" cm="1">
        <f t="array" ref="AA393">_xlfn.IFS(J393="Low(1-2)", 3, J393="Medium(3)",1,J393="High(4-5)",2)</f>
        <v>2</v>
      </c>
      <c r="AB393" cm="1">
        <f t="array" ref="AB393">_xlfn.IFS(M393="Needs Improvement", 4, M393="Below Expectation", 1,M393="Meets Expectation",3,M393="Exceeds Expectation",2)</f>
        <v>1</v>
      </c>
    </row>
    <row r="394" spans="1:28" x14ac:dyDescent="0.3">
      <c r="A394" t="s">
        <v>416</v>
      </c>
      <c r="B394" t="s">
        <v>1414</v>
      </c>
      <c r="C394" t="s">
        <v>2027</v>
      </c>
      <c r="D394" t="s">
        <v>2074</v>
      </c>
      <c r="E394" t="s">
        <v>2023</v>
      </c>
      <c r="F394" t="s">
        <v>241</v>
      </c>
      <c r="G394" s="4">
        <v>42400</v>
      </c>
      <c r="H394">
        <v>0</v>
      </c>
      <c r="I394" s="6" t="s">
        <v>2070</v>
      </c>
      <c r="J394" t="s">
        <v>2081</v>
      </c>
      <c r="K394">
        <v>5</v>
      </c>
      <c r="L394">
        <v>3</v>
      </c>
      <c r="M394" t="str" cm="1">
        <f t="array" ref="M394">_xlfn.IFS(L394=0,"Below Expectation",L394&lt;5,"Needs Improvement",L394&lt;=7,"Meets Expectation",L394&gt;=8,"Exceeds Expectation")</f>
        <v>Needs Improvement</v>
      </c>
      <c r="N394">
        <f t="shared" si="6"/>
        <v>10</v>
      </c>
      <c r="O394" s="11">
        <f>N394/Table3[[#Totals],[Point]]</f>
        <v>0.7142857142857143</v>
      </c>
      <c r="P394" s="4" t="str" cm="1">
        <f t="array" ref="P394">_xlfn.IFS(O394&lt;=40%,"Low Risk",AND(O394&gt;40%,O394&lt;60%), "Medium Risk",O394&gt;=60%,"High Risk")</f>
        <v>High Risk</v>
      </c>
      <c r="Y394" cm="1">
        <f t="array" ref="Y394">_xlfn.IFS(D394="22-29",1,D394="30-39",2,D394="40-49",3,D394="50-59",4)</f>
        <v>3</v>
      </c>
      <c r="Z394" cm="1">
        <f t="array" ref="Z394">_xlfn.IFS(I394="0-4years",3,I394="5-9years",2,I394="10+ years",1)</f>
        <v>2</v>
      </c>
      <c r="AA394" cm="1">
        <f t="array" ref="AA394">_xlfn.IFS(J394="Low(1-2)", 3, J394="Medium(3)",1,J394="High(4-5)",2)</f>
        <v>1</v>
      </c>
      <c r="AB394" cm="1">
        <f t="array" ref="AB394">_xlfn.IFS(M394="Needs Improvement", 4, M394="Below Expectation", 1,M394="Meets Expectation",3,M394="Exceeds Expectation",2)</f>
        <v>4</v>
      </c>
    </row>
    <row r="395" spans="1:28" x14ac:dyDescent="0.3">
      <c r="A395" t="s">
        <v>417</v>
      </c>
      <c r="B395" t="s">
        <v>1415</v>
      </c>
      <c r="C395" t="s">
        <v>2027</v>
      </c>
      <c r="D395" t="s">
        <v>2075</v>
      </c>
      <c r="E395" t="s">
        <v>2024</v>
      </c>
      <c r="F395" t="s">
        <v>200</v>
      </c>
      <c r="G395" s="4">
        <v>65115</v>
      </c>
      <c r="H395">
        <v>0</v>
      </c>
      <c r="I395" s="6" t="s">
        <v>2069</v>
      </c>
      <c r="J395" t="s">
        <v>2080</v>
      </c>
      <c r="K395">
        <v>1</v>
      </c>
      <c r="L395">
        <v>3</v>
      </c>
      <c r="M395" t="str" cm="1">
        <f t="array" ref="M395">_xlfn.IFS(L395=0,"Below Expectation",L395&lt;5,"Needs Improvement",L395&lt;=7,"Meets Expectation",L395&gt;=8,"Exceeds Expectation")</f>
        <v>Needs Improvement</v>
      </c>
      <c r="N395">
        <f t="shared" si="6"/>
        <v>14</v>
      </c>
      <c r="O395" s="11">
        <f>N395/Table3[[#Totals],[Point]]</f>
        <v>1</v>
      </c>
      <c r="P395" s="4" t="str" cm="1">
        <f t="array" ref="P395">_xlfn.IFS(O395&lt;=40%,"Low Risk",AND(O395&gt;40%,O395&lt;60%), "Medium Risk",O395&gt;=60%,"High Risk")</f>
        <v>High Risk</v>
      </c>
      <c r="Y395" cm="1">
        <f t="array" ref="Y395">_xlfn.IFS(D395="22-29",1,D395="30-39",2,D395="40-49",3,D395="50-59",4)</f>
        <v>4</v>
      </c>
      <c r="Z395" cm="1">
        <f t="array" ref="Z395">_xlfn.IFS(I395="0-4years",3,I395="5-9years",2,I395="10+ years",1)</f>
        <v>3</v>
      </c>
      <c r="AA395" cm="1">
        <f t="array" ref="AA395">_xlfn.IFS(J395="Low(1-2)", 3, J395="Medium(3)",1,J395="High(4-5)",2)</f>
        <v>3</v>
      </c>
      <c r="AB395" cm="1">
        <f t="array" ref="AB395">_xlfn.IFS(M395="Needs Improvement", 4, M395="Below Expectation", 1,M395="Meets Expectation",3,M395="Exceeds Expectation",2)</f>
        <v>4</v>
      </c>
    </row>
    <row r="396" spans="1:28" x14ac:dyDescent="0.3">
      <c r="A396" t="s">
        <v>418</v>
      </c>
      <c r="B396" t="s">
        <v>1416</v>
      </c>
      <c r="C396" t="s">
        <v>2027</v>
      </c>
      <c r="D396" t="s">
        <v>2076</v>
      </c>
      <c r="E396" t="s">
        <v>2024</v>
      </c>
      <c r="F396" t="s">
        <v>322</v>
      </c>
      <c r="G396" s="4">
        <v>39249</v>
      </c>
      <c r="H396">
        <v>0</v>
      </c>
      <c r="I396" s="6" t="s">
        <v>2071</v>
      </c>
      <c r="J396" t="s">
        <v>2081</v>
      </c>
      <c r="K396">
        <v>4</v>
      </c>
      <c r="L396">
        <v>4</v>
      </c>
      <c r="M396" t="str" cm="1">
        <f t="array" ref="M396">_xlfn.IFS(L396=0,"Below Expectation",L396&lt;5,"Needs Improvement",L396&lt;=7,"Meets Expectation",L396&gt;=8,"Exceeds Expectation")</f>
        <v>Needs Improvement</v>
      </c>
      <c r="N396">
        <f t="shared" si="6"/>
        <v>7</v>
      </c>
      <c r="O396" s="11">
        <f>N396/Table3[[#Totals],[Point]]</f>
        <v>0.5</v>
      </c>
      <c r="P396" s="4" t="str" cm="1">
        <f t="array" ref="P396">_xlfn.IFS(O396&lt;=40%,"Low Risk",AND(O396&gt;40%,O396&lt;60%), "Medium Risk",O396&gt;=60%,"High Risk")</f>
        <v>Medium Risk</v>
      </c>
      <c r="Y396" cm="1">
        <f t="array" ref="Y396">_xlfn.IFS(D396="22-29",1,D396="30-39",2,D396="40-49",3,D396="50-59",4)</f>
        <v>1</v>
      </c>
      <c r="Z396" cm="1">
        <f t="array" ref="Z396">_xlfn.IFS(I396="0-4years",3,I396="5-9years",2,I396="10+ years",1)</f>
        <v>1</v>
      </c>
      <c r="AA396" cm="1">
        <f t="array" ref="AA396">_xlfn.IFS(J396="Low(1-2)", 3, J396="Medium(3)",1,J396="High(4-5)",2)</f>
        <v>1</v>
      </c>
      <c r="AB396" cm="1">
        <f t="array" ref="AB396">_xlfn.IFS(M396="Needs Improvement", 4, M396="Below Expectation", 1,M396="Meets Expectation",3,M396="Exceeds Expectation",2)</f>
        <v>4</v>
      </c>
    </row>
    <row r="397" spans="1:28" x14ac:dyDescent="0.3">
      <c r="A397" t="s">
        <v>419</v>
      </c>
      <c r="B397" t="s">
        <v>1417</v>
      </c>
      <c r="C397" t="s">
        <v>2029</v>
      </c>
      <c r="D397" t="s">
        <v>2076</v>
      </c>
      <c r="E397" t="s">
        <v>2023</v>
      </c>
      <c r="F397" t="s">
        <v>699</v>
      </c>
      <c r="G397" s="4">
        <v>71825</v>
      </c>
      <c r="H397">
        <v>0</v>
      </c>
      <c r="I397" s="6" t="s">
        <v>2070</v>
      </c>
      <c r="J397" t="s">
        <v>2079</v>
      </c>
      <c r="K397">
        <v>1</v>
      </c>
      <c r="L397">
        <v>3</v>
      </c>
      <c r="M397" t="str" cm="1">
        <f t="array" ref="M397">_xlfn.IFS(L397=0,"Below Expectation",L397&lt;5,"Needs Improvement",L397&lt;=7,"Meets Expectation",L397&gt;=8,"Exceeds Expectation")</f>
        <v>Needs Improvement</v>
      </c>
      <c r="N397">
        <f t="shared" si="6"/>
        <v>9</v>
      </c>
      <c r="O397" s="11">
        <f>N397/Table3[[#Totals],[Point]]</f>
        <v>0.6428571428571429</v>
      </c>
      <c r="P397" s="4" t="str" cm="1">
        <f t="array" ref="P397">_xlfn.IFS(O397&lt;=40%,"Low Risk",AND(O397&gt;40%,O397&lt;60%), "Medium Risk",O397&gt;=60%,"High Risk")</f>
        <v>High Risk</v>
      </c>
      <c r="Y397" cm="1">
        <f t="array" ref="Y397">_xlfn.IFS(D397="22-29",1,D397="30-39",2,D397="40-49",3,D397="50-59",4)</f>
        <v>1</v>
      </c>
      <c r="Z397" cm="1">
        <f t="array" ref="Z397">_xlfn.IFS(I397="0-4years",3,I397="5-9years",2,I397="10+ years",1)</f>
        <v>2</v>
      </c>
      <c r="AA397" cm="1">
        <f t="array" ref="AA397">_xlfn.IFS(J397="Low(1-2)", 3, J397="Medium(3)",1,J397="High(4-5)",2)</f>
        <v>2</v>
      </c>
      <c r="AB397" cm="1">
        <f t="array" ref="AB397">_xlfn.IFS(M397="Needs Improvement", 4, M397="Below Expectation", 1,M397="Meets Expectation",3,M397="Exceeds Expectation",2)</f>
        <v>4</v>
      </c>
    </row>
    <row r="398" spans="1:28" x14ac:dyDescent="0.3">
      <c r="A398" t="s">
        <v>420</v>
      </c>
      <c r="B398" t="s">
        <v>1418</v>
      </c>
      <c r="C398" t="s">
        <v>2030</v>
      </c>
      <c r="D398" t="s">
        <v>2076</v>
      </c>
      <c r="E398" t="s">
        <v>2022</v>
      </c>
      <c r="F398" t="s">
        <v>81</v>
      </c>
      <c r="G398" s="4">
        <v>49600</v>
      </c>
      <c r="H398">
        <v>1</v>
      </c>
      <c r="I398" s="6" t="s">
        <v>2069</v>
      </c>
      <c r="J398" t="s">
        <v>2081</v>
      </c>
      <c r="K398">
        <v>5</v>
      </c>
      <c r="L398">
        <v>8</v>
      </c>
      <c r="M398" t="str" cm="1">
        <f t="array" ref="M398">_xlfn.IFS(L398=0,"Below Expectation",L398&lt;5,"Needs Improvement",L398&lt;=7,"Meets Expectation",L398&gt;=8,"Exceeds Expectation")</f>
        <v>Exceeds Expectation</v>
      </c>
      <c r="N398">
        <f t="shared" si="6"/>
        <v>7</v>
      </c>
      <c r="O398" s="11">
        <f>N398/Table3[[#Totals],[Point]]</f>
        <v>0.5</v>
      </c>
      <c r="P398" s="4" t="str" cm="1">
        <f t="array" ref="P398">_xlfn.IFS(O398&lt;=40%,"Low Risk",AND(O398&gt;40%,O398&lt;60%), "Medium Risk",O398&gt;=60%,"High Risk")</f>
        <v>Medium Risk</v>
      </c>
      <c r="Y398" cm="1">
        <f t="array" ref="Y398">_xlfn.IFS(D398="22-29",1,D398="30-39",2,D398="40-49",3,D398="50-59",4)</f>
        <v>1</v>
      </c>
      <c r="Z398" cm="1">
        <f t="array" ref="Z398">_xlfn.IFS(I398="0-4years",3,I398="5-9years",2,I398="10+ years",1)</f>
        <v>3</v>
      </c>
      <c r="AA398" cm="1">
        <f t="array" ref="AA398">_xlfn.IFS(J398="Low(1-2)", 3, J398="Medium(3)",1,J398="High(4-5)",2)</f>
        <v>1</v>
      </c>
      <c r="AB398" cm="1">
        <f t="array" ref="AB398">_xlfn.IFS(M398="Needs Improvement", 4, M398="Below Expectation", 1,M398="Meets Expectation",3,M398="Exceeds Expectation",2)</f>
        <v>2</v>
      </c>
    </row>
    <row r="399" spans="1:28" x14ac:dyDescent="0.3">
      <c r="A399" t="s">
        <v>421</v>
      </c>
      <c r="B399" t="s">
        <v>1419</v>
      </c>
      <c r="C399" t="s">
        <v>2028</v>
      </c>
      <c r="D399" t="s">
        <v>2073</v>
      </c>
      <c r="E399" t="s">
        <v>2023</v>
      </c>
      <c r="F399" t="s">
        <v>292</v>
      </c>
      <c r="G399" s="4">
        <v>62706</v>
      </c>
      <c r="H399">
        <v>0</v>
      </c>
      <c r="I399" s="6" t="s">
        <v>2071</v>
      </c>
      <c r="J399" t="s">
        <v>2079</v>
      </c>
      <c r="K399">
        <v>2</v>
      </c>
      <c r="L399">
        <v>6</v>
      </c>
      <c r="M399" t="str" cm="1">
        <f t="array" ref="M399">_xlfn.IFS(L399=0,"Below Expectation",L399&lt;5,"Needs Improvement",L399&lt;=7,"Meets Expectation",L399&gt;=8,"Exceeds Expectation")</f>
        <v>Meets Expectation</v>
      </c>
      <c r="N399">
        <f t="shared" si="6"/>
        <v>8</v>
      </c>
      <c r="O399" s="11">
        <f>N399/Table3[[#Totals],[Point]]</f>
        <v>0.5714285714285714</v>
      </c>
      <c r="P399" s="4" t="str" cm="1">
        <f t="array" ref="P399">_xlfn.IFS(O399&lt;=40%,"Low Risk",AND(O399&gt;40%,O399&lt;60%), "Medium Risk",O399&gt;=60%,"High Risk")</f>
        <v>Medium Risk</v>
      </c>
      <c r="Y399" cm="1">
        <f t="array" ref="Y399">_xlfn.IFS(D399="22-29",1,D399="30-39",2,D399="40-49",3,D399="50-59",4)</f>
        <v>2</v>
      </c>
      <c r="Z399" cm="1">
        <f t="array" ref="Z399">_xlfn.IFS(I399="0-4years",3,I399="5-9years",2,I399="10+ years",1)</f>
        <v>1</v>
      </c>
      <c r="AA399" cm="1">
        <f t="array" ref="AA399">_xlfn.IFS(J399="Low(1-2)", 3, J399="Medium(3)",1,J399="High(4-5)",2)</f>
        <v>2</v>
      </c>
      <c r="AB399" cm="1">
        <f t="array" ref="AB399">_xlfn.IFS(M399="Needs Improvement", 4, M399="Below Expectation", 1,M399="Meets Expectation",3,M399="Exceeds Expectation",2)</f>
        <v>3</v>
      </c>
    </row>
    <row r="400" spans="1:28" x14ac:dyDescent="0.3">
      <c r="A400" t="s">
        <v>422</v>
      </c>
      <c r="B400" t="s">
        <v>1420</v>
      </c>
      <c r="C400" t="s">
        <v>2029</v>
      </c>
      <c r="D400" t="s">
        <v>2074</v>
      </c>
      <c r="E400" t="s">
        <v>2022</v>
      </c>
      <c r="F400" t="s">
        <v>331</v>
      </c>
      <c r="G400" s="4">
        <v>44222</v>
      </c>
      <c r="H400">
        <v>0</v>
      </c>
      <c r="I400" s="6" t="s">
        <v>2069</v>
      </c>
      <c r="J400" t="s">
        <v>2080</v>
      </c>
      <c r="K400">
        <v>4</v>
      </c>
      <c r="L400">
        <v>1</v>
      </c>
      <c r="M400" t="str" cm="1">
        <f t="array" ref="M400">_xlfn.IFS(L400=0,"Below Expectation",L400&lt;5,"Needs Improvement",L400&lt;=7,"Meets Expectation",L400&gt;=8,"Exceeds Expectation")</f>
        <v>Needs Improvement</v>
      </c>
      <c r="N400">
        <f t="shared" si="6"/>
        <v>13</v>
      </c>
      <c r="O400" s="11">
        <f>N400/Table3[[#Totals],[Point]]</f>
        <v>0.9285714285714286</v>
      </c>
      <c r="P400" s="4" t="str" cm="1">
        <f t="array" ref="P400">_xlfn.IFS(O400&lt;=40%,"Low Risk",AND(O400&gt;40%,O400&lt;60%), "Medium Risk",O400&gt;=60%,"High Risk")</f>
        <v>High Risk</v>
      </c>
      <c r="Y400" cm="1">
        <f t="array" ref="Y400">_xlfn.IFS(D400="22-29",1,D400="30-39",2,D400="40-49",3,D400="50-59",4)</f>
        <v>3</v>
      </c>
      <c r="Z400" cm="1">
        <f t="array" ref="Z400">_xlfn.IFS(I400="0-4years",3,I400="5-9years",2,I400="10+ years",1)</f>
        <v>3</v>
      </c>
      <c r="AA400" cm="1">
        <f t="array" ref="AA400">_xlfn.IFS(J400="Low(1-2)", 3, J400="Medium(3)",1,J400="High(4-5)",2)</f>
        <v>3</v>
      </c>
      <c r="AB400" cm="1">
        <f t="array" ref="AB400">_xlfn.IFS(M400="Needs Improvement", 4, M400="Below Expectation", 1,M400="Meets Expectation",3,M400="Exceeds Expectation",2)</f>
        <v>4</v>
      </c>
    </row>
    <row r="401" spans="1:28" x14ac:dyDescent="0.3">
      <c r="A401" t="s">
        <v>423</v>
      </c>
      <c r="B401" t="s">
        <v>1421</v>
      </c>
      <c r="C401" t="s">
        <v>2027</v>
      </c>
      <c r="D401" t="s">
        <v>2073</v>
      </c>
      <c r="E401" t="s">
        <v>2022</v>
      </c>
      <c r="F401" t="s">
        <v>593</v>
      </c>
      <c r="G401" s="4">
        <v>66139</v>
      </c>
      <c r="H401">
        <v>0</v>
      </c>
      <c r="I401" s="6" t="s">
        <v>2071</v>
      </c>
      <c r="J401" t="s">
        <v>2079</v>
      </c>
      <c r="K401">
        <v>1</v>
      </c>
      <c r="L401">
        <v>0</v>
      </c>
      <c r="M401" t="str" cm="1">
        <f t="array" ref="M401">_xlfn.IFS(L401=0,"Below Expectation",L401&lt;5,"Needs Improvement",L401&lt;=7,"Meets Expectation",L401&gt;=8,"Exceeds Expectation")</f>
        <v>Below Expectation</v>
      </c>
      <c r="N401">
        <f t="shared" si="6"/>
        <v>6</v>
      </c>
      <c r="O401" s="11">
        <f>N401/Table3[[#Totals],[Point]]</f>
        <v>0.42857142857142855</v>
      </c>
      <c r="P401" s="4" t="str" cm="1">
        <f t="array" ref="P401">_xlfn.IFS(O401&lt;=40%,"Low Risk",AND(O401&gt;40%,O401&lt;60%), "Medium Risk",O401&gt;=60%,"High Risk")</f>
        <v>Medium Risk</v>
      </c>
      <c r="Y401" cm="1">
        <f t="array" ref="Y401">_xlfn.IFS(D401="22-29",1,D401="30-39",2,D401="40-49",3,D401="50-59",4)</f>
        <v>2</v>
      </c>
      <c r="Z401" cm="1">
        <f t="array" ref="Z401">_xlfn.IFS(I401="0-4years",3,I401="5-9years",2,I401="10+ years",1)</f>
        <v>1</v>
      </c>
      <c r="AA401" cm="1">
        <f t="array" ref="AA401">_xlfn.IFS(J401="Low(1-2)", 3, J401="Medium(3)",1,J401="High(4-5)",2)</f>
        <v>2</v>
      </c>
      <c r="AB401" cm="1">
        <f t="array" ref="AB401">_xlfn.IFS(M401="Needs Improvement", 4, M401="Below Expectation", 1,M401="Meets Expectation",3,M401="Exceeds Expectation",2)</f>
        <v>1</v>
      </c>
    </row>
    <row r="402" spans="1:28" x14ac:dyDescent="0.3">
      <c r="A402" t="s">
        <v>424</v>
      </c>
      <c r="B402" t="s">
        <v>1422</v>
      </c>
      <c r="C402" t="s">
        <v>2030</v>
      </c>
      <c r="D402" t="s">
        <v>2076</v>
      </c>
      <c r="E402" t="s">
        <v>2023</v>
      </c>
      <c r="F402" t="s">
        <v>311</v>
      </c>
      <c r="G402" s="4">
        <v>66302</v>
      </c>
      <c r="H402">
        <v>1</v>
      </c>
      <c r="I402" s="6" t="s">
        <v>2069</v>
      </c>
      <c r="J402" t="s">
        <v>2079</v>
      </c>
      <c r="K402">
        <v>4</v>
      </c>
      <c r="L402">
        <v>8</v>
      </c>
      <c r="M402" t="str" cm="1">
        <f t="array" ref="M402">_xlfn.IFS(L402=0,"Below Expectation",L402&lt;5,"Needs Improvement",L402&lt;=7,"Meets Expectation",L402&gt;=8,"Exceeds Expectation")</f>
        <v>Exceeds Expectation</v>
      </c>
      <c r="N402">
        <f t="shared" si="6"/>
        <v>8</v>
      </c>
      <c r="O402" s="11">
        <f>N402/Table3[[#Totals],[Point]]</f>
        <v>0.5714285714285714</v>
      </c>
      <c r="P402" s="4" t="str" cm="1">
        <f t="array" ref="P402">_xlfn.IFS(O402&lt;=40%,"Low Risk",AND(O402&gt;40%,O402&lt;60%), "Medium Risk",O402&gt;=60%,"High Risk")</f>
        <v>Medium Risk</v>
      </c>
      <c r="Y402" cm="1">
        <f t="array" ref="Y402">_xlfn.IFS(D402="22-29",1,D402="30-39",2,D402="40-49",3,D402="50-59",4)</f>
        <v>1</v>
      </c>
      <c r="Z402" cm="1">
        <f t="array" ref="Z402">_xlfn.IFS(I402="0-4years",3,I402="5-9years",2,I402="10+ years",1)</f>
        <v>3</v>
      </c>
      <c r="AA402" cm="1">
        <f t="array" ref="AA402">_xlfn.IFS(J402="Low(1-2)", 3, J402="Medium(3)",1,J402="High(4-5)",2)</f>
        <v>2</v>
      </c>
      <c r="AB402" cm="1">
        <f t="array" ref="AB402">_xlfn.IFS(M402="Needs Improvement", 4, M402="Below Expectation", 1,M402="Meets Expectation",3,M402="Exceeds Expectation",2)</f>
        <v>2</v>
      </c>
    </row>
    <row r="403" spans="1:28" x14ac:dyDescent="0.3">
      <c r="A403" t="s">
        <v>425</v>
      </c>
      <c r="B403" t="s">
        <v>1423</v>
      </c>
      <c r="C403" t="s">
        <v>2026</v>
      </c>
      <c r="D403" t="s">
        <v>2074</v>
      </c>
      <c r="E403" t="s">
        <v>2022</v>
      </c>
      <c r="F403" t="s">
        <v>1000</v>
      </c>
      <c r="G403" s="4">
        <v>119684</v>
      </c>
      <c r="H403">
        <v>0</v>
      </c>
      <c r="I403" s="6" t="s">
        <v>2070</v>
      </c>
      <c r="J403" t="s">
        <v>2081</v>
      </c>
      <c r="K403">
        <v>4</v>
      </c>
      <c r="L403">
        <v>0</v>
      </c>
      <c r="M403" t="str" cm="1">
        <f t="array" ref="M403">_xlfn.IFS(L403=0,"Below Expectation",L403&lt;5,"Needs Improvement",L403&lt;=7,"Meets Expectation",L403&gt;=8,"Exceeds Expectation")</f>
        <v>Below Expectation</v>
      </c>
      <c r="N403">
        <f t="shared" si="6"/>
        <v>7</v>
      </c>
      <c r="O403" s="11">
        <f>N403/Table3[[#Totals],[Point]]</f>
        <v>0.5</v>
      </c>
      <c r="P403" s="4" t="str" cm="1">
        <f t="array" ref="P403">_xlfn.IFS(O403&lt;=40%,"Low Risk",AND(O403&gt;40%,O403&lt;60%), "Medium Risk",O403&gt;=60%,"High Risk")</f>
        <v>Medium Risk</v>
      </c>
      <c r="Y403" cm="1">
        <f t="array" ref="Y403">_xlfn.IFS(D403="22-29",1,D403="30-39",2,D403="40-49",3,D403="50-59",4)</f>
        <v>3</v>
      </c>
      <c r="Z403" cm="1">
        <f t="array" ref="Z403">_xlfn.IFS(I403="0-4years",3,I403="5-9years",2,I403="10+ years",1)</f>
        <v>2</v>
      </c>
      <c r="AA403" cm="1">
        <f t="array" ref="AA403">_xlfn.IFS(J403="Low(1-2)", 3, J403="Medium(3)",1,J403="High(4-5)",2)</f>
        <v>1</v>
      </c>
      <c r="AB403" cm="1">
        <f t="array" ref="AB403">_xlfn.IFS(M403="Needs Improvement", 4, M403="Below Expectation", 1,M403="Meets Expectation",3,M403="Exceeds Expectation",2)</f>
        <v>1</v>
      </c>
    </row>
    <row r="404" spans="1:28" x14ac:dyDescent="0.3">
      <c r="A404" t="s">
        <v>426</v>
      </c>
      <c r="B404" t="s">
        <v>1424</v>
      </c>
      <c r="C404" t="s">
        <v>2026</v>
      </c>
      <c r="D404" t="s">
        <v>2075</v>
      </c>
      <c r="E404" t="s">
        <v>2023</v>
      </c>
      <c r="F404" t="s">
        <v>128</v>
      </c>
      <c r="G404" s="4">
        <v>112838</v>
      </c>
      <c r="H404">
        <v>0</v>
      </c>
      <c r="I404" s="6" t="s">
        <v>2071</v>
      </c>
      <c r="J404" t="s">
        <v>2079</v>
      </c>
      <c r="K404">
        <v>4</v>
      </c>
      <c r="L404">
        <v>5</v>
      </c>
      <c r="M404" t="str" cm="1">
        <f t="array" ref="M404">_xlfn.IFS(L404=0,"Below Expectation",L404&lt;5,"Needs Improvement",L404&lt;=7,"Meets Expectation",L404&gt;=8,"Exceeds Expectation")</f>
        <v>Meets Expectation</v>
      </c>
      <c r="N404">
        <f t="shared" si="6"/>
        <v>10</v>
      </c>
      <c r="O404" s="11">
        <f>N404/Table3[[#Totals],[Point]]</f>
        <v>0.7142857142857143</v>
      </c>
      <c r="P404" s="4" t="str" cm="1">
        <f t="array" ref="P404">_xlfn.IFS(O404&lt;=40%,"Low Risk",AND(O404&gt;40%,O404&lt;60%), "Medium Risk",O404&gt;=60%,"High Risk")</f>
        <v>High Risk</v>
      </c>
      <c r="Y404" cm="1">
        <f t="array" ref="Y404">_xlfn.IFS(D404="22-29",1,D404="30-39",2,D404="40-49",3,D404="50-59",4)</f>
        <v>4</v>
      </c>
      <c r="Z404" cm="1">
        <f t="array" ref="Z404">_xlfn.IFS(I404="0-4years",3,I404="5-9years",2,I404="10+ years",1)</f>
        <v>1</v>
      </c>
      <c r="AA404" cm="1">
        <f t="array" ref="AA404">_xlfn.IFS(J404="Low(1-2)", 3, J404="Medium(3)",1,J404="High(4-5)",2)</f>
        <v>2</v>
      </c>
      <c r="AB404" cm="1">
        <f t="array" ref="AB404">_xlfn.IFS(M404="Needs Improvement", 4, M404="Below Expectation", 1,M404="Meets Expectation",3,M404="Exceeds Expectation",2)</f>
        <v>3</v>
      </c>
    </row>
    <row r="405" spans="1:28" x14ac:dyDescent="0.3">
      <c r="A405" t="s">
        <v>427</v>
      </c>
      <c r="B405" t="s">
        <v>1425</v>
      </c>
      <c r="C405" t="s">
        <v>2026</v>
      </c>
      <c r="D405" t="s">
        <v>2074</v>
      </c>
      <c r="E405" t="s">
        <v>2023</v>
      </c>
      <c r="F405" t="s">
        <v>251</v>
      </c>
      <c r="G405" s="4">
        <v>93159</v>
      </c>
      <c r="H405">
        <v>0</v>
      </c>
      <c r="I405" s="6" t="s">
        <v>2070</v>
      </c>
      <c r="J405" t="s">
        <v>2081</v>
      </c>
      <c r="K405">
        <v>3</v>
      </c>
      <c r="L405">
        <v>1</v>
      </c>
      <c r="M405" t="str" cm="1">
        <f t="array" ref="M405">_xlfn.IFS(L405=0,"Below Expectation",L405&lt;5,"Needs Improvement",L405&lt;=7,"Meets Expectation",L405&gt;=8,"Exceeds Expectation")</f>
        <v>Needs Improvement</v>
      </c>
      <c r="N405">
        <f t="shared" si="6"/>
        <v>10</v>
      </c>
      <c r="O405" s="11">
        <f>N405/Table3[[#Totals],[Point]]</f>
        <v>0.7142857142857143</v>
      </c>
      <c r="P405" s="4" t="str" cm="1">
        <f t="array" ref="P405">_xlfn.IFS(O405&lt;=40%,"Low Risk",AND(O405&gt;40%,O405&lt;60%), "Medium Risk",O405&gt;=60%,"High Risk")</f>
        <v>High Risk</v>
      </c>
      <c r="Y405" cm="1">
        <f t="array" ref="Y405">_xlfn.IFS(D405="22-29",1,D405="30-39",2,D405="40-49",3,D405="50-59",4)</f>
        <v>3</v>
      </c>
      <c r="Z405" cm="1">
        <f t="array" ref="Z405">_xlfn.IFS(I405="0-4years",3,I405="5-9years",2,I405="10+ years",1)</f>
        <v>2</v>
      </c>
      <c r="AA405" cm="1">
        <f t="array" ref="AA405">_xlfn.IFS(J405="Low(1-2)", 3, J405="Medium(3)",1,J405="High(4-5)",2)</f>
        <v>1</v>
      </c>
      <c r="AB405" cm="1">
        <f t="array" ref="AB405">_xlfn.IFS(M405="Needs Improvement", 4, M405="Below Expectation", 1,M405="Meets Expectation",3,M405="Exceeds Expectation",2)</f>
        <v>4</v>
      </c>
    </row>
    <row r="406" spans="1:28" x14ac:dyDescent="0.3">
      <c r="A406" t="s">
        <v>428</v>
      </c>
      <c r="B406" t="s">
        <v>1426</v>
      </c>
      <c r="C406" t="s">
        <v>2027</v>
      </c>
      <c r="D406" t="s">
        <v>2074</v>
      </c>
      <c r="E406" t="s">
        <v>2022</v>
      </c>
      <c r="F406" t="s">
        <v>270</v>
      </c>
      <c r="G406" s="4">
        <v>33646</v>
      </c>
      <c r="H406">
        <v>0</v>
      </c>
      <c r="I406" s="6" t="s">
        <v>2071</v>
      </c>
      <c r="J406" t="s">
        <v>2081</v>
      </c>
      <c r="K406">
        <v>1</v>
      </c>
      <c r="L406">
        <v>3</v>
      </c>
      <c r="M406" t="str" cm="1">
        <f t="array" ref="M406">_xlfn.IFS(L406=0,"Below Expectation",L406&lt;5,"Needs Improvement",L406&lt;=7,"Meets Expectation",L406&gt;=8,"Exceeds Expectation")</f>
        <v>Needs Improvement</v>
      </c>
      <c r="N406">
        <f t="shared" si="6"/>
        <v>9</v>
      </c>
      <c r="O406" s="11">
        <f>N406/Table3[[#Totals],[Point]]</f>
        <v>0.6428571428571429</v>
      </c>
      <c r="P406" s="4" t="str" cm="1">
        <f t="array" ref="P406">_xlfn.IFS(O406&lt;=40%,"Low Risk",AND(O406&gt;40%,O406&lt;60%), "Medium Risk",O406&gt;=60%,"High Risk")</f>
        <v>High Risk</v>
      </c>
      <c r="Y406" cm="1">
        <f t="array" ref="Y406">_xlfn.IFS(D406="22-29",1,D406="30-39",2,D406="40-49",3,D406="50-59",4)</f>
        <v>3</v>
      </c>
      <c r="Z406" cm="1">
        <f t="array" ref="Z406">_xlfn.IFS(I406="0-4years",3,I406="5-9years",2,I406="10+ years",1)</f>
        <v>1</v>
      </c>
      <c r="AA406" cm="1">
        <f t="array" ref="AA406">_xlfn.IFS(J406="Low(1-2)", 3, J406="Medium(3)",1,J406="High(4-5)",2)</f>
        <v>1</v>
      </c>
      <c r="AB406" cm="1">
        <f t="array" ref="AB406">_xlfn.IFS(M406="Needs Improvement", 4, M406="Below Expectation", 1,M406="Meets Expectation",3,M406="Exceeds Expectation",2)</f>
        <v>4</v>
      </c>
    </row>
    <row r="407" spans="1:28" x14ac:dyDescent="0.3">
      <c r="A407" t="s">
        <v>429</v>
      </c>
      <c r="B407" t="s">
        <v>1427</v>
      </c>
      <c r="C407" t="s">
        <v>2026</v>
      </c>
      <c r="D407" t="s">
        <v>2074</v>
      </c>
      <c r="E407" t="s">
        <v>2023</v>
      </c>
      <c r="F407" t="s">
        <v>723</v>
      </c>
      <c r="G407" s="4">
        <v>38543</v>
      </c>
      <c r="H407">
        <v>1</v>
      </c>
      <c r="I407" s="6" t="s">
        <v>2069</v>
      </c>
      <c r="J407" t="s">
        <v>2079</v>
      </c>
      <c r="K407">
        <v>1</v>
      </c>
      <c r="L407">
        <v>5</v>
      </c>
      <c r="M407" t="str" cm="1">
        <f t="array" ref="M407">_xlfn.IFS(L407=0,"Below Expectation",L407&lt;5,"Needs Improvement",L407&lt;=7,"Meets Expectation",L407&gt;=8,"Exceeds Expectation")</f>
        <v>Meets Expectation</v>
      </c>
      <c r="N407">
        <f t="shared" si="6"/>
        <v>11</v>
      </c>
      <c r="O407" s="11">
        <f>N407/Table3[[#Totals],[Point]]</f>
        <v>0.7857142857142857</v>
      </c>
      <c r="P407" s="4" t="str" cm="1">
        <f t="array" ref="P407">_xlfn.IFS(O407&lt;=40%,"Low Risk",AND(O407&gt;40%,O407&lt;60%), "Medium Risk",O407&gt;=60%,"High Risk")</f>
        <v>High Risk</v>
      </c>
      <c r="Y407" cm="1">
        <f t="array" ref="Y407">_xlfn.IFS(D407="22-29",1,D407="30-39",2,D407="40-49",3,D407="50-59",4)</f>
        <v>3</v>
      </c>
      <c r="Z407" cm="1">
        <f t="array" ref="Z407">_xlfn.IFS(I407="0-4years",3,I407="5-9years",2,I407="10+ years",1)</f>
        <v>3</v>
      </c>
      <c r="AA407" cm="1">
        <f t="array" ref="AA407">_xlfn.IFS(J407="Low(1-2)", 3, J407="Medium(3)",1,J407="High(4-5)",2)</f>
        <v>2</v>
      </c>
      <c r="AB407" cm="1">
        <f t="array" ref="AB407">_xlfn.IFS(M407="Needs Improvement", 4, M407="Below Expectation", 1,M407="Meets Expectation",3,M407="Exceeds Expectation",2)</f>
        <v>3</v>
      </c>
    </row>
    <row r="408" spans="1:28" x14ac:dyDescent="0.3">
      <c r="A408" t="s">
        <v>430</v>
      </c>
      <c r="B408" t="s">
        <v>1428</v>
      </c>
      <c r="C408" t="s">
        <v>2025</v>
      </c>
      <c r="D408" t="s">
        <v>2073</v>
      </c>
      <c r="E408" t="s">
        <v>2022</v>
      </c>
      <c r="F408" t="s">
        <v>517</v>
      </c>
      <c r="G408" s="4">
        <v>119496</v>
      </c>
      <c r="H408">
        <v>0</v>
      </c>
      <c r="I408" s="6" t="s">
        <v>2071</v>
      </c>
      <c r="J408" t="s">
        <v>2081</v>
      </c>
      <c r="K408">
        <v>4</v>
      </c>
      <c r="L408">
        <v>4</v>
      </c>
      <c r="M408" t="str" cm="1">
        <f t="array" ref="M408">_xlfn.IFS(L408=0,"Below Expectation",L408&lt;5,"Needs Improvement",L408&lt;=7,"Meets Expectation",L408&gt;=8,"Exceeds Expectation")</f>
        <v>Needs Improvement</v>
      </c>
      <c r="N408">
        <f t="shared" si="6"/>
        <v>8</v>
      </c>
      <c r="O408" s="11">
        <f>N408/Table3[[#Totals],[Point]]</f>
        <v>0.5714285714285714</v>
      </c>
      <c r="P408" s="4" t="str" cm="1">
        <f t="array" ref="P408">_xlfn.IFS(O408&lt;=40%,"Low Risk",AND(O408&gt;40%,O408&lt;60%), "Medium Risk",O408&gt;=60%,"High Risk")</f>
        <v>Medium Risk</v>
      </c>
      <c r="Y408" cm="1">
        <f t="array" ref="Y408">_xlfn.IFS(D408="22-29",1,D408="30-39",2,D408="40-49",3,D408="50-59",4)</f>
        <v>2</v>
      </c>
      <c r="Z408" cm="1">
        <f t="array" ref="Z408">_xlfn.IFS(I408="0-4years",3,I408="5-9years",2,I408="10+ years",1)</f>
        <v>1</v>
      </c>
      <c r="AA408" cm="1">
        <f t="array" ref="AA408">_xlfn.IFS(J408="Low(1-2)", 3, J408="Medium(3)",1,J408="High(4-5)",2)</f>
        <v>1</v>
      </c>
      <c r="AB408" cm="1">
        <f t="array" ref="AB408">_xlfn.IFS(M408="Needs Improvement", 4, M408="Below Expectation", 1,M408="Meets Expectation",3,M408="Exceeds Expectation",2)</f>
        <v>4</v>
      </c>
    </row>
    <row r="409" spans="1:28" x14ac:dyDescent="0.3">
      <c r="A409" t="s">
        <v>431</v>
      </c>
      <c r="B409" t="s">
        <v>1429</v>
      </c>
      <c r="C409" t="s">
        <v>2028</v>
      </c>
      <c r="D409" t="s">
        <v>2075</v>
      </c>
      <c r="E409" t="s">
        <v>2023</v>
      </c>
      <c r="F409" t="s">
        <v>106</v>
      </c>
      <c r="G409" s="4">
        <v>47785</v>
      </c>
      <c r="H409">
        <v>0</v>
      </c>
      <c r="I409" s="6" t="s">
        <v>2071</v>
      </c>
      <c r="J409" t="s">
        <v>2080</v>
      </c>
      <c r="K409">
        <v>2</v>
      </c>
      <c r="L409">
        <v>5</v>
      </c>
      <c r="M409" t="str" cm="1">
        <f t="array" ref="M409">_xlfn.IFS(L409=0,"Below Expectation",L409&lt;5,"Needs Improvement",L409&lt;=7,"Meets Expectation",L409&gt;=8,"Exceeds Expectation")</f>
        <v>Meets Expectation</v>
      </c>
      <c r="N409">
        <f t="shared" si="6"/>
        <v>11</v>
      </c>
      <c r="O409" s="11">
        <f>N409/Table3[[#Totals],[Point]]</f>
        <v>0.7857142857142857</v>
      </c>
      <c r="P409" s="4" t="str" cm="1">
        <f t="array" ref="P409">_xlfn.IFS(O409&lt;=40%,"Low Risk",AND(O409&gt;40%,O409&lt;60%), "Medium Risk",O409&gt;=60%,"High Risk")</f>
        <v>High Risk</v>
      </c>
      <c r="Y409" cm="1">
        <f t="array" ref="Y409">_xlfn.IFS(D409="22-29",1,D409="30-39",2,D409="40-49",3,D409="50-59",4)</f>
        <v>4</v>
      </c>
      <c r="Z409" cm="1">
        <f t="array" ref="Z409">_xlfn.IFS(I409="0-4years",3,I409="5-9years",2,I409="10+ years",1)</f>
        <v>1</v>
      </c>
      <c r="AA409" cm="1">
        <f t="array" ref="AA409">_xlfn.IFS(J409="Low(1-2)", 3, J409="Medium(3)",1,J409="High(4-5)",2)</f>
        <v>3</v>
      </c>
      <c r="AB409" cm="1">
        <f t="array" ref="AB409">_xlfn.IFS(M409="Needs Improvement", 4, M409="Below Expectation", 1,M409="Meets Expectation",3,M409="Exceeds Expectation",2)</f>
        <v>3</v>
      </c>
    </row>
    <row r="410" spans="1:28" x14ac:dyDescent="0.3">
      <c r="A410" t="s">
        <v>432</v>
      </c>
      <c r="B410" t="s">
        <v>1430</v>
      </c>
      <c r="C410" t="s">
        <v>2028</v>
      </c>
      <c r="D410" t="s">
        <v>2075</v>
      </c>
      <c r="E410" t="s">
        <v>2024</v>
      </c>
      <c r="F410" t="s">
        <v>209</v>
      </c>
      <c r="G410" s="4">
        <v>103353</v>
      </c>
      <c r="H410">
        <v>0</v>
      </c>
      <c r="I410" s="6" t="s">
        <v>2071</v>
      </c>
      <c r="J410" t="s">
        <v>2081</v>
      </c>
      <c r="K410">
        <v>4</v>
      </c>
      <c r="L410">
        <v>2</v>
      </c>
      <c r="M410" t="str" cm="1">
        <f t="array" ref="M410">_xlfn.IFS(L410=0,"Below Expectation",L410&lt;5,"Needs Improvement",L410&lt;=7,"Meets Expectation",L410&gt;=8,"Exceeds Expectation")</f>
        <v>Needs Improvement</v>
      </c>
      <c r="N410">
        <f t="shared" si="6"/>
        <v>10</v>
      </c>
      <c r="O410" s="11">
        <f>N410/Table3[[#Totals],[Point]]</f>
        <v>0.7142857142857143</v>
      </c>
      <c r="P410" s="4" t="str" cm="1">
        <f t="array" ref="P410">_xlfn.IFS(O410&lt;=40%,"Low Risk",AND(O410&gt;40%,O410&lt;60%), "Medium Risk",O410&gt;=60%,"High Risk")</f>
        <v>High Risk</v>
      </c>
      <c r="Y410" cm="1">
        <f t="array" ref="Y410">_xlfn.IFS(D410="22-29",1,D410="30-39",2,D410="40-49",3,D410="50-59",4)</f>
        <v>4</v>
      </c>
      <c r="Z410" cm="1">
        <f t="array" ref="Z410">_xlfn.IFS(I410="0-4years",3,I410="5-9years",2,I410="10+ years",1)</f>
        <v>1</v>
      </c>
      <c r="AA410" cm="1">
        <f t="array" ref="AA410">_xlfn.IFS(J410="Low(1-2)", 3, J410="Medium(3)",1,J410="High(4-5)",2)</f>
        <v>1</v>
      </c>
      <c r="AB410" cm="1">
        <f t="array" ref="AB410">_xlfn.IFS(M410="Needs Improvement", 4, M410="Below Expectation", 1,M410="Meets Expectation",3,M410="Exceeds Expectation",2)</f>
        <v>4</v>
      </c>
    </row>
    <row r="411" spans="1:28" x14ac:dyDescent="0.3">
      <c r="A411" t="s">
        <v>433</v>
      </c>
      <c r="B411" t="s">
        <v>1431</v>
      </c>
      <c r="C411" t="s">
        <v>2027</v>
      </c>
      <c r="D411" t="s">
        <v>2075</v>
      </c>
      <c r="E411" t="s">
        <v>2023</v>
      </c>
      <c r="F411" t="s">
        <v>275</v>
      </c>
      <c r="G411" s="4">
        <v>56406</v>
      </c>
      <c r="H411">
        <v>0</v>
      </c>
      <c r="I411" s="6" t="s">
        <v>2069</v>
      </c>
      <c r="J411" t="s">
        <v>2080</v>
      </c>
      <c r="K411">
        <v>3</v>
      </c>
      <c r="L411">
        <v>4</v>
      </c>
      <c r="M411" t="str" cm="1">
        <f t="array" ref="M411">_xlfn.IFS(L411=0,"Below Expectation",L411&lt;5,"Needs Improvement",L411&lt;=7,"Meets Expectation",L411&gt;=8,"Exceeds Expectation")</f>
        <v>Needs Improvement</v>
      </c>
      <c r="N411">
        <f t="shared" si="6"/>
        <v>14</v>
      </c>
      <c r="O411" s="11">
        <f>N411/Table3[[#Totals],[Point]]</f>
        <v>1</v>
      </c>
      <c r="P411" s="4" t="str" cm="1">
        <f t="array" ref="P411">_xlfn.IFS(O411&lt;=40%,"Low Risk",AND(O411&gt;40%,O411&lt;60%), "Medium Risk",O411&gt;=60%,"High Risk")</f>
        <v>High Risk</v>
      </c>
      <c r="Y411" cm="1">
        <f t="array" ref="Y411">_xlfn.IFS(D411="22-29",1,D411="30-39",2,D411="40-49",3,D411="50-59",4)</f>
        <v>4</v>
      </c>
      <c r="Z411" cm="1">
        <f t="array" ref="Z411">_xlfn.IFS(I411="0-4years",3,I411="5-9years",2,I411="10+ years",1)</f>
        <v>3</v>
      </c>
      <c r="AA411" cm="1">
        <f t="array" ref="AA411">_xlfn.IFS(J411="Low(1-2)", 3, J411="Medium(3)",1,J411="High(4-5)",2)</f>
        <v>3</v>
      </c>
      <c r="AB411" cm="1">
        <f t="array" ref="AB411">_xlfn.IFS(M411="Needs Improvement", 4, M411="Below Expectation", 1,M411="Meets Expectation",3,M411="Exceeds Expectation",2)</f>
        <v>4</v>
      </c>
    </row>
    <row r="412" spans="1:28" x14ac:dyDescent="0.3">
      <c r="A412" t="s">
        <v>434</v>
      </c>
      <c r="B412" t="s">
        <v>1432</v>
      </c>
      <c r="C412" t="s">
        <v>2025</v>
      </c>
      <c r="D412" t="s">
        <v>2075</v>
      </c>
      <c r="E412" t="s">
        <v>2022</v>
      </c>
      <c r="F412" t="s">
        <v>378</v>
      </c>
      <c r="G412" s="4">
        <v>113992</v>
      </c>
      <c r="H412">
        <v>1</v>
      </c>
      <c r="I412" s="6" t="s">
        <v>2069</v>
      </c>
      <c r="J412" t="s">
        <v>2079</v>
      </c>
      <c r="K412">
        <v>5</v>
      </c>
      <c r="L412">
        <v>1</v>
      </c>
      <c r="M412" t="str" cm="1">
        <f t="array" ref="M412">_xlfn.IFS(L412=0,"Below Expectation",L412&lt;5,"Needs Improvement",L412&lt;=7,"Meets Expectation",L412&gt;=8,"Exceeds Expectation")</f>
        <v>Needs Improvement</v>
      </c>
      <c r="N412">
        <f t="shared" si="6"/>
        <v>13</v>
      </c>
      <c r="O412" s="11">
        <f>N412/Table3[[#Totals],[Point]]</f>
        <v>0.9285714285714286</v>
      </c>
      <c r="P412" s="4" t="str" cm="1">
        <f t="array" ref="P412">_xlfn.IFS(O412&lt;=40%,"Low Risk",AND(O412&gt;40%,O412&lt;60%), "Medium Risk",O412&gt;=60%,"High Risk")</f>
        <v>High Risk</v>
      </c>
      <c r="Y412" cm="1">
        <f t="array" ref="Y412">_xlfn.IFS(D412="22-29",1,D412="30-39",2,D412="40-49",3,D412="50-59",4)</f>
        <v>4</v>
      </c>
      <c r="Z412" cm="1">
        <f t="array" ref="Z412">_xlfn.IFS(I412="0-4years",3,I412="5-9years",2,I412="10+ years",1)</f>
        <v>3</v>
      </c>
      <c r="AA412" cm="1">
        <f t="array" ref="AA412">_xlfn.IFS(J412="Low(1-2)", 3, J412="Medium(3)",1,J412="High(4-5)",2)</f>
        <v>2</v>
      </c>
      <c r="AB412" cm="1">
        <f t="array" ref="AB412">_xlfn.IFS(M412="Needs Improvement", 4, M412="Below Expectation", 1,M412="Meets Expectation",3,M412="Exceeds Expectation",2)</f>
        <v>4</v>
      </c>
    </row>
    <row r="413" spans="1:28" x14ac:dyDescent="0.3">
      <c r="A413" t="s">
        <v>435</v>
      </c>
      <c r="B413" t="s">
        <v>1433</v>
      </c>
      <c r="C413" t="s">
        <v>2029</v>
      </c>
      <c r="D413" t="s">
        <v>2073</v>
      </c>
      <c r="E413" t="s">
        <v>2022</v>
      </c>
      <c r="F413" t="s">
        <v>773</v>
      </c>
      <c r="G413" s="4">
        <v>76428</v>
      </c>
      <c r="H413">
        <v>0</v>
      </c>
      <c r="I413" s="6" t="s">
        <v>2070</v>
      </c>
      <c r="J413" t="s">
        <v>2079</v>
      </c>
      <c r="K413">
        <v>3</v>
      </c>
      <c r="L413">
        <v>6</v>
      </c>
      <c r="M413" t="str" cm="1">
        <f t="array" ref="M413">_xlfn.IFS(L413=0,"Below Expectation",L413&lt;5,"Needs Improvement",L413&lt;=7,"Meets Expectation",L413&gt;=8,"Exceeds Expectation")</f>
        <v>Meets Expectation</v>
      </c>
      <c r="N413">
        <f t="shared" si="6"/>
        <v>9</v>
      </c>
      <c r="O413" s="11">
        <f>N413/Table3[[#Totals],[Point]]</f>
        <v>0.6428571428571429</v>
      </c>
      <c r="P413" s="4" t="str" cm="1">
        <f t="array" ref="P413">_xlfn.IFS(O413&lt;=40%,"Low Risk",AND(O413&gt;40%,O413&lt;60%), "Medium Risk",O413&gt;=60%,"High Risk")</f>
        <v>High Risk</v>
      </c>
      <c r="Y413" cm="1">
        <f t="array" ref="Y413">_xlfn.IFS(D413="22-29",1,D413="30-39",2,D413="40-49",3,D413="50-59",4)</f>
        <v>2</v>
      </c>
      <c r="Z413" cm="1">
        <f t="array" ref="Z413">_xlfn.IFS(I413="0-4years",3,I413="5-9years",2,I413="10+ years",1)</f>
        <v>2</v>
      </c>
      <c r="AA413" cm="1">
        <f t="array" ref="AA413">_xlfn.IFS(J413="Low(1-2)", 3, J413="Medium(3)",1,J413="High(4-5)",2)</f>
        <v>2</v>
      </c>
      <c r="AB413" cm="1">
        <f t="array" ref="AB413">_xlfn.IFS(M413="Needs Improvement", 4, M413="Below Expectation", 1,M413="Meets Expectation",3,M413="Exceeds Expectation",2)</f>
        <v>3</v>
      </c>
    </row>
    <row r="414" spans="1:28" x14ac:dyDescent="0.3">
      <c r="A414" t="s">
        <v>436</v>
      </c>
      <c r="B414" t="s">
        <v>1434</v>
      </c>
      <c r="C414" t="s">
        <v>2029</v>
      </c>
      <c r="D414" t="s">
        <v>2076</v>
      </c>
      <c r="E414" t="s">
        <v>2023</v>
      </c>
      <c r="F414" t="s">
        <v>895</v>
      </c>
      <c r="G414" s="4">
        <v>48777</v>
      </c>
      <c r="H414">
        <v>0</v>
      </c>
      <c r="I414" s="6" t="s">
        <v>2070</v>
      </c>
      <c r="J414" t="s">
        <v>2080</v>
      </c>
      <c r="K414">
        <v>2</v>
      </c>
      <c r="L414">
        <v>2</v>
      </c>
      <c r="M414" t="str" cm="1">
        <f t="array" ref="M414">_xlfn.IFS(L414=0,"Below Expectation",L414&lt;5,"Needs Improvement",L414&lt;=7,"Meets Expectation",L414&gt;=8,"Exceeds Expectation")</f>
        <v>Needs Improvement</v>
      </c>
      <c r="N414">
        <f t="shared" si="6"/>
        <v>10</v>
      </c>
      <c r="O414" s="11">
        <f>N414/Table3[[#Totals],[Point]]</f>
        <v>0.7142857142857143</v>
      </c>
      <c r="P414" s="4" t="str" cm="1">
        <f t="array" ref="P414">_xlfn.IFS(O414&lt;=40%,"Low Risk",AND(O414&gt;40%,O414&lt;60%), "Medium Risk",O414&gt;=60%,"High Risk")</f>
        <v>High Risk</v>
      </c>
      <c r="Y414" cm="1">
        <f t="array" ref="Y414">_xlfn.IFS(D414="22-29",1,D414="30-39",2,D414="40-49",3,D414="50-59",4)</f>
        <v>1</v>
      </c>
      <c r="Z414" cm="1">
        <f t="array" ref="Z414">_xlfn.IFS(I414="0-4years",3,I414="5-9years",2,I414="10+ years",1)</f>
        <v>2</v>
      </c>
      <c r="AA414" cm="1">
        <f t="array" ref="AA414">_xlfn.IFS(J414="Low(1-2)", 3, J414="Medium(3)",1,J414="High(4-5)",2)</f>
        <v>3</v>
      </c>
      <c r="AB414" cm="1">
        <f t="array" ref="AB414">_xlfn.IFS(M414="Needs Improvement", 4, M414="Below Expectation", 1,M414="Meets Expectation",3,M414="Exceeds Expectation",2)</f>
        <v>4</v>
      </c>
    </row>
    <row r="415" spans="1:28" x14ac:dyDescent="0.3">
      <c r="A415" t="s">
        <v>437</v>
      </c>
      <c r="B415" t="s">
        <v>1435</v>
      </c>
      <c r="C415" t="s">
        <v>2026</v>
      </c>
      <c r="D415" t="s">
        <v>2076</v>
      </c>
      <c r="E415" t="s">
        <v>2024</v>
      </c>
      <c r="F415" t="s">
        <v>719</v>
      </c>
      <c r="G415" s="4">
        <v>82939</v>
      </c>
      <c r="H415">
        <v>0</v>
      </c>
      <c r="I415" s="6" t="s">
        <v>2071</v>
      </c>
      <c r="J415" t="s">
        <v>2079</v>
      </c>
      <c r="K415">
        <v>4</v>
      </c>
      <c r="L415">
        <v>0</v>
      </c>
      <c r="M415" t="str" cm="1">
        <f t="array" ref="M415">_xlfn.IFS(L415=0,"Below Expectation",L415&lt;5,"Needs Improvement",L415&lt;=7,"Meets Expectation",L415&gt;=8,"Exceeds Expectation")</f>
        <v>Below Expectation</v>
      </c>
      <c r="N415">
        <f t="shared" si="6"/>
        <v>5</v>
      </c>
      <c r="O415" s="11">
        <f>N415/Table3[[#Totals],[Point]]</f>
        <v>0.35714285714285715</v>
      </c>
      <c r="P415" s="4" t="str" cm="1">
        <f t="array" ref="P415">_xlfn.IFS(O415&lt;=40%,"Low Risk",AND(O415&gt;40%,O415&lt;60%), "Medium Risk",O415&gt;=60%,"High Risk")</f>
        <v>Low Risk</v>
      </c>
      <c r="Y415" cm="1">
        <f t="array" ref="Y415">_xlfn.IFS(D415="22-29",1,D415="30-39",2,D415="40-49",3,D415="50-59",4)</f>
        <v>1</v>
      </c>
      <c r="Z415" cm="1">
        <f t="array" ref="Z415">_xlfn.IFS(I415="0-4years",3,I415="5-9years",2,I415="10+ years",1)</f>
        <v>1</v>
      </c>
      <c r="AA415" cm="1">
        <f t="array" ref="AA415">_xlfn.IFS(J415="Low(1-2)", 3, J415="Medium(3)",1,J415="High(4-5)",2)</f>
        <v>2</v>
      </c>
      <c r="AB415" cm="1">
        <f t="array" ref="AB415">_xlfn.IFS(M415="Needs Improvement", 4, M415="Below Expectation", 1,M415="Meets Expectation",3,M415="Exceeds Expectation",2)</f>
        <v>1</v>
      </c>
    </row>
    <row r="416" spans="1:28" x14ac:dyDescent="0.3">
      <c r="A416" t="s">
        <v>438</v>
      </c>
      <c r="B416" t="s">
        <v>1436</v>
      </c>
      <c r="C416" t="s">
        <v>2030</v>
      </c>
      <c r="D416" t="s">
        <v>2075</v>
      </c>
      <c r="E416" t="s">
        <v>2022</v>
      </c>
      <c r="F416" t="s">
        <v>819</v>
      </c>
      <c r="G416" s="4">
        <v>78026</v>
      </c>
      <c r="H416">
        <v>0</v>
      </c>
      <c r="I416" s="6" t="s">
        <v>2071</v>
      </c>
      <c r="J416" t="s">
        <v>2079</v>
      </c>
      <c r="K416">
        <v>1</v>
      </c>
      <c r="L416">
        <v>7</v>
      </c>
      <c r="M416" t="str" cm="1">
        <f t="array" ref="M416">_xlfn.IFS(L416=0,"Below Expectation",L416&lt;5,"Needs Improvement",L416&lt;=7,"Meets Expectation",L416&gt;=8,"Exceeds Expectation")</f>
        <v>Meets Expectation</v>
      </c>
      <c r="N416">
        <f t="shared" si="6"/>
        <v>10</v>
      </c>
      <c r="O416" s="11">
        <f>N416/Table3[[#Totals],[Point]]</f>
        <v>0.7142857142857143</v>
      </c>
      <c r="P416" s="4" t="str" cm="1">
        <f t="array" ref="P416">_xlfn.IFS(O416&lt;=40%,"Low Risk",AND(O416&gt;40%,O416&lt;60%), "Medium Risk",O416&gt;=60%,"High Risk")</f>
        <v>High Risk</v>
      </c>
      <c r="Y416" cm="1">
        <f t="array" ref="Y416">_xlfn.IFS(D416="22-29",1,D416="30-39",2,D416="40-49",3,D416="50-59",4)</f>
        <v>4</v>
      </c>
      <c r="Z416" cm="1">
        <f t="array" ref="Z416">_xlfn.IFS(I416="0-4years",3,I416="5-9years",2,I416="10+ years",1)</f>
        <v>1</v>
      </c>
      <c r="AA416" cm="1">
        <f t="array" ref="AA416">_xlfn.IFS(J416="Low(1-2)", 3, J416="Medium(3)",1,J416="High(4-5)",2)</f>
        <v>2</v>
      </c>
      <c r="AB416" cm="1">
        <f t="array" ref="AB416">_xlfn.IFS(M416="Needs Improvement", 4, M416="Below Expectation", 1,M416="Meets Expectation",3,M416="Exceeds Expectation",2)</f>
        <v>3</v>
      </c>
    </row>
    <row r="417" spans="1:28" x14ac:dyDescent="0.3">
      <c r="A417" t="s">
        <v>439</v>
      </c>
      <c r="B417" t="s">
        <v>1437</v>
      </c>
      <c r="C417" t="s">
        <v>2029</v>
      </c>
      <c r="D417" t="s">
        <v>2073</v>
      </c>
      <c r="E417" t="s">
        <v>2022</v>
      </c>
      <c r="F417" t="s">
        <v>920</v>
      </c>
      <c r="G417" s="4">
        <v>111450</v>
      </c>
      <c r="H417">
        <v>1</v>
      </c>
      <c r="I417" s="6" t="s">
        <v>2069</v>
      </c>
      <c r="J417" t="s">
        <v>2080</v>
      </c>
      <c r="K417">
        <v>4</v>
      </c>
      <c r="L417">
        <v>7</v>
      </c>
      <c r="M417" t="str" cm="1">
        <f t="array" ref="M417">_xlfn.IFS(L417=0,"Below Expectation",L417&lt;5,"Needs Improvement",L417&lt;=7,"Meets Expectation",L417&gt;=8,"Exceeds Expectation")</f>
        <v>Meets Expectation</v>
      </c>
      <c r="N417">
        <f t="shared" si="6"/>
        <v>11</v>
      </c>
      <c r="O417" s="11">
        <f>N417/Table3[[#Totals],[Point]]</f>
        <v>0.7857142857142857</v>
      </c>
      <c r="P417" s="4" t="str" cm="1">
        <f t="array" ref="P417">_xlfn.IFS(O417&lt;=40%,"Low Risk",AND(O417&gt;40%,O417&lt;60%), "Medium Risk",O417&gt;=60%,"High Risk")</f>
        <v>High Risk</v>
      </c>
      <c r="Y417" cm="1">
        <f t="array" ref="Y417">_xlfn.IFS(D417="22-29",1,D417="30-39",2,D417="40-49",3,D417="50-59",4)</f>
        <v>2</v>
      </c>
      <c r="Z417" cm="1">
        <f t="array" ref="Z417">_xlfn.IFS(I417="0-4years",3,I417="5-9years",2,I417="10+ years",1)</f>
        <v>3</v>
      </c>
      <c r="AA417" cm="1">
        <f t="array" ref="AA417">_xlfn.IFS(J417="Low(1-2)", 3, J417="Medium(3)",1,J417="High(4-5)",2)</f>
        <v>3</v>
      </c>
      <c r="AB417" cm="1">
        <f t="array" ref="AB417">_xlfn.IFS(M417="Needs Improvement", 4, M417="Below Expectation", 1,M417="Meets Expectation",3,M417="Exceeds Expectation",2)</f>
        <v>3</v>
      </c>
    </row>
    <row r="418" spans="1:28" x14ac:dyDescent="0.3">
      <c r="A418" t="s">
        <v>440</v>
      </c>
      <c r="B418" t="s">
        <v>1438</v>
      </c>
      <c r="C418" t="s">
        <v>2030</v>
      </c>
      <c r="D418" t="s">
        <v>2075</v>
      </c>
      <c r="E418" t="s">
        <v>2022</v>
      </c>
      <c r="F418" t="s">
        <v>961</v>
      </c>
      <c r="G418" s="4">
        <v>54553</v>
      </c>
      <c r="H418">
        <v>0</v>
      </c>
      <c r="I418" s="6" t="s">
        <v>2071</v>
      </c>
      <c r="J418" t="s">
        <v>2079</v>
      </c>
      <c r="K418">
        <v>2</v>
      </c>
      <c r="L418">
        <v>2</v>
      </c>
      <c r="M418" t="str" cm="1">
        <f t="array" ref="M418">_xlfn.IFS(L418=0,"Below Expectation",L418&lt;5,"Needs Improvement",L418&lt;=7,"Meets Expectation",L418&gt;=8,"Exceeds Expectation")</f>
        <v>Needs Improvement</v>
      </c>
      <c r="N418">
        <f t="shared" si="6"/>
        <v>11</v>
      </c>
      <c r="O418" s="11">
        <f>N418/Table3[[#Totals],[Point]]</f>
        <v>0.7857142857142857</v>
      </c>
      <c r="P418" s="4" t="str" cm="1">
        <f t="array" ref="P418">_xlfn.IFS(O418&lt;=40%,"Low Risk",AND(O418&gt;40%,O418&lt;60%), "Medium Risk",O418&gt;=60%,"High Risk")</f>
        <v>High Risk</v>
      </c>
      <c r="Y418" cm="1">
        <f t="array" ref="Y418">_xlfn.IFS(D418="22-29",1,D418="30-39",2,D418="40-49",3,D418="50-59",4)</f>
        <v>4</v>
      </c>
      <c r="Z418" cm="1">
        <f t="array" ref="Z418">_xlfn.IFS(I418="0-4years",3,I418="5-9years",2,I418="10+ years",1)</f>
        <v>1</v>
      </c>
      <c r="AA418" cm="1">
        <f t="array" ref="AA418">_xlfn.IFS(J418="Low(1-2)", 3, J418="Medium(3)",1,J418="High(4-5)",2)</f>
        <v>2</v>
      </c>
      <c r="AB418" cm="1">
        <f t="array" ref="AB418">_xlfn.IFS(M418="Needs Improvement", 4, M418="Below Expectation", 1,M418="Meets Expectation",3,M418="Exceeds Expectation",2)</f>
        <v>4</v>
      </c>
    </row>
    <row r="419" spans="1:28" x14ac:dyDescent="0.3">
      <c r="A419" t="s">
        <v>441</v>
      </c>
      <c r="B419" t="s">
        <v>1439</v>
      </c>
      <c r="C419" t="s">
        <v>2028</v>
      </c>
      <c r="D419" t="s">
        <v>2073</v>
      </c>
      <c r="E419" t="s">
        <v>2024</v>
      </c>
      <c r="F419" t="s">
        <v>233</v>
      </c>
      <c r="G419" s="4">
        <v>48548</v>
      </c>
      <c r="H419">
        <v>0</v>
      </c>
      <c r="I419" s="6" t="s">
        <v>2069</v>
      </c>
      <c r="J419" t="s">
        <v>2080</v>
      </c>
      <c r="K419">
        <v>1</v>
      </c>
      <c r="L419">
        <v>6</v>
      </c>
      <c r="M419" t="str" cm="1">
        <f t="array" ref="M419">_xlfn.IFS(L419=0,"Below Expectation",L419&lt;5,"Needs Improvement",L419&lt;=7,"Meets Expectation",L419&gt;=8,"Exceeds Expectation")</f>
        <v>Meets Expectation</v>
      </c>
      <c r="N419">
        <f t="shared" si="6"/>
        <v>11</v>
      </c>
      <c r="O419" s="11">
        <f>N419/Table3[[#Totals],[Point]]</f>
        <v>0.7857142857142857</v>
      </c>
      <c r="P419" s="4" t="str" cm="1">
        <f t="array" ref="P419">_xlfn.IFS(O419&lt;=40%,"Low Risk",AND(O419&gt;40%,O419&lt;60%), "Medium Risk",O419&gt;=60%,"High Risk")</f>
        <v>High Risk</v>
      </c>
      <c r="Y419" cm="1">
        <f t="array" ref="Y419">_xlfn.IFS(D419="22-29",1,D419="30-39",2,D419="40-49",3,D419="50-59",4)</f>
        <v>2</v>
      </c>
      <c r="Z419" cm="1">
        <f t="array" ref="Z419">_xlfn.IFS(I419="0-4years",3,I419="5-9years",2,I419="10+ years",1)</f>
        <v>3</v>
      </c>
      <c r="AA419" cm="1">
        <f t="array" ref="AA419">_xlfn.IFS(J419="Low(1-2)", 3, J419="Medium(3)",1,J419="High(4-5)",2)</f>
        <v>3</v>
      </c>
      <c r="AB419" cm="1">
        <f t="array" ref="AB419">_xlfn.IFS(M419="Needs Improvement", 4, M419="Below Expectation", 1,M419="Meets Expectation",3,M419="Exceeds Expectation",2)</f>
        <v>3</v>
      </c>
    </row>
    <row r="420" spans="1:28" x14ac:dyDescent="0.3">
      <c r="A420" t="s">
        <v>442</v>
      </c>
      <c r="B420" t="s">
        <v>1440</v>
      </c>
      <c r="C420" t="s">
        <v>2030</v>
      </c>
      <c r="D420" t="s">
        <v>2073</v>
      </c>
      <c r="E420" t="s">
        <v>2024</v>
      </c>
      <c r="F420" t="s">
        <v>839</v>
      </c>
      <c r="G420" s="4">
        <v>88221</v>
      </c>
      <c r="H420">
        <v>1</v>
      </c>
      <c r="I420" s="6" t="s">
        <v>2069</v>
      </c>
      <c r="J420" t="s">
        <v>2079</v>
      </c>
      <c r="K420">
        <v>3</v>
      </c>
      <c r="L420">
        <v>8</v>
      </c>
      <c r="M420" t="str" cm="1">
        <f t="array" ref="M420">_xlfn.IFS(L420=0,"Below Expectation",L420&lt;5,"Needs Improvement",L420&lt;=7,"Meets Expectation",L420&gt;=8,"Exceeds Expectation")</f>
        <v>Exceeds Expectation</v>
      </c>
      <c r="N420">
        <f t="shared" si="6"/>
        <v>9</v>
      </c>
      <c r="O420" s="11">
        <f>N420/Table3[[#Totals],[Point]]</f>
        <v>0.6428571428571429</v>
      </c>
      <c r="P420" s="4" t="str" cm="1">
        <f t="array" ref="P420">_xlfn.IFS(O420&lt;=40%,"Low Risk",AND(O420&gt;40%,O420&lt;60%), "Medium Risk",O420&gt;=60%,"High Risk")</f>
        <v>High Risk</v>
      </c>
      <c r="Y420" cm="1">
        <f t="array" ref="Y420">_xlfn.IFS(D420="22-29",1,D420="30-39",2,D420="40-49",3,D420="50-59",4)</f>
        <v>2</v>
      </c>
      <c r="Z420" cm="1">
        <f t="array" ref="Z420">_xlfn.IFS(I420="0-4years",3,I420="5-9years",2,I420="10+ years",1)</f>
        <v>3</v>
      </c>
      <c r="AA420" cm="1">
        <f t="array" ref="AA420">_xlfn.IFS(J420="Low(1-2)", 3, J420="Medium(3)",1,J420="High(4-5)",2)</f>
        <v>2</v>
      </c>
      <c r="AB420" cm="1">
        <f t="array" ref="AB420">_xlfn.IFS(M420="Needs Improvement", 4, M420="Below Expectation", 1,M420="Meets Expectation",3,M420="Exceeds Expectation",2)</f>
        <v>2</v>
      </c>
    </row>
    <row r="421" spans="1:28" x14ac:dyDescent="0.3">
      <c r="A421" t="s">
        <v>443</v>
      </c>
      <c r="B421" t="s">
        <v>1441</v>
      </c>
      <c r="C421" t="s">
        <v>2028</v>
      </c>
      <c r="D421" t="s">
        <v>2075</v>
      </c>
      <c r="E421" t="s">
        <v>2022</v>
      </c>
      <c r="F421" t="s">
        <v>831</v>
      </c>
      <c r="G421" s="4">
        <v>62265</v>
      </c>
      <c r="H421">
        <v>0</v>
      </c>
      <c r="I421" s="6" t="s">
        <v>2070</v>
      </c>
      <c r="J421" t="s">
        <v>2079</v>
      </c>
      <c r="K421">
        <v>5</v>
      </c>
      <c r="L421">
        <v>7</v>
      </c>
      <c r="M421" t="str" cm="1">
        <f t="array" ref="M421">_xlfn.IFS(L421=0,"Below Expectation",L421&lt;5,"Needs Improvement",L421&lt;=7,"Meets Expectation",L421&gt;=8,"Exceeds Expectation")</f>
        <v>Meets Expectation</v>
      </c>
      <c r="N421">
        <f t="shared" si="6"/>
        <v>11</v>
      </c>
      <c r="O421" s="11">
        <f>N421/Table3[[#Totals],[Point]]</f>
        <v>0.7857142857142857</v>
      </c>
      <c r="P421" s="4" t="str" cm="1">
        <f t="array" ref="P421">_xlfn.IFS(O421&lt;=40%,"Low Risk",AND(O421&gt;40%,O421&lt;60%), "Medium Risk",O421&gt;=60%,"High Risk")</f>
        <v>High Risk</v>
      </c>
      <c r="Y421" cm="1">
        <f t="array" ref="Y421">_xlfn.IFS(D421="22-29",1,D421="30-39",2,D421="40-49",3,D421="50-59",4)</f>
        <v>4</v>
      </c>
      <c r="Z421" cm="1">
        <f t="array" ref="Z421">_xlfn.IFS(I421="0-4years",3,I421="5-9years",2,I421="10+ years",1)</f>
        <v>2</v>
      </c>
      <c r="AA421" cm="1">
        <f t="array" ref="AA421">_xlfn.IFS(J421="Low(1-2)", 3, J421="Medium(3)",1,J421="High(4-5)",2)</f>
        <v>2</v>
      </c>
      <c r="AB421" cm="1">
        <f t="array" ref="AB421">_xlfn.IFS(M421="Needs Improvement", 4, M421="Below Expectation", 1,M421="Meets Expectation",3,M421="Exceeds Expectation",2)</f>
        <v>3</v>
      </c>
    </row>
    <row r="422" spans="1:28" x14ac:dyDescent="0.3">
      <c r="A422" t="s">
        <v>444</v>
      </c>
      <c r="B422" t="s">
        <v>1442</v>
      </c>
      <c r="C422" t="s">
        <v>2025</v>
      </c>
      <c r="D422" t="s">
        <v>2076</v>
      </c>
      <c r="E422" t="s">
        <v>2022</v>
      </c>
      <c r="F422" t="s">
        <v>632</v>
      </c>
      <c r="G422" s="4">
        <v>65701</v>
      </c>
      <c r="H422">
        <v>0</v>
      </c>
      <c r="I422" s="6" t="s">
        <v>2071</v>
      </c>
      <c r="J422" t="s">
        <v>2079</v>
      </c>
      <c r="K422">
        <v>5</v>
      </c>
      <c r="L422">
        <v>2</v>
      </c>
      <c r="M422" t="str" cm="1">
        <f t="array" ref="M422">_xlfn.IFS(L422=0,"Below Expectation",L422&lt;5,"Needs Improvement",L422&lt;=7,"Meets Expectation",L422&gt;=8,"Exceeds Expectation")</f>
        <v>Needs Improvement</v>
      </c>
      <c r="N422">
        <f t="shared" si="6"/>
        <v>8</v>
      </c>
      <c r="O422" s="11">
        <f>N422/Table3[[#Totals],[Point]]</f>
        <v>0.5714285714285714</v>
      </c>
      <c r="P422" s="4" t="str" cm="1">
        <f t="array" ref="P422">_xlfn.IFS(O422&lt;=40%,"Low Risk",AND(O422&gt;40%,O422&lt;60%), "Medium Risk",O422&gt;=60%,"High Risk")</f>
        <v>Medium Risk</v>
      </c>
      <c r="Y422" cm="1">
        <f t="array" ref="Y422">_xlfn.IFS(D422="22-29",1,D422="30-39",2,D422="40-49",3,D422="50-59",4)</f>
        <v>1</v>
      </c>
      <c r="Z422" cm="1">
        <f t="array" ref="Z422">_xlfn.IFS(I422="0-4years",3,I422="5-9years",2,I422="10+ years",1)</f>
        <v>1</v>
      </c>
      <c r="AA422" cm="1">
        <f t="array" ref="AA422">_xlfn.IFS(J422="Low(1-2)", 3, J422="Medium(3)",1,J422="High(4-5)",2)</f>
        <v>2</v>
      </c>
      <c r="AB422" cm="1">
        <f t="array" ref="AB422">_xlfn.IFS(M422="Needs Improvement", 4, M422="Below Expectation", 1,M422="Meets Expectation",3,M422="Exceeds Expectation",2)</f>
        <v>4</v>
      </c>
    </row>
    <row r="423" spans="1:28" x14ac:dyDescent="0.3">
      <c r="A423" t="s">
        <v>445</v>
      </c>
      <c r="B423" t="s">
        <v>1443</v>
      </c>
      <c r="C423" t="s">
        <v>2025</v>
      </c>
      <c r="D423" t="s">
        <v>2075</v>
      </c>
      <c r="E423" t="s">
        <v>2023</v>
      </c>
      <c r="F423" t="s">
        <v>470</v>
      </c>
      <c r="G423" s="4">
        <v>76287</v>
      </c>
      <c r="H423">
        <v>0</v>
      </c>
      <c r="I423" s="6" t="s">
        <v>2070</v>
      </c>
      <c r="J423" t="s">
        <v>2079</v>
      </c>
      <c r="K423">
        <v>4</v>
      </c>
      <c r="L423">
        <v>1</v>
      </c>
      <c r="M423" t="str" cm="1">
        <f t="array" ref="M423">_xlfn.IFS(L423=0,"Below Expectation",L423&lt;5,"Needs Improvement",L423&lt;=7,"Meets Expectation",L423&gt;=8,"Exceeds Expectation")</f>
        <v>Needs Improvement</v>
      </c>
      <c r="N423">
        <f t="shared" si="6"/>
        <v>12</v>
      </c>
      <c r="O423" s="11">
        <f>N423/Table3[[#Totals],[Point]]</f>
        <v>0.8571428571428571</v>
      </c>
      <c r="P423" s="4" t="str" cm="1">
        <f t="array" ref="P423">_xlfn.IFS(O423&lt;=40%,"Low Risk",AND(O423&gt;40%,O423&lt;60%), "Medium Risk",O423&gt;=60%,"High Risk")</f>
        <v>High Risk</v>
      </c>
      <c r="Y423" cm="1">
        <f t="array" ref="Y423">_xlfn.IFS(D423="22-29",1,D423="30-39",2,D423="40-49",3,D423="50-59",4)</f>
        <v>4</v>
      </c>
      <c r="Z423" cm="1">
        <f t="array" ref="Z423">_xlfn.IFS(I423="0-4years",3,I423="5-9years",2,I423="10+ years",1)</f>
        <v>2</v>
      </c>
      <c r="AA423" cm="1">
        <f t="array" ref="AA423">_xlfn.IFS(J423="Low(1-2)", 3, J423="Medium(3)",1,J423="High(4-5)",2)</f>
        <v>2</v>
      </c>
      <c r="AB423" cm="1">
        <f t="array" ref="AB423">_xlfn.IFS(M423="Needs Improvement", 4, M423="Below Expectation", 1,M423="Meets Expectation",3,M423="Exceeds Expectation",2)</f>
        <v>4</v>
      </c>
    </row>
    <row r="424" spans="1:28" x14ac:dyDescent="0.3">
      <c r="A424" t="s">
        <v>446</v>
      </c>
      <c r="B424" t="s">
        <v>1444</v>
      </c>
      <c r="C424" t="s">
        <v>2027</v>
      </c>
      <c r="D424" t="s">
        <v>2074</v>
      </c>
      <c r="E424" t="s">
        <v>2023</v>
      </c>
      <c r="F424" t="s">
        <v>483</v>
      </c>
      <c r="G424" s="4">
        <v>31727</v>
      </c>
      <c r="H424">
        <v>1</v>
      </c>
      <c r="I424" s="6" t="s">
        <v>2071</v>
      </c>
      <c r="J424" t="s">
        <v>2081</v>
      </c>
      <c r="K424">
        <v>3</v>
      </c>
      <c r="L424">
        <v>9</v>
      </c>
      <c r="M424" t="str" cm="1">
        <f t="array" ref="M424">_xlfn.IFS(L424=0,"Below Expectation",L424&lt;5,"Needs Improvement",L424&lt;=7,"Meets Expectation",L424&gt;=8,"Exceeds Expectation")</f>
        <v>Exceeds Expectation</v>
      </c>
      <c r="N424">
        <f t="shared" si="6"/>
        <v>7</v>
      </c>
      <c r="O424" s="11">
        <f>N424/Table3[[#Totals],[Point]]</f>
        <v>0.5</v>
      </c>
      <c r="P424" s="4" t="str" cm="1">
        <f t="array" ref="P424">_xlfn.IFS(O424&lt;=40%,"Low Risk",AND(O424&gt;40%,O424&lt;60%), "Medium Risk",O424&gt;=60%,"High Risk")</f>
        <v>Medium Risk</v>
      </c>
      <c r="Y424" cm="1">
        <f t="array" ref="Y424">_xlfn.IFS(D424="22-29",1,D424="30-39",2,D424="40-49",3,D424="50-59",4)</f>
        <v>3</v>
      </c>
      <c r="Z424" cm="1">
        <f t="array" ref="Z424">_xlfn.IFS(I424="0-4years",3,I424="5-9years",2,I424="10+ years",1)</f>
        <v>1</v>
      </c>
      <c r="AA424" cm="1">
        <f t="array" ref="AA424">_xlfn.IFS(J424="Low(1-2)", 3, J424="Medium(3)",1,J424="High(4-5)",2)</f>
        <v>1</v>
      </c>
      <c r="AB424" cm="1">
        <f t="array" ref="AB424">_xlfn.IFS(M424="Needs Improvement", 4, M424="Below Expectation", 1,M424="Meets Expectation",3,M424="Exceeds Expectation",2)</f>
        <v>2</v>
      </c>
    </row>
    <row r="425" spans="1:28" x14ac:dyDescent="0.3">
      <c r="A425" t="s">
        <v>447</v>
      </c>
      <c r="B425" t="s">
        <v>1445</v>
      </c>
      <c r="C425" t="s">
        <v>2027</v>
      </c>
      <c r="D425" t="s">
        <v>2073</v>
      </c>
      <c r="E425" t="s">
        <v>2022</v>
      </c>
      <c r="F425" t="s">
        <v>991</v>
      </c>
      <c r="G425" s="4">
        <v>75717</v>
      </c>
      <c r="H425">
        <v>0</v>
      </c>
      <c r="I425" s="6" t="s">
        <v>2069</v>
      </c>
      <c r="J425" t="s">
        <v>2079</v>
      </c>
      <c r="K425">
        <v>2</v>
      </c>
      <c r="L425">
        <v>6</v>
      </c>
      <c r="M425" t="str" cm="1">
        <f t="array" ref="M425">_xlfn.IFS(L425=0,"Below Expectation",L425&lt;5,"Needs Improvement",L425&lt;=7,"Meets Expectation",L425&gt;=8,"Exceeds Expectation")</f>
        <v>Meets Expectation</v>
      </c>
      <c r="N425">
        <f t="shared" si="6"/>
        <v>10</v>
      </c>
      <c r="O425" s="11">
        <f>N425/Table3[[#Totals],[Point]]</f>
        <v>0.7142857142857143</v>
      </c>
      <c r="P425" s="4" t="str" cm="1">
        <f t="array" ref="P425">_xlfn.IFS(O425&lt;=40%,"Low Risk",AND(O425&gt;40%,O425&lt;60%), "Medium Risk",O425&gt;=60%,"High Risk")</f>
        <v>High Risk</v>
      </c>
      <c r="Y425" cm="1">
        <f t="array" ref="Y425">_xlfn.IFS(D425="22-29",1,D425="30-39",2,D425="40-49",3,D425="50-59",4)</f>
        <v>2</v>
      </c>
      <c r="Z425" cm="1">
        <f t="array" ref="Z425">_xlfn.IFS(I425="0-4years",3,I425="5-9years",2,I425="10+ years",1)</f>
        <v>3</v>
      </c>
      <c r="AA425" cm="1">
        <f t="array" ref="AA425">_xlfn.IFS(J425="Low(1-2)", 3, J425="Medium(3)",1,J425="High(4-5)",2)</f>
        <v>2</v>
      </c>
      <c r="AB425" cm="1">
        <f t="array" ref="AB425">_xlfn.IFS(M425="Needs Improvement", 4, M425="Below Expectation", 1,M425="Meets Expectation",3,M425="Exceeds Expectation",2)</f>
        <v>3</v>
      </c>
    </row>
    <row r="426" spans="1:28" x14ac:dyDescent="0.3">
      <c r="A426" t="s">
        <v>448</v>
      </c>
      <c r="B426" t="s">
        <v>1446</v>
      </c>
      <c r="C426" t="s">
        <v>2026</v>
      </c>
      <c r="D426" t="s">
        <v>2074</v>
      </c>
      <c r="E426" t="s">
        <v>2023</v>
      </c>
      <c r="F426" t="s">
        <v>495</v>
      </c>
      <c r="G426" s="4">
        <v>57427</v>
      </c>
      <c r="H426">
        <v>0</v>
      </c>
      <c r="I426" s="6" t="s">
        <v>2071</v>
      </c>
      <c r="J426" t="s">
        <v>2079</v>
      </c>
      <c r="K426">
        <v>5</v>
      </c>
      <c r="L426">
        <v>6</v>
      </c>
      <c r="M426" t="str" cm="1">
        <f t="array" ref="M426">_xlfn.IFS(L426=0,"Below Expectation",L426&lt;5,"Needs Improvement",L426&lt;=7,"Meets Expectation",L426&gt;=8,"Exceeds Expectation")</f>
        <v>Meets Expectation</v>
      </c>
      <c r="N426">
        <f t="shared" si="6"/>
        <v>9</v>
      </c>
      <c r="O426" s="11">
        <f>N426/Table3[[#Totals],[Point]]</f>
        <v>0.6428571428571429</v>
      </c>
      <c r="P426" s="4" t="str" cm="1">
        <f t="array" ref="P426">_xlfn.IFS(O426&lt;=40%,"Low Risk",AND(O426&gt;40%,O426&lt;60%), "Medium Risk",O426&gt;=60%,"High Risk")</f>
        <v>High Risk</v>
      </c>
      <c r="Y426" cm="1">
        <f t="array" ref="Y426">_xlfn.IFS(D426="22-29",1,D426="30-39",2,D426="40-49",3,D426="50-59",4)</f>
        <v>3</v>
      </c>
      <c r="Z426" cm="1">
        <f t="array" ref="Z426">_xlfn.IFS(I426="0-4years",3,I426="5-9years",2,I426="10+ years",1)</f>
        <v>1</v>
      </c>
      <c r="AA426" cm="1">
        <f t="array" ref="AA426">_xlfn.IFS(J426="Low(1-2)", 3, J426="Medium(3)",1,J426="High(4-5)",2)</f>
        <v>2</v>
      </c>
      <c r="AB426" cm="1">
        <f t="array" ref="AB426">_xlfn.IFS(M426="Needs Improvement", 4, M426="Below Expectation", 1,M426="Meets Expectation",3,M426="Exceeds Expectation",2)</f>
        <v>3</v>
      </c>
    </row>
    <row r="427" spans="1:28" x14ac:dyDescent="0.3">
      <c r="A427" t="s">
        <v>449</v>
      </c>
      <c r="B427" t="s">
        <v>1447</v>
      </c>
      <c r="C427" t="s">
        <v>2029</v>
      </c>
      <c r="D427" t="s">
        <v>2076</v>
      </c>
      <c r="E427" t="s">
        <v>2022</v>
      </c>
      <c r="F427" t="s">
        <v>743</v>
      </c>
      <c r="G427" s="4">
        <v>41692</v>
      </c>
      <c r="H427">
        <v>0</v>
      </c>
      <c r="I427" s="6" t="s">
        <v>2070</v>
      </c>
      <c r="J427" t="s">
        <v>2080</v>
      </c>
      <c r="K427">
        <v>3</v>
      </c>
      <c r="L427">
        <v>8</v>
      </c>
      <c r="M427" t="str" cm="1">
        <f t="array" ref="M427">_xlfn.IFS(L427=0,"Below Expectation",L427&lt;5,"Needs Improvement",L427&lt;=7,"Meets Expectation",L427&gt;=8,"Exceeds Expectation")</f>
        <v>Exceeds Expectation</v>
      </c>
      <c r="N427">
        <f t="shared" si="6"/>
        <v>8</v>
      </c>
      <c r="O427" s="11">
        <f>N427/Table3[[#Totals],[Point]]</f>
        <v>0.5714285714285714</v>
      </c>
      <c r="P427" s="4" t="str" cm="1">
        <f t="array" ref="P427">_xlfn.IFS(O427&lt;=40%,"Low Risk",AND(O427&gt;40%,O427&lt;60%), "Medium Risk",O427&gt;=60%,"High Risk")</f>
        <v>Medium Risk</v>
      </c>
      <c r="Y427" cm="1">
        <f t="array" ref="Y427">_xlfn.IFS(D427="22-29",1,D427="30-39",2,D427="40-49",3,D427="50-59",4)</f>
        <v>1</v>
      </c>
      <c r="Z427" cm="1">
        <f t="array" ref="Z427">_xlfn.IFS(I427="0-4years",3,I427="5-9years",2,I427="10+ years",1)</f>
        <v>2</v>
      </c>
      <c r="AA427" cm="1">
        <f t="array" ref="AA427">_xlfn.IFS(J427="Low(1-2)", 3, J427="Medium(3)",1,J427="High(4-5)",2)</f>
        <v>3</v>
      </c>
      <c r="AB427" cm="1">
        <f t="array" ref="AB427">_xlfn.IFS(M427="Needs Improvement", 4, M427="Below Expectation", 1,M427="Meets Expectation",3,M427="Exceeds Expectation",2)</f>
        <v>2</v>
      </c>
    </row>
    <row r="428" spans="1:28" x14ac:dyDescent="0.3">
      <c r="A428" t="s">
        <v>450</v>
      </c>
      <c r="B428" t="s">
        <v>1448</v>
      </c>
      <c r="C428" t="s">
        <v>2026</v>
      </c>
      <c r="D428" t="s">
        <v>2075</v>
      </c>
      <c r="E428" t="s">
        <v>2023</v>
      </c>
      <c r="F428" t="s">
        <v>393</v>
      </c>
      <c r="G428" s="4">
        <v>56625</v>
      </c>
      <c r="H428">
        <v>0</v>
      </c>
      <c r="I428" s="6" t="s">
        <v>2070</v>
      </c>
      <c r="J428" t="s">
        <v>2080</v>
      </c>
      <c r="K428">
        <v>4</v>
      </c>
      <c r="L428">
        <v>4</v>
      </c>
      <c r="M428" t="str" cm="1">
        <f t="array" ref="M428">_xlfn.IFS(L428=0,"Below Expectation",L428&lt;5,"Needs Improvement",L428&lt;=7,"Meets Expectation",L428&gt;=8,"Exceeds Expectation")</f>
        <v>Needs Improvement</v>
      </c>
      <c r="N428">
        <f t="shared" si="6"/>
        <v>13</v>
      </c>
      <c r="O428" s="11">
        <f>N428/Table3[[#Totals],[Point]]</f>
        <v>0.9285714285714286</v>
      </c>
      <c r="P428" s="4" t="str" cm="1">
        <f t="array" ref="P428">_xlfn.IFS(O428&lt;=40%,"Low Risk",AND(O428&gt;40%,O428&lt;60%), "Medium Risk",O428&gt;=60%,"High Risk")</f>
        <v>High Risk</v>
      </c>
      <c r="Y428" cm="1">
        <f t="array" ref="Y428">_xlfn.IFS(D428="22-29",1,D428="30-39",2,D428="40-49",3,D428="50-59",4)</f>
        <v>4</v>
      </c>
      <c r="Z428" cm="1">
        <f t="array" ref="Z428">_xlfn.IFS(I428="0-4years",3,I428="5-9years",2,I428="10+ years",1)</f>
        <v>2</v>
      </c>
      <c r="AA428" cm="1">
        <f t="array" ref="AA428">_xlfn.IFS(J428="Low(1-2)", 3, J428="Medium(3)",1,J428="High(4-5)",2)</f>
        <v>3</v>
      </c>
      <c r="AB428" cm="1">
        <f t="array" ref="AB428">_xlfn.IFS(M428="Needs Improvement", 4, M428="Below Expectation", 1,M428="Meets Expectation",3,M428="Exceeds Expectation",2)</f>
        <v>4</v>
      </c>
    </row>
    <row r="429" spans="1:28" x14ac:dyDescent="0.3">
      <c r="A429" t="s">
        <v>451</v>
      </c>
      <c r="B429" t="s">
        <v>1449</v>
      </c>
      <c r="C429" t="s">
        <v>2028</v>
      </c>
      <c r="D429" t="s">
        <v>2074</v>
      </c>
      <c r="E429" t="s">
        <v>2023</v>
      </c>
      <c r="F429" t="s">
        <v>923</v>
      </c>
      <c r="G429" s="4">
        <v>49918</v>
      </c>
      <c r="H429">
        <v>0</v>
      </c>
      <c r="I429" s="6" t="s">
        <v>2069</v>
      </c>
      <c r="J429" t="s">
        <v>2081</v>
      </c>
      <c r="K429">
        <v>1</v>
      </c>
      <c r="L429">
        <v>3</v>
      </c>
      <c r="M429" t="str" cm="1">
        <f t="array" ref="M429">_xlfn.IFS(L429=0,"Below Expectation",L429&lt;5,"Needs Improvement",L429&lt;=7,"Meets Expectation",L429&gt;=8,"Exceeds Expectation")</f>
        <v>Needs Improvement</v>
      </c>
      <c r="N429">
        <f t="shared" si="6"/>
        <v>11</v>
      </c>
      <c r="O429" s="11">
        <f>N429/Table3[[#Totals],[Point]]</f>
        <v>0.7857142857142857</v>
      </c>
      <c r="P429" s="4" t="str" cm="1">
        <f t="array" ref="P429">_xlfn.IFS(O429&lt;=40%,"Low Risk",AND(O429&gt;40%,O429&lt;60%), "Medium Risk",O429&gt;=60%,"High Risk")</f>
        <v>High Risk</v>
      </c>
      <c r="Y429" cm="1">
        <f t="array" ref="Y429">_xlfn.IFS(D429="22-29",1,D429="30-39",2,D429="40-49",3,D429="50-59",4)</f>
        <v>3</v>
      </c>
      <c r="Z429" cm="1">
        <f t="array" ref="Z429">_xlfn.IFS(I429="0-4years",3,I429="5-9years",2,I429="10+ years",1)</f>
        <v>3</v>
      </c>
      <c r="AA429" cm="1">
        <f t="array" ref="AA429">_xlfn.IFS(J429="Low(1-2)", 3, J429="Medium(3)",1,J429="High(4-5)",2)</f>
        <v>1</v>
      </c>
      <c r="AB429" cm="1">
        <f t="array" ref="AB429">_xlfn.IFS(M429="Needs Improvement", 4, M429="Below Expectation", 1,M429="Meets Expectation",3,M429="Exceeds Expectation",2)</f>
        <v>4</v>
      </c>
    </row>
    <row r="430" spans="1:28" x14ac:dyDescent="0.3">
      <c r="A430" t="s">
        <v>452</v>
      </c>
      <c r="B430" t="s">
        <v>1450</v>
      </c>
      <c r="C430" t="s">
        <v>2026</v>
      </c>
      <c r="D430" t="s">
        <v>2073</v>
      </c>
      <c r="E430" t="s">
        <v>2022</v>
      </c>
      <c r="F430" t="s">
        <v>957</v>
      </c>
      <c r="G430" s="4">
        <v>66136</v>
      </c>
      <c r="H430">
        <v>0</v>
      </c>
      <c r="I430" s="6" t="s">
        <v>2071</v>
      </c>
      <c r="J430" t="s">
        <v>2080</v>
      </c>
      <c r="K430">
        <v>4</v>
      </c>
      <c r="L430">
        <v>7</v>
      </c>
      <c r="M430" t="str" cm="1">
        <f t="array" ref="M430">_xlfn.IFS(L430=0,"Below Expectation",L430&lt;5,"Needs Improvement",L430&lt;=7,"Meets Expectation",L430&gt;=8,"Exceeds Expectation")</f>
        <v>Meets Expectation</v>
      </c>
      <c r="N430">
        <f t="shared" si="6"/>
        <v>9</v>
      </c>
      <c r="O430" s="11">
        <f>N430/Table3[[#Totals],[Point]]</f>
        <v>0.6428571428571429</v>
      </c>
      <c r="P430" s="4" t="str" cm="1">
        <f t="array" ref="P430">_xlfn.IFS(O430&lt;=40%,"Low Risk",AND(O430&gt;40%,O430&lt;60%), "Medium Risk",O430&gt;=60%,"High Risk")</f>
        <v>High Risk</v>
      </c>
      <c r="Y430" cm="1">
        <f t="array" ref="Y430">_xlfn.IFS(D430="22-29",1,D430="30-39",2,D430="40-49",3,D430="50-59",4)</f>
        <v>2</v>
      </c>
      <c r="Z430" cm="1">
        <f t="array" ref="Z430">_xlfn.IFS(I430="0-4years",3,I430="5-9years",2,I430="10+ years",1)</f>
        <v>1</v>
      </c>
      <c r="AA430" cm="1">
        <f t="array" ref="AA430">_xlfn.IFS(J430="Low(1-2)", 3, J430="Medium(3)",1,J430="High(4-5)",2)</f>
        <v>3</v>
      </c>
      <c r="AB430" cm="1">
        <f t="array" ref="AB430">_xlfn.IFS(M430="Needs Improvement", 4, M430="Below Expectation", 1,M430="Meets Expectation",3,M430="Exceeds Expectation",2)</f>
        <v>3</v>
      </c>
    </row>
    <row r="431" spans="1:28" x14ac:dyDescent="0.3">
      <c r="A431" t="s">
        <v>453</v>
      </c>
      <c r="B431" t="s">
        <v>1451</v>
      </c>
      <c r="C431" t="s">
        <v>2030</v>
      </c>
      <c r="D431" t="s">
        <v>2074</v>
      </c>
      <c r="E431" t="s">
        <v>2024</v>
      </c>
      <c r="F431" t="s">
        <v>515</v>
      </c>
      <c r="G431" s="4">
        <v>77409</v>
      </c>
      <c r="H431">
        <v>0</v>
      </c>
      <c r="I431" s="6" t="s">
        <v>2070</v>
      </c>
      <c r="J431" t="s">
        <v>2080</v>
      </c>
      <c r="K431">
        <v>4</v>
      </c>
      <c r="L431">
        <v>3</v>
      </c>
      <c r="M431" t="str" cm="1">
        <f t="array" ref="M431">_xlfn.IFS(L431=0,"Below Expectation",L431&lt;5,"Needs Improvement",L431&lt;=7,"Meets Expectation",L431&gt;=8,"Exceeds Expectation")</f>
        <v>Needs Improvement</v>
      </c>
      <c r="N431">
        <f t="shared" si="6"/>
        <v>12</v>
      </c>
      <c r="O431" s="11">
        <f>N431/Table3[[#Totals],[Point]]</f>
        <v>0.8571428571428571</v>
      </c>
      <c r="P431" s="4" t="str" cm="1">
        <f t="array" ref="P431">_xlfn.IFS(O431&lt;=40%,"Low Risk",AND(O431&gt;40%,O431&lt;60%), "Medium Risk",O431&gt;=60%,"High Risk")</f>
        <v>High Risk</v>
      </c>
      <c r="Y431" cm="1">
        <f t="array" ref="Y431">_xlfn.IFS(D431="22-29",1,D431="30-39",2,D431="40-49",3,D431="50-59",4)</f>
        <v>3</v>
      </c>
      <c r="Z431" cm="1">
        <f t="array" ref="Z431">_xlfn.IFS(I431="0-4years",3,I431="5-9years",2,I431="10+ years",1)</f>
        <v>2</v>
      </c>
      <c r="AA431" cm="1">
        <f t="array" ref="AA431">_xlfn.IFS(J431="Low(1-2)", 3, J431="Medium(3)",1,J431="High(4-5)",2)</f>
        <v>3</v>
      </c>
      <c r="AB431" cm="1">
        <f t="array" ref="AB431">_xlfn.IFS(M431="Needs Improvement", 4, M431="Below Expectation", 1,M431="Meets Expectation",3,M431="Exceeds Expectation",2)</f>
        <v>4</v>
      </c>
    </row>
    <row r="432" spans="1:28" x14ac:dyDescent="0.3">
      <c r="A432" t="s">
        <v>454</v>
      </c>
      <c r="B432" t="s">
        <v>1452</v>
      </c>
      <c r="C432" t="s">
        <v>2028</v>
      </c>
      <c r="D432" t="s">
        <v>2075</v>
      </c>
      <c r="E432" t="s">
        <v>2023</v>
      </c>
      <c r="F432" t="s">
        <v>946</v>
      </c>
      <c r="G432" s="4">
        <v>40577</v>
      </c>
      <c r="H432">
        <v>0</v>
      </c>
      <c r="I432" s="6" t="s">
        <v>2071</v>
      </c>
      <c r="J432" t="s">
        <v>2080</v>
      </c>
      <c r="K432">
        <v>3</v>
      </c>
      <c r="L432">
        <v>3</v>
      </c>
      <c r="M432" t="str" cm="1">
        <f t="array" ref="M432">_xlfn.IFS(L432=0,"Below Expectation",L432&lt;5,"Needs Improvement",L432&lt;=7,"Meets Expectation",L432&gt;=8,"Exceeds Expectation")</f>
        <v>Needs Improvement</v>
      </c>
      <c r="N432">
        <f t="shared" si="6"/>
        <v>12</v>
      </c>
      <c r="O432" s="11">
        <f>N432/Table3[[#Totals],[Point]]</f>
        <v>0.8571428571428571</v>
      </c>
      <c r="P432" s="4" t="str" cm="1">
        <f t="array" ref="P432">_xlfn.IFS(O432&lt;=40%,"Low Risk",AND(O432&gt;40%,O432&lt;60%), "Medium Risk",O432&gt;=60%,"High Risk")</f>
        <v>High Risk</v>
      </c>
      <c r="Y432" cm="1">
        <f t="array" ref="Y432">_xlfn.IFS(D432="22-29",1,D432="30-39",2,D432="40-49",3,D432="50-59",4)</f>
        <v>4</v>
      </c>
      <c r="Z432" cm="1">
        <f t="array" ref="Z432">_xlfn.IFS(I432="0-4years",3,I432="5-9years",2,I432="10+ years",1)</f>
        <v>1</v>
      </c>
      <c r="AA432" cm="1">
        <f t="array" ref="AA432">_xlfn.IFS(J432="Low(1-2)", 3, J432="Medium(3)",1,J432="High(4-5)",2)</f>
        <v>3</v>
      </c>
      <c r="AB432" cm="1">
        <f t="array" ref="AB432">_xlfn.IFS(M432="Needs Improvement", 4, M432="Below Expectation", 1,M432="Meets Expectation",3,M432="Exceeds Expectation",2)</f>
        <v>4</v>
      </c>
    </row>
    <row r="433" spans="1:28" x14ac:dyDescent="0.3">
      <c r="A433" t="s">
        <v>455</v>
      </c>
      <c r="B433" t="s">
        <v>1453</v>
      </c>
      <c r="C433" t="s">
        <v>2027</v>
      </c>
      <c r="D433" t="s">
        <v>2076</v>
      </c>
      <c r="E433" t="s">
        <v>2022</v>
      </c>
      <c r="F433" t="s">
        <v>160</v>
      </c>
      <c r="G433" s="4">
        <v>110155</v>
      </c>
      <c r="H433">
        <v>0</v>
      </c>
      <c r="I433" s="6" t="s">
        <v>2069</v>
      </c>
      <c r="J433" t="s">
        <v>2080</v>
      </c>
      <c r="K433">
        <v>5</v>
      </c>
      <c r="L433">
        <v>1</v>
      </c>
      <c r="M433" t="str" cm="1">
        <f t="array" ref="M433">_xlfn.IFS(L433=0,"Below Expectation",L433&lt;5,"Needs Improvement",L433&lt;=7,"Meets Expectation",L433&gt;=8,"Exceeds Expectation")</f>
        <v>Needs Improvement</v>
      </c>
      <c r="N433">
        <f t="shared" si="6"/>
        <v>11</v>
      </c>
      <c r="O433" s="11">
        <f>N433/Table3[[#Totals],[Point]]</f>
        <v>0.7857142857142857</v>
      </c>
      <c r="P433" s="4" t="str" cm="1">
        <f t="array" ref="P433">_xlfn.IFS(O433&lt;=40%,"Low Risk",AND(O433&gt;40%,O433&lt;60%), "Medium Risk",O433&gt;=60%,"High Risk")</f>
        <v>High Risk</v>
      </c>
      <c r="Y433" cm="1">
        <f t="array" ref="Y433">_xlfn.IFS(D433="22-29",1,D433="30-39",2,D433="40-49",3,D433="50-59",4)</f>
        <v>1</v>
      </c>
      <c r="Z433" cm="1">
        <f t="array" ref="Z433">_xlfn.IFS(I433="0-4years",3,I433="5-9years",2,I433="10+ years",1)</f>
        <v>3</v>
      </c>
      <c r="AA433" cm="1">
        <f t="array" ref="AA433">_xlfn.IFS(J433="Low(1-2)", 3, J433="Medium(3)",1,J433="High(4-5)",2)</f>
        <v>3</v>
      </c>
      <c r="AB433" cm="1">
        <f t="array" ref="AB433">_xlfn.IFS(M433="Needs Improvement", 4, M433="Below Expectation", 1,M433="Meets Expectation",3,M433="Exceeds Expectation",2)</f>
        <v>4</v>
      </c>
    </row>
    <row r="434" spans="1:28" x14ac:dyDescent="0.3">
      <c r="A434" t="s">
        <v>456</v>
      </c>
      <c r="B434" t="s">
        <v>1454</v>
      </c>
      <c r="C434" t="s">
        <v>2025</v>
      </c>
      <c r="D434" t="s">
        <v>2076</v>
      </c>
      <c r="E434" t="s">
        <v>2022</v>
      </c>
      <c r="F434" t="s">
        <v>390</v>
      </c>
      <c r="G434" s="4">
        <v>106731</v>
      </c>
      <c r="H434">
        <v>1</v>
      </c>
      <c r="I434" s="6" t="s">
        <v>2069</v>
      </c>
      <c r="J434" t="s">
        <v>2080</v>
      </c>
      <c r="K434">
        <v>3</v>
      </c>
      <c r="L434">
        <v>0</v>
      </c>
      <c r="M434" t="str" cm="1">
        <f t="array" ref="M434">_xlfn.IFS(L434=0,"Below Expectation",L434&lt;5,"Needs Improvement",L434&lt;=7,"Meets Expectation",L434&gt;=8,"Exceeds Expectation")</f>
        <v>Below Expectation</v>
      </c>
      <c r="N434">
        <f t="shared" si="6"/>
        <v>8</v>
      </c>
      <c r="O434" s="11">
        <f>N434/Table3[[#Totals],[Point]]</f>
        <v>0.5714285714285714</v>
      </c>
      <c r="P434" s="4" t="str" cm="1">
        <f t="array" ref="P434">_xlfn.IFS(O434&lt;=40%,"Low Risk",AND(O434&gt;40%,O434&lt;60%), "Medium Risk",O434&gt;=60%,"High Risk")</f>
        <v>Medium Risk</v>
      </c>
      <c r="Y434" cm="1">
        <f t="array" ref="Y434">_xlfn.IFS(D434="22-29",1,D434="30-39",2,D434="40-49",3,D434="50-59",4)</f>
        <v>1</v>
      </c>
      <c r="Z434" cm="1">
        <f t="array" ref="Z434">_xlfn.IFS(I434="0-4years",3,I434="5-9years",2,I434="10+ years",1)</f>
        <v>3</v>
      </c>
      <c r="AA434" cm="1">
        <f t="array" ref="AA434">_xlfn.IFS(J434="Low(1-2)", 3, J434="Medium(3)",1,J434="High(4-5)",2)</f>
        <v>3</v>
      </c>
      <c r="AB434" cm="1">
        <f t="array" ref="AB434">_xlfn.IFS(M434="Needs Improvement", 4, M434="Below Expectation", 1,M434="Meets Expectation",3,M434="Exceeds Expectation",2)</f>
        <v>1</v>
      </c>
    </row>
    <row r="435" spans="1:28" x14ac:dyDescent="0.3">
      <c r="A435" t="s">
        <v>457</v>
      </c>
      <c r="B435" t="s">
        <v>1455</v>
      </c>
      <c r="C435" t="s">
        <v>2027</v>
      </c>
      <c r="D435" t="s">
        <v>2073</v>
      </c>
      <c r="E435" t="s">
        <v>2023</v>
      </c>
      <c r="F435" t="s">
        <v>935</v>
      </c>
      <c r="G435" s="4">
        <v>52689</v>
      </c>
      <c r="H435">
        <v>1</v>
      </c>
      <c r="I435" s="6" t="s">
        <v>2069</v>
      </c>
      <c r="J435" t="s">
        <v>2081</v>
      </c>
      <c r="K435">
        <v>1</v>
      </c>
      <c r="L435">
        <v>3</v>
      </c>
      <c r="M435" t="str" cm="1">
        <f t="array" ref="M435">_xlfn.IFS(L435=0,"Below Expectation",L435&lt;5,"Needs Improvement",L435&lt;=7,"Meets Expectation",L435&gt;=8,"Exceeds Expectation")</f>
        <v>Needs Improvement</v>
      </c>
      <c r="N435">
        <f t="shared" si="6"/>
        <v>10</v>
      </c>
      <c r="O435" s="11">
        <f>N435/Table3[[#Totals],[Point]]</f>
        <v>0.7142857142857143</v>
      </c>
      <c r="P435" s="4" t="str" cm="1">
        <f t="array" ref="P435">_xlfn.IFS(O435&lt;=40%,"Low Risk",AND(O435&gt;40%,O435&lt;60%), "Medium Risk",O435&gt;=60%,"High Risk")</f>
        <v>High Risk</v>
      </c>
      <c r="Y435" cm="1">
        <f t="array" ref="Y435">_xlfn.IFS(D435="22-29",1,D435="30-39",2,D435="40-49",3,D435="50-59",4)</f>
        <v>2</v>
      </c>
      <c r="Z435" cm="1">
        <f t="array" ref="Z435">_xlfn.IFS(I435="0-4years",3,I435="5-9years",2,I435="10+ years",1)</f>
        <v>3</v>
      </c>
      <c r="AA435" cm="1">
        <f t="array" ref="AA435">_xlfn.IFS(J435="Low(1-2)", 3, J435="Medium(3)",1,J435="High(4-5)",2)</f>
        <v>1</v>
      </c>
      <c r="AB435" cm="1">
        <f t="array" ref="AB435">_xlfn.IFS(M435="Needs Improvement", 4, M435="Below Expectation", 1,M435="Meets Expectation",3,M435="Exceeds Expectation",2)</f>
        <v>4</v>
      </c>
    </row>
    <row r="436" spans="1:28" x14ac:dyDescent="0.3">
      <c r="A436" t="s">
        <v>458</v>
      </c>
      <c r="B436" t="s">
        <v>1456</v>
      </c>
      <c r="C436" t="s">
        <v>2029</v>
      </c>
      <c r="D436" t="s">
        <v>2075</v>
      </c>
      <c r="E436" t="s">
        <v>2022</v>
      </c>
      <c r="F436" t="s">
        <v>207</v>
      </c>
      <c r="G436" s="4">
        <v>36154</v>
      </c>
      <c r="H436">
        <v>0</v>
      </c>
      <c r="I436" s="6" t="s">
        <v>2071</v>
      </c>
      <c r="J436" t="s">
        <v>2081</v>
      </c>
      <c r="K436">
        <v>3</v>
      </c>
      <c r="L436">
        <v>6</v>
      </c>
      <c r="M436" t="str" cm="1">
        <f t="array" ref="M436">_xlfn.IFS(L436=0,"Below Expectation",L436&lt;5,"Needs Improvement",L436&lt;=7,"Meets Expectation",L436&gt;=8,"Exceeds Expectation")</f>
        <v>Meets Expectation</v>
      </c>
      <c r="N436">
        <f t="shared" si="6"/>
        <v>9</v>
      </c>
      <c r="O436" s="11">
        <f>N436/Table3[[#Totals],[Point]]</f>
        <v>0.6428571428571429</v>
      </c>
      <c r="P436" s="4" t="str" cm="1">
        <f t="array" ref="P436">_xlfn.IFS(O436&lt;=40%,"Low Risk",AND(O436&gt;40%,O436&lt;60%), "Medium Risk",O436&gt;=60%,"High Risk")</f>
        <v>High Risk</v>
      </c>
      <c r="Y436" cm="1">
        <f t="array" ref="Y436">_xlfn.IFS(D436="22-29",1,D436="30-39",2,D436="40-49",3,D436="50-59",4)</f>
        <v>4</v>
      </c>
      <c r="Z436" cm="1">
        <f t="array" ref="Z436">_xlfn.IFS(I436="0-4years",3,I436="5-9years",2,I436="10+ years",1)</f>
        <v>1</v>
      </c>
      <c r="AA436" cm="1">
        <f t="array" ref="AA436">_xlfn.IFS(J436="Low(1-2)", 3, J436="Medium(3)",1,J436="High(4-5)",2)</f>
        <v>1</v>
      </c>
      <c r="AB436" cm="1">
        <f t="array" ref="AB436">_xlfn.IFS(M436="Needs Improvement", 4, M436="Below Expectation", 1,M436="Meets Expectation",3,M436="Exceeds Expectation",2)</f>
        <v>3</v>
      </c>
    </row>
    <row r="437" spans="1:28" x14ac:dyDescent="0.3">
      <c r="A437" t="s">
        <v>459</v>
      </c>
      <c r="B437" t="s">
        <v>1457</v>
      </c>
      <c r="C437" t="s">
        <v>2028</v>
      </c>
      <c r="D437" t="s">
        <v>2075</v>
      </c>
      <c r="E437" t="s">
        <v>2023</v>
      </c>
      <c r="F437" t="s">
        <v>611</v>
      </c>
      <c r="G437" s="4">
        <v>119948</v>
      </c>
      <c r="H437">
        <v>0</v>
      </c>
      <c r="I437" s="6" t="s">
        <v>2070</v>
      </c>
      <c r="J437" t="s">
        <v>2080</v>
      </c>
      <c r="K437">
        <v>2</v>
      </c>
      <c r="L437">
        <v>8</v>
      </c>
      <c r="M437" t="str" cm="1">
        <f t="array" ref="M437">_xlfn.IFS(L437=0,"Below Expectation",L437&lt;5,"Needs Improvement",L437&lt;=7,"Meets Expectation",L437&gt;=8,"Exceeds Expectation")</f>
        <v>Exceeds Expectation</v>
      </c>
      <c r="N437">
        <f t="shared" si="6"/>
        <v>11</v>
      </c>
      <c r="O437" s="11">
        <f>N437/Table3[[#Totals],[Point]]</f>
        <v>0.7857142857142857</v>
      </c>
      <c r="P437" s="4" t="str" cm="1">
        <f t="array" ref="P437">_xlfn.IFS(O437&lt;=40%,"Low Risk",AND(O437&gt;40%,O437&lt;60%), "Medium Risk",O437&gt;=60%,"High Risk")</f>
        <v>High Risk</v>
      </c>
      <c r="Y437" cm="1">
        <f t="array" ref="Y437">_xlfn.IFS(D437="22-29",1,D437="30-39",2,D437="40-49",3,D437="50-59",4)</f>
        <v>4</v>
      </c>
      <c r="Z437" cm="1">
        <f t="array" ref="Z437">_xlfn.IFS(I437="0-4years",3,I437="5-9years",2,I437="10+ years",1)</f>
        <v>2</v>
      </c>
      <c r="AA437" cm="1">
        <f t="array" ref="AA437">_xlfn.IFS(J437="Low(1-2)", 3, J437="Medium(3)",1,J437="High(4-5)",2)</f>
        <v>3</v>
      </c>
      <c r="AB437" cm="1">
        <f t="array" ref="AB437">_xlfn.IFS(M437="Needs Improvement", 4, M437="Below Expectation", 1,M437="Meets Expectation",3,M437="Exceeds Expectation",2)</f>
        <v>2</v>
      </c>
    </row>
    <row r="438" spans="1:28" x14ac:dyDescent="0.3">
      <c r="A438" t="s">
        <v>460</v>
      </c>
      <c r="B438" t="s">
        <v>1458</v>
      </c>
      <c r="C438" t="s">
        <v>2028</v>
      </c>
      <c r="D438" t="s">
        <v>2074</v>
      </c>
      <c r="E438" t="s">
        <v>2023</v>
      </c>
      <c r="F438" t="s">
        <v>310</v>
      </c>
      <c r="G438" s="4">
        <v>46341</v>
      </c>
      <c r="H438">
        <v>0</v>
      </c>
      <c r="I438" s="6" t="s">
        <v>2071</v>
      </c>
      <c r="J438" t="s">
        <v>2080</v>
      </c>
      <c r="K438">
        <v>4</v>
      </c>
      <c r="L438">
        <v>8</v>
      </c>
      <c r="M438" t="str" cm="1">
        <f t="array" ref="M438">_xlfn.IFS(L438=0,"Below Expectation",L438&lt;5,"Needs Improvement",L438&lt;=7,"Meets Expectation",L438&gt;=8,"Exceeds Expectation")</f>
        <v>Exceeds Expectation</v>
      </c>
      <c r="N438">
        <f t="shared" si="6"/>
        <v>9</v>
      </c>
      <c r="O438" s="11">
        <f>N438/Table3[[#Totals],[Point]]</f>
        <v>0.6428571428571429</v>
      </c>
      <c r="P438" s="4" t="str" cm="1">
        <f t="array" ref="P438">_xlfn.IFS(O438&lt;=40%,"Low Risk",AND(O438&gt;40%,O438&lt;60%), "Medium Risk",O438&gt;=60%,"High Risk")</f>
        <v>High Risk</v>
      </c>
      <c r="Y438" cm="1">
        <f t="array" ref="Y438">_xlfn.IFS(D438="22-29",1,D438="30-39",2,D438="40-49",3,D438="50-59",4)</f>
        <v>3</v>
      </c>
      <c r="Z438" cm="1">
        <f t="array" ref="Z438">_xlfn.IFS(I438="0-4years",3,I438="5-9years",2,I438="10+ years",1)</f>
        <v>1</v>
      </c>
      <c r="AA438" cm="1">
        <f t="array" ref="AA438">_xlfn.IFS(J438="Low(1-2)", 3, J438="Medium(3)",1,J438="High(4-5)",2)</f>
        <v>3</v>
      </c>
      <c r="AB438" cm="1">
        <f t="array" ref="AB438">_xlfn.IFS(M438="Needs Improvement", 4, M438="Below Expectation", 1,M438="Meets Expectation",3,M438="Exceeds Expectation",2)</f>
        <v>2</v>
      </c>
    </row>
    <row r="439" spans="1:28" x14ac:dyDescent="0.3">
      <c r="A439" t="s">
        <v>461</v>
      </c>
      <c r="B439" t="s">
        <v>1459</v>
      </c>
      <c r="C439" t="s">
        <v>2030</v>
      </c>
      <c r="D439" t="s">
        <v>2074</v>
      </c>
      <c r="E439" t="s">
        <v>2024</v>
      </c>
      <c r="F439" t="s">
        <v>495</v>
      </c>
      <c r="G439" s="4">
        <v>99681</v>
      </c>
      <c r="H439">
        <v>0</v>
      </c>
      <c r="I439" s="6" t="s">
        <v>2071</v>
      </c>
      <c r="J439" t="s">
        <v>2080</v>
      </c>
      <c r="K439">
        <v>5</v>
      </c>
      <c r="L439">
        <v>9</v>
      </c>
      <c r="M439" t="str" cm="1">
        <f t="array" ref="M439">_xlfn.IFS(L439=0,"Below Expectation",L439&lt;5,"Needs Improvement",L439&lt;=7,"Meets Expectation",L439&gt;=8,"Exceeds Expectation")</f>
        <v>Exceeds Expectation</v>
      </c>
      <c r="N439">
        <f t="shared" si="6"/>
        <v>9</v>
      </c>
      <c r="O439" s="11">
        <f>N439/Table3[[#Totals],[Point]]</f>
        <v>0.6428571428571429</v>
      </c>
      <c r="P439" s="4" t="str" cm="1">
        <f t="array" ref="P439">_xlfn.IFS(O439&lt;=40%,"Low Risk",AND(O439&gt;40%,O439&lt;60%), "Medium Risk",O439&gt;=60%,"High Risk")</f>
        <v>High Risk</v>
      </c>
      <c r="Y439" cm="1">
        <f t="array" ref="Y439">_xlfn.IFS(D439="22-29",1,D439="30-39",2,D439="40-49",3,D439="50-59",4)</f>
        <v>3</v>
      </c>
      <c r="Z439" cm="1">
        <f t="array" ref="Z439">_xlfn.IFS(I439="0-4years",3,I439="5-9years",2,I439="10+ years",1)</f>
        <v>1</v>
      </c>
      <c r="AA439" cm="1">
        <f t="array" ref="AA439">_xlfn.IFS(J439="Low(1-2)", 3, J439="Medium(3)",1,J439="High(4-5)",2)</f>
        <v>3</v>
      </c>
      <c r="AB439" cm="1">
        <f t="array" ref="AB439">_xlfn.IFS(M439="Needs Improvement", 4, M439="Below Expectation", 1,M439="Meets Expectation",3,M439="Exceeds Expectation",2)</f>
        <v>2</v>
      </c>
    </row>
    <row r="440" spans="1:28" x14ac:dyDescent="0.3">
      <c r="A440" t="s">
        <v>462</v>
      </c>
      <c r="B440" t="s">
        <v>1460</v>
      </c>
      <c r="C440" t="s">
        <v>2029</v>
      </c>
      <c r="D440" t="s">
        <v>2075</v>
      </c>
      <c r="E440" t="s">
        <v>2023</v>
      </c>
      <c r="F440" t="s">
        <v>398</v>
      </c>
      <c r="G440" s="4">
        <v>71330</v>
      </c>
      <c r="H440">
        <v>1</v>
      </c>
      <c r="I440" s="6" t="s">
        <v>2069</v>
      </c>
      <c r="J440" t="s">
        <v>2079</v>
      </c>
      <c r="K440">
        <v>1</v>
      </c>
      <c r="L440">
        <v>0</v>
      </c>
      <c r="M440" t="str" cm="1">
        <f t="array" ref="M440">_xlfn.IFS(L440=0,"Below Expectation",L440&lt;5,"Needs Improvement",L440&lt;=7,"Meets Expectation",L440&gt;=8,"Exceeds Expectation")</f>
        <v>Below Expectation</v>
      </c>
      <c r="N440">
        <f t="shared" si="6"/>
        <v>10</v>
      </c>
      <c r="O440" s="11">
        <f>N440/Table3[[#Totals],[Point]]</f>
        <v>0.7142857142857143</v>
      </c>
      <c r="P440" s="4" t="str" cm="1">
        <f t="array" ref="P440">_xlfn.IFS(O440&lt;=40%,"Low Risk",AND(O440&gt;40%,O440&lt;60%), "Medium Risk",O440&gt;=60%,"High Risk")</f>
        <v>High Risk</v>
      </c>
      <c r="Y440" cm="1">
        <f t="array" ref="Y440">_xlfn.IFS(D440="22-29",1,D440="30-39",2,D440="40-49",3,D440="50-59",4)</f>
        <v>4</v>
      </c>
      <c r="Z440" cm="1">
        <f t="array" ref="Z440">_xlfn.IFS(I440="0-4years",3,I440="5-9years",2,I440="10+ years",1)</f>
        <v>3</v>
      </c>
      <c r="AA440" cm="1">
        <f t="array" ref="AA440">_xlfn.IFS(J440="Low(1-2)", 3, J440="Medium(3)",1,J440="High(4-5)",2)</f>
        <v>2</v>
      </c>
      <c r="AB440" cm="1">
        <f t="array" ref="AB440">_xlfn.IFS(M440="Needs Improvement", 4, M440="Below Expectation", 1,M440="Meets Expectation",3,M440="Exceeds Expectation",2)</f>
        <v>1</v>
      </c>
    </row>
    <row r="441" spans="1:28" x14ac:dyDescent="0.3">
      <c r="A441" t="s">
        <v>463</v>
      </c>
      <c r="B441" t="s">
        <v>1461</v>
      </c>
      <c r="C441" t="s">
        <v>2025</v>
      </c>
      <c r="D441" t="s">
        <v>2073</v>
      </c>
      <c r="E441" t="s">
        <v>2022</v>
      </c>
      <c r="F441" t="s">
        <v>677</v>
      </c>
      <c r="G441" s="4">
        <v>112759</v>
      </c>
      <c r="H441">
        <v>0</v>
      </c>
      <c r="I441" s="6" t="s">
        <v>2069</v>
      </c>
      <c r="J441" t="s">
        <v>2081</v>
      </c>
      <c r="K441">
        <v>4</v>
      </c>
      <c r="L441">
        <v>4</v>
      </c>
      <c r="M441" t="str" cm="1">
        <f t="array" ref="M441">_xlfn.IFS(L441=0,"Below Expectation",L441&lt;5,"Needs Improvement",L441&lt;=7,"Meets Expectation",L441&gt;=8,"Exceeds Expectation")</f>
        <v>Needs Improvement</v>
      </c>
      <c r="N441">
        <f t="shared" si="6"/>
        <v>10</v>
      </c>
      <c r="O441" s="11">
        <f>N441/Table3[[#Totals],[Point]]</f>
        <v>0.7142857142857143</v>
      </c>
      <c r="P441" s="4" t="str" cm="1">
        <f t="array" ref="P441">_xlfn.IFS(O441&lt;=40%,"Low Risk",AND(O441&gt;40%,O441&lt;60%), "Medium Risk",O441&gt;=60%,"High Risk")</f>
        <v>High Risk</v>
      </c>
      <c r="Y441" cm="1">
        <f t="array" ref="Y441">_xlfn.IFS(D441="22-29",1,D441="30-39",2,D441="40-49",3,D441="50-59",4)</f>
        <v>2</v>
      </c>
      <c r="Z441" cm="1">
        <f t="array" ref="Z441">_xlfn.IFS(I441="0-4years",3,I441="5-9years",2,I441="10+ years",1)</f>
        <v>3</v>
      </c>
      <c r="AA441" cm="1">
        <f t="array" ref="AA441">_xlfn.IFS(J441="Low(1-2)", 3, J441="Medium(3)",1,J441="High(4-5)",2)</f>
        <v>1</v>
      </c>
      <c r="AB441" cm="1">
        <f t="array" ref="AB441">_xlfn.IFS(M441="Needs Improvement", 4, M441="Below Expectation", 1,M441="Meets Expectation",3,M441="Exceeds Expectation",2)</f>
        <v>4</v>
      </c>
    </row>
    <row r="442" spans="1:28" x14ac:dyDescent="0.3">
      <c r="A442" t="s">
        <v>464</v>
      </c>
      <c r="B442" t="s">
        <v>1462</v>
      </c>
      <c r="C442" t="s">
        <v>2028</v>
      </c>
      <c r="D442" t="s">
        <v>2075</v>
      </c>
      <c r="E442" t="s">
        <v>2022</v>
      </c>
      <c r="F442" t="s">
        <v>772</v>
      </c>
      <c r="G442" s="4">
        <v>93416</v>
      </c>
      <c r="H442">
        <v>0</v>
      </c>
      <c r="I442" s="6" t="s">
        <v>2069</v>
      </c>
      <c r="J442" t="s">
        <v>2079</v>
      </c>
      <c r="K442">
        <v>3</v>
      </c>
      <c r="L442">
        <v>6</v>
      </c>
      <c r="M442" t="str" cm="1">
        <f t="array" ref="M442">_xlfn.IFS(L442=0,"Below Expectation",L442&lt;5,"Needs Improvement",L442&lt;=7,"Meets Expectation",L442&gt;=8,"Exceeds Expectation")</f>
        <v>Meets Expectation</v>
      </c>
      <c r="N442">
        <f t="shared" si="6"/>
        <v>12</v>
      </c>
      <c r="O442" s="11">
        <f>N442/Table3[[#Totals],[Point]]</f>
        <v>0.8571428571428571</v>
      </c>
      <c r="P442" s="4" t="str" cm="1">
        <f t="array" ref="P442">_xlfn.IFS(O442&lt;=40%,"Low Risk",AND(O442&gt;40%,O442&lt;60%), "Medium Risk",O442&gt;=60%,"High Risk")</f>
        <v>High Risk</v>
      </c>
      <c r="Y442" cm="1">
        <f t="array" ref="Y442">_xlfn.IFS(D442="22-29",1,D442="30-39",2,D442="40-49",3,D442="50-59",4)</f>
        <v>4</v>
      </c>
      <c r="Z442" cm="1">
        <f t="array" ref="Z442">_xlfn.IFS(I442="0-4years",3,I442="5-9years",2,I442="10+ years",1)</f>
        <v>3</v>
      </c>
      <c r="AA442" cm="1">
        <f t="array" ref="AA442">_xlfn.IFS(J442="Low(1-2)", 3, J442="Medium(3)",1,J442="High(4-5)",2)</f>
        <v>2</v>
      </c>
      <c r="AB442" cm="1">
        <f t="array" ref="AB442">_xlfn.IFS(M442="Needs Improvement", 4, M442="Below Expectation", 1,M442="Meets Expectation",3,M442="Exceeds Expectation",2)</f>
        <v>3</v>
      </c>
    </row>
    <row r="443" spans="1:28" x14ac:dyDescent="0.3">
      <c r="A443" t="s">
        <v>465</v>
      </c>
      <c r="B443" t="s">
        <v>1463</v>
      </c>
      <c r="C443" t="s">
        <v>2028</v>
      </c>
      <c r="D443" t="s">
        <v>2073</v>
      </c>
      <c r="E443" t="s">
        <v>2023</v>
      </c>
      <c r="F443" t="s">
        <v>560</v>
      </c>
      <c r="G443" s="4">
        <v>111807</v>
      </c>
      <c r="H443">
        <v>1</v>
      </c>
      <c r="I443" s="6" t="s">
        <v>2069</v>
      </c>
      <c r="J443" t="s">
        <v>2080</v>
      </c>
      <c r="K443">
        <v>2</v>
      </c>
      <c r="L443">
        <v>6</v>
      </c>
      <c r="M443" t="str" cm="1">
        <f t="array" ref="M443">_xlfn.IFS(L443=0,"Below Expectation",L443&lt;5,"Needs Improvement",L443&lt;=7,"Meets Expectation",L443&gt;=8,"Exceeds Expectation")</f>
        <v>Meets Expectation</v>
      </c>
      <c r="N443">
        <f t="shared" si="6"/>
        <v>11</v>
      </c>
      <c r="O443" s="11">
        <f>N443/Table3[[#Totals],[Point]]</f>
        <v>0.7857142857142857</v>
      </c>
      <c r="P443" s="4" t="str" cm="1">
        <f t="array" ref="P443">_xlfn.IFS(O443&lt;=40%,"Low Risk",AND(O443&gt;40%,O443&lt;60%), "Medium Risk",O443&gt;=60%,"High Risk")</f>
        <v>High Risk</v>
      </c>
      <c r="Y443" cm="1">
        <f t="array" ref="Y443">_xlfn.IFS(D443="22-29",1,D443="30-39",2,D443="40-49",3,D443="50-59",4)</f>
        <v>2</v>
      </c>
      <c r="Z443" cm="1">
        <f t="array" ref="Z443">_xlfn.IFS(I443="0-4years",3,I443="5-9years",2,I443="10+ years",1)</f>
        <v>3</v>
      </c>
      <c r="AA443" cm="1">
        <f t="array" ref="AA443">_xlfn.IFS(J443="Low(1-2)", 3, J443="Medium(3)",1,J443="High(4-5)",2)</f>
        <v>3</v>
      </c>
      <c r="AB443" cm="1">
        <f t="array" ref="AB443">_xlfn.IFS(M443="Needs Improvement", 4, M443="Below Expectation", 1,M443="Meets Expectation",3,M443="Exceeds Expectation",2)</f>
        <v>3</v>
      </c>
    </row>
    <row r="444" spans="1:28" x14ac:dyDescent="0.3">
      <c r="A444" t="s">
        <v>466</v>
      </c>
      <c r="B444" t="s">
        <v>1464</v>
      </c>
      <c r="C444" t="s">
        <v>2030</v>
      </c>
      <c r="D444" t="s">
        <v>2074</v>
      </c>
      <c r="E444" t="s">
        <v>2022</v>
      </c>
      <c r="F444" t="s">
        <v>534</v>
      </c>
      <c r="G444" s="4">
        <v>58313</v>
      </c>
      <c r="H444">
        <v>0</v>
      </c>
      <c r="I444" s="6" t="s">
        <v>2070</v>
      </c>
      <c r="J444" t="s">
        <v>2079</v>
      </c>
      <c r="K444">
        <v>3</v>
      </c>
      <c r="L444">
        <v>9</v>
      </c>
      <c r="M444" t="str" cm="1">
        <f t="array" ref="M444">_xlfn.IFS(L444=0,"Below Expectation",L444&lt;5,"Needs Improvement",L444&lt;=7,"Meets Expectation",L444&gt;=8,"Exceeds Expectation")</f>
        <v>Exceeds Expectation</v>
      </c>
      <c r="N444">
        <f t="shared" si="6"/>
        <v>9</v>
      </c>
      <c r="O444" s="11">
        <f>N444/Table3[[#Totals],[Point]]</f>
        <v>0.6428571428571429</v>
      </c>
      <c r="P444" s="4" t="str" cm="1">
        <f t="array" ref="P444">_xlfn.IFS(O444&lt;=40%,"Low Risk",AND(O444&gt;40%,O444&lt;60%), "Medium Risk",O444&gt;=60%,"High Risk")</f>
        <v>High Risk</v>
      </c>
      <c r="Y444" cm="1">
        <f t="array" ref="Y444">_xlfn.IFS(D444="22-29",1,D444="30-39",2,D444="40-49",3,D444="50-59",4)</f>
        <v>3</v>
      </c>
      <c r="Z444" cm="1">
        <f t="array" ref="Z444">_xlfn.IFS(I444="0-4years",3,I444="5-9years",2,I444="10+ years",1)</f>
        <v>2</v>
      </c>
      <c r="AA444" cm="1">
        <f t="array" ref="AA444">_xlfn.IFS(J444="Low(1-2)", 3, J444="Medium(3)",1,J444="High(4-5)",2)</f>
        <v>2</v>
      </c>
      <c r="AB444" cm="1">
        <f t="array" ref="AB444">_xlfn.IFS(M444="Needs Improvement", 4, M444="Below Expectation", 1,M444="Meets Expectation",3,M444="Exceeds Expectation",2)</f>
        <v>2</v>
      </c>
    </row>
    <row r="445" spans="1:28" x14ac:dyDescent="0.3">
      <c r="A445" t="s">
        <v>467</v>
      </c>
      <c r="B445" t="s">
        <v>1465</v>
      </c>
      <c r="C445" t="s">
        <v>2026</v>
      </c>
      <c r="D445" t="s">
        <v>2075</v>
      </c>
      <c r="E445" t="s">
        <v>2024</v>
      </c>
      <c r="F445" t="s">
        <v>825</v>
      </c>
      <c r="G445" s="4">
        <v>71900</v>
      </c>
      <c r="H445">
        <v>0</v>
      </c>
      <c r="I445" s="6" t="s">
        <v>2070</v>
      </c>
      <c r="J445" t="s">
        <v>2081</v>
      </c>
      <c r="K445">
        <v>4</v>
      </c>
      <c r="L445">
        <v>5</v>
      </c>
      <c r="M445" t="str" cm="1">
        <f t="array" ref="M445">_xlfn.IFS(L445=0,"Below Expectation",L445&lt;5,"Needs Improvement",L445&lt;=7,"Meets Expectation",L445&gt;=8,"Exceeds Expectation")</f>
        <v>Meets Expectation</v>
      </c>
      <c r="N445">
        <f t="shared" si="6"/>
        <v>10</v>
      </c>
      <c r="O445" s="11">
        <f>N445/Table3[[#Totals],[Point]]</f>
        <v>0.7142857142857143</v>
      </c>
      <c r="P445" s="4" t="str" cm="1">
        <f t="array" ref="P445">_xlfn.IFS(O445&lt;=40%,"Low Risk",AND(O445&gt;40%,O445&lt;60%), "Medium Risk",O445&gt;=60%,"High Risk")</f>
        <v>High Risk</v>
      </c>
      <c r="Y445" cm="1">
        <f t="array" ref="Y445">_xlfn.IFS(D445="22-29",1,D445="30-39",2,D445="40-49",3,D445="50-59",4)</f>
        <v>4</v>
      </c>
      <c r="Z445" cm="1">
        <f t="array" ref="Z445">_xlfn.IFS(I445="0-4years",3,I445="5-9years",2,I445="10+ years",1)</f>
        <v>2</v>
      </c>
      <c r="AA445" cm="1">
        <f t="array" ref="AA445">_xlfn.IFS(J445="Low(1-2)", 3, J445="Medium(3)",1,J445="High(4-5)",2)</f>
        <v>1</v>
      </c>
      <c r="AB445" cm="1">
        <f t="array" ref="AB445">_xlfn.IFS(M445="Needs Improvement", 4, M445="Below Expectation", 1,M445="Meets Expectation",3,M445="Exceeds Expectation",2)</f>
        <v>3</v>
      </c>
    </row>
    <row r="446" spans="1:28" x14ac:dyDescent="0.3">
      <c r="A446" t="s">
        <v>468</v>
      </c>
      <c r="B446" t="s">
        <v>1466</v>
      </c>
      <c r="C446" t="s">
        <v>2025</v>
      </c>
      <c r="D446" t="s">
        <v>2075</v>
      </c>
      <c r="E446" t="s">
        <v>2023</v>
      </c>
      <c r="F446" t="s">
        <v>602</v>
      </c>
      <c r="G446" s="4">
        <v>103840</v>
      </c>
      <c r="H446">
        <v>0</v>
      </c>
      <c r="I446" s="6" t="s">
        <v>2071</v>
      </c>
      <c r="J446" t="s">
        <v>2080</v>
      </c>
      <c r="K446">
        <v>1</v>
      </c>
      <c r="L446">
        <v>9</v>
      </c>
      <c r="M446" t="str" cm="1">
        <f t="array" ref="M446">_xlfn.IFS(L446=0,"Below Expectation",L446&lt;5,"Needs Improvement",L446&lt;=7,"Meets Expectation",L446&gt;=8,"Exceeds Expectation")</f>
        <v>Exceeds Expectation</v>
      </c>
      <c r="N446">
        <f t="shared" si="6"/>
        <v>10</v>
      </c>
      <c r="O446" s="11">
        <f>N446/Table3[[#Totals],[Point]]</f>
        <v>0.7142857142857143</v>
      </c>
      <c r="P446" s="4" t="str" cm="1">
        <f t="array" ref="P446">_xlfn.IFS(O446&lt;=40%,"Low Risk",AND(O446&gt;40%,O446&lt;60%), "Medium Risk",O446&gt;=60%,"High Risk")</f>
        <v>High Risk</v>
      </c>
      <c r="Y446" cm="1">
        <f t="array" ref="Y446">_xlfn.IFS(D446="22-29",1,D446="30-39",2,D446="40-49",3,D446="50-59",4)</f>
        <v>4</v>
      </c>
      <c r="Z446" cm="1">
        <f t="array" ref="Z446">_xlfn.IFS(I446="0-4years",3,I446="5-9years",2,I446="10+ years",1)</f>
        <v>1</v>
      </c>
      <c r="AA446" cm="1">
        <f t="array" ref="AA446">_xlfn.IFS(J446="Low(1-2)", 3, J446="Medium(3)",1,J446="High(4-5)",2)</f>
        <v>3</v>
      </c>
      <c r="AB446" cm="1">
        <f t="array" ref="AB446">_xlfn.IFS(M446="Needs Improvement", 4, M446="Below Expectation", 1,M446="Meets Expectation",3,M446="Exceeds Expectation",2)</f>
        <v>2</v>
      </c>
    </row>
    <row r="447" spans="1:28" x14ac:dyDescent="0.3">
      <c r="A447" t="s">
        <v>469</v>
      </c>
      <c r="B447" t="s">
        <v>1467</v>
      </c>
      <c r="C447" t="s">
        <v>2027</v>
      </c>
      <c r="D447" t="s">
        <v>2075</v>
      </c>
      <c r="E447" t="s">
        <v>2022</v>
      </c>
      <c r="F447" t="s">
        <v>273</v>
      </c>
      <c r="G447" s="4">
        <v>59695</v>
      </c>
      <c r="H447">
        <v>0</v>
      </c>
      <c r="I447" s="6" t="s">
        <v>2071</v>
      </c>
      <c r="J447" t="s">
        <v>2081</v>
      </c>
      <c r="K447">
        <v>5</v>
      </c>
      <c r="L447">
        <v>3</v>
      </c>
      <c r="M447" t="str" cm="1">
        <f t="array" ref="M447">_xlfn.IFS(L447=0,"Below Expectation",L447&lt;5,"Needs Improvement",L447&lt;=7,"Meets Expectation",L447&gt;=8,"Exceeds Expectation")</f>
        <v>Needs Improvement</v>
      </c>
      <c r="N447">
        <f t="shared" si="6"/>
        <v>10</v>
      </c>
      <c r="O447" s="11">
        <f>N447/Table3[[#Totals],[Point]]</f>
        <v>0.7142857142857143</v>
      </c>
      <c r="P447" s="4" t="str" cm="1">
        <f t="array" ref="P447">_xlfn.IFS(O447&lt;=40%,"Low Risk",AND(O447&gt;40%,O447&lt;60%), "Medium Risk",O447&gt;=60%,"High Risk")</f>
        <v>High Risk</v>
      </c>
      <c r="Y447" cm="1">
        <f t="array" ref="Y447">_xlfn.IFS(D447="22-29",1,D447="30-39",2,D447="40-49",3,D447="50-59",4)</f>
        <v>4</v>
      </c>
      <c r="Z447" cm="1">
        <f t="array" ref="Z447">_xlfn.IFS(I447="0-4years",3,I447="5-9years",2,I447="10+ years",1)</f>
        <v>1</v>
      </c>
      <c r="AA447" cm="1">
        <f t="array" ref="AA447">_xlfn.IFS(J447="Low(1-2)", 3, J447="Medium(3)",1,J447="High(4-5)",2)</f>
        <v>1</v>
      </c>
      <c r="AB447" cm="1">
        <f t="array" ref="AB447">_xlfn.IFS(M447="Needs Improvement", 4, M447="Below Expectation", 1,M447="Meets Expectation",3,M447="Exceeds Expectation",2)</f>
        <v>4</v>
      </c>
    </row>
    <row r="448" spans="1:28" x14ac:dyDescent="0.3">
      <c r="A448" t="s">
        <v>470</v>
      </c>
      <c r="B448" t="s">
        <v>1468</v>
      </c>
      <c r="C448" t="s">
        <v>2029</v>
      </c>
      <c r="D448" t="s">
        <v>2073</v>
      </c>
      <c r="E448" t="s">
        <v>2022</v>
      </c>
      <c r="F448" t="s">
        <v>943</v>
      </c>
      <c r="G448" s="4">
        <v>55225</v>
      </c>
      <c r="H448">
        <v>0</v>
      </c>
      <c r="I448" s="6" t="s">
        <v>2070</v>
      </c>
      <c r="J448" t="s">
        <v>2080</v>
      </c>
      <c r="K448">
        <v>4</v>
      </c>
      <c r="L448">
        <v>2</v>
      </c>
      <c r="M448" t="str" cm="1">
        <f t="array" ref="M448">_xlfn.IFS(L448=0,"Below Expectation",L448&lt;5,"Needs Improvement",L448&lt;=7,"Meets Expectation",L448&gt;=8,"Exceeds Expectation")</f>
        <v>Needs Improvement</v>
      </c>
      <c r="N448">
        <f t="shared" si="6"/>
        <v>11</v>
      </c>
      <c r="O448" s="11">
        <f>N448/Table3[[#Totals],[Point]]</f>
        <v>0.7857142857142857</v>
      </c>
      <c r="P448" s="4" t="str" cm="1">
        <f t="array" ref="P448">_xlfn.IFS(O448&lt;=40%,"Low Risk",AND(O448&gt;40%,O448&lt;60%), "Medium Risk",O448&gt;=60%,"High Risk")</f>
        <v>High Risk</v>
      </c>
      <c r="Y448" cm="1">
        <f t="array" ref="Y448">_xlfn.IFS(D448="22-29",1,D448="30-39",2,D448="40-49",3,D448="50-59",4)</f>
        <v>2</v>
      </c>
      <c r="Z448" cm="1">
        <f t="array" ref="Z448">_xlfn.IFS(I448="0-4years",3,I448="5-9years",2,I448="10+ years",1)</f>
        <v>2</v>
      </c>
      <c r="AA448" cm="1">
        <f t="array" ref="AA448">_xlfn.IFS(J448="Low(1-2)", 3, J448="Medium(3)",1,J448="High(4-5)",2)</f>
        <v>3</v>
      </c>
      <c r="AB448" cm="1">
        <f t="array" ref="AB448">_xlfn.IFS(M448="Needs Improvement", 4, M448="Below Expectation", 1,M448="Meets Expectation",3,M448="Exceeds Expectation",2)</f>
        <v>4</v>
      </c>
    </row>
    <row r="449" spans="1:28" x14ac:dyDescent="0.3">
      <c r="A449" t="s">
        <v>471</v>
      </c>
      <c r="B449" t="s">
        <v>1469</v>
      </c>
      <c r="C449" t="s">
        <v>2028</v>
      </c>
      <c r="D449" t="s">
        <v>2075</v>
      </c>
      <c r="E449" t="s">
        <v>2022</v>
      </c>
      <c r="F449" t="s">
        <v>533</v>
      </c>
      <c r="G449" s="4">
        <v>111072</v>
      </c>
      <c r="H449">
        <v>1</v>
      </c>
      <c r="I449" s="6" t="s">
        <v>2069</v>
      </c>
      <c r="J449" t="s">
        <v>2080</v>
      </c>
      <c r="K449">
        <v>1</v>
      </c>
      <c r="L449">
        <v>8</v>
      </c>
      <c r="M449" t="str" cm="1">
        <f t="array" ref="M449">_xlfn.IFS(L449=0,"Below Expectation",L449&lt;5,"Needs Improvement",L449&lt;=7,"Meets Expectation",L449&gt;=8,"Exceeds Expectation")</f>
        <v>Exceeds Expectation</v>
      </c>
      <c r="N449">
        <f t="shared" si="6"/>
        <v>12</v>
      </c>
      <c r="O449" s="11">
        <f>N449/Table3[[#Totals],[Point]]</f>
        <v>0.8571428571428571</v>
      </c>
      <c r="P449" s="4" t="str" cm="1">
        <f t="array" ref="P449">_xlfn.IFS(O449&lt;=40%,"Low Risk",AND(O449&gt;40%,O449&lt;60%), "Medium Risk",O449&gt;=60%,"High Risk")</f>
        <v>High Risk</v>
      </c>
      <c r="Y449" cm="1">
        <f t="array" ref="Y449">_xlfn.IFS(D449="22-29",1,D449="30-39",2,D449="40-49",3,D449="50-59",4)</f>
        <v>4</v>
      </c>
      <c r="Z449" cm="1">
        <f t="array" ref="Z449">_xlfn.IFS(I449="0-4years",3,I449="5-9years",2,I449="10+ years",1)</f>
        <v>3</v>
      </c>
      <c r="AA449" cm="1">
        <f t="array" ref="AA449">_xlfn.IFS(J449="Low(1-2)", 3, J449="Medium(3)",1,J449="High(4-5)",2)</f>
        <v>3</v>
      </c>
      <c r="AB449" cm="1">
        <f t="array" ref="AB449">_xlfn.IFS(M449="Needs Improvement", 4, M449="Below Expectation", 1,M449="Meets Expectation",3,M449="Exceeds Expectation",2)</f>
        <v>2</v>
      </c>
    </row>
    <row r="450" spans="1:28" x14ac:dyDescent="0.3">
      <c r="A450" t="s">
        <v>472</v>
      </c>
      <c r="B450" t="s">
        <v>1470</v>
      </c>
      <c r="C450" t="s">
        <v>2028</v>
      </c>
      <c r="D450" t="s">
        <v>2074</v>
      </c>
      <c r="E450" t="s">
        <v>2022</v>
      </c>
      <c r="F450" t="s">
        <v>653</v>
      </c>
      <c r="G450" s="4">
        <v>74156</v>
      </c>
      <c r="H450">
        <v>1</v>
      </c>
      <c r="I450" s="6" t="s">
        <v>2069</v>
      </c>
      <c r="J450" t="s">
        <v>2080</v>
      </c>
      <c r="K450">
        <v>4</v>
      </c>
      <c r="L450">
        <v>9</v>
      </c>
      <c r="M450" t="str" cm="1">
        <f t="array" ref="M450">_xlfn.IFS(L450=0,"Below Expectation",L450&lt;5,"Needs Improvement",L450&lt;=7,"Meets Expectation",L450&gt;=8,"Exceeds Expectation")</f>
        <v>Exceeds Expectation</v>
      </c>
      <c r="N450">
        <f t="shared" si="6"/>
        <v>11</v>
      </c>
      <c r="O450" s="11">
        <f>N450/Table3[[#Totals],[Point]]</f>
        <v>0.7857142857142857</v>
      </c>
      <c r="P450" s="4" t="str" cm="1">
        <f t="array" ref="P450">_xlfn.IFS(O450&lt;=40%,"Low Risk",AND(O450&gt;40%,O450&lt;60%), "Medium Risk",O450&gt;=60%,"High Risk")</f>
        <v>High Risk</v>
      </c>
      <c r="Y450" cm="1">
        <f t="array" ref="Y450">_xlfn.IFS(D450="22-29",1,D450="30-39",2,D450="40-49",3,D450="50-59",4)</f>
        <v>3</v>
      </c>
      <c r="Z450" cm="1">
        <f t="array" ref="Z450">_xlfn.IFS(I450="0-4years",3,I450="5-9years",2,I450="10+ years",1)</f>
        <v>3</v>
      </c>
      <c r="AA450" cm="1">
        <f t="array" ref="AA450">_xlfn.IFS(J450="Low(1-2)", 3, J450="Medium(3)",1,J450="High(4-5)",2)</f>
        <v>3</v>
      </c>
      <c r="AB450" cm="1">
        <f t="array" ref="AB450">_xlfn.IFS(M450="Needs Improvement", 4, M450="Below Expectation", 1,M450="Meets Expectation",3,M450="Exceeds Expectation",2)</f>
        <v>2</v>
      </c>
    </row>
    <row r="451" spans="1:28" x14ac:dyDescent="0.3">
      <c r="A451" t="s">
        <v>473</v>
      </c>
      <c r="B451" t="s">
        <v>1471</v>
      </c>
      <c r="C451" t="s">
        <v>2027</v>
      </c>
      <c r="D451" t="s">
        <v>2074</v>
      </c>
      <c r="E451" t="s">
        <v>2023</v>
      </c>
      <c r="F451" t="s">
        <v>96</v>
      </c>
      <c r="G451" s="4">
        <v>102209</v>
      </c>
      <c r="H451">
        <v>0</v>
      </c>
      <c r="I451" s="6" t="s">
        <v>2069</v>
      </c>
      <c r="J451" t="s">
        <v>2080</v>
      </c>
      <c r="K451">
        <v>2</v>
      </c>
      <c r="L451">
        <v>3</v>
      </c>
      <c r="M451" t="str" cm="1">
        <f t="array" ref="M451">_xlfn.IFS(L451=0,"Below Expectation",L451&lt;5,"Needs Improvement",L451&lt;=7,"Meets Expectation",L451&gt;=8,"Exceeds Expectation")</f>
        <v>Needs Improvement</v>
      </c>
      <c r="N451">
        <f t="shared" ref="N451:N514" si="7">SUM(Y451:AB451)</f>
        <v>13</v>
      </c>
      <c r="O451" s="11">
        <f>N451/Table3[[#Totals],[Point]]</f>
        <v>0.9285714285714286</v>
      </c>
      <c r="P451" s="4" t="str" cm="1">
        <f t="array" ref="P451">_xlfn.IFS(O451&lt;=40%,"Low Risk",AND(O451&gt;40%,O451&lt;60%), "Medium Risk",O451&gt;=60%,"High Risk")</f>
        <v>High Risk</v>
      </c>
      <c r="Y451" cm="1">
        <f t="array" ref="Y451">_xlfn.IFS(D451="22-29",1,D451="30-39",2,D451="40-49",3,D451="50-59",4)</f>
        <v>3</v>
      </c>
      <c r="Z451" cm="1">
        <f t="array" ref="Z451">_xlfn.IFS(I451="0-4years",3,I451="5-9years",2,I451="10+ years",1)</f>
        <v>3</v>
      </c>
      <c r="AA451" cm="1">
        <f t="array" ref="AA451">_xlfn.IFS(J451="Low(1-2)", 3, J451="Medium(3)",1,J451="High(4-5)",2)</f>
        <v>3</v>
      </c>
      <c r="AB451" cm="1">
        <f t="array" ref="AB451">_xlfn.IFS(M451="Needs Improvement", 4, M451="Below Expectation", 1,M451="Meets Expectation",3,M451="Exceeds Expectation",2)</f>
        <v>4</v>
      </c>
    </row>
    <row r="452" spans="1:28" x14ac:dyDescent="0.3">
      <c r="A452" t="s">
        <v>474</v>
      </c>
      <c r="B452" t="s">
        <v>1472</v>
      </c>
      <c r="C452" t="s">
        <v>2025</v>
      </c>
      <c r="D452" t="s">
        <v>2075</v>
      </c>
      <c r="E452" t="s">
        <v>2024</v>
      </c>
      <c r="F452" t="s">
        <v>305</v>
      </c>
      <c r="G452" s="4">
        <v>112453</v>
      </c>
      <c r="H452">
        <v>1</v>
      </c>
      <c r="I452" s="6" t="s">
        <v>2069</v>
      </c>
      <c r="J452" t="s">
        <v>2081</v>
      </c>
      <c r="K452">
        <v>3</v>
      </c>
      <c r="L452">
        <v>7</v>
      </c>
      <c r="M452" t="str" cm="1">
        <f t="array" ref="M452">_xlfn.IFS(L452=0,"Below Expectation",L452&lt;5,"Needs Improvement",L452&lt;=7,"Meets Expectation",L452&gt;=8,"Exceeds Expectation")</f>
        <v>Meets Expectation</v>
      </c>
      <c r="N452">
        <f t="shared" si="7"/>
        <v>11</v>
      </c>
      <c r="O452" s="11">
        <f>N452/Table3[[#Totals],[Point]]</f>
        <v>0.7857142857142857</v>
      </c>
      <c r="P452" s="4" t="str" cm="1">
        <f t="array" ref="P452">_xlfn.IFS(O452&lt;=40%,"Low Risk",AND(O452&gt;40%,O452&lt;60%), "Medium Risk",O452&gt;=60%,"High Risk")</f>
        <v>High Risk</v>
      </c>
      <c r="Y452" cm="1">
        <f t="array" ref="Y452">_xlfn.IFS(D452="22-29",1,D452="30-39",2,D452="40-49",3,D452="50-59",4)</f>
        <v>4</v>
      </c>
      <c r="Z452" cm="1">
        <f t="array" ref="Z452">_xlfn.IFS(I452="0-4years",3,I452="5-9years",2,I452="10+ years",1)</f>
        <v>3</v>
      </c>
      <c r="AA452" cm="1">
        <f t="array" ref="AA452">_xlfn.IFS(J452="Low(1-2)", 3, J452="Medium(3)",1,J452="High(4-5)",2)</f>
        <v>1</v>
      </c>
      <c r="AB452" cm="1">
        <f t="array" ref="AB452">_xlfn.IFS(M452="Needs Improvement", 4, M452="Below Expectation", 1,M452="Meets Expectation",3,M452="Exceeds Expectation",2)</f>
        <v>3</v>
      </c>
    </row>
    <row r="453" spans="1:28" x14ac:dyDescent="0.3">
      <c r="A453" t="s">
        <v>475</v>
      </c>
      <c r="B453" t="s">
        <v>1473</v>
      </c>
      <c r="C453" t="s">
        <v>2026</v>
      </c>
      <c r="D453" t="s">
        <v>2075</v>
      </c>
      <c r="E453" t="s">
        <v>2024</v>
      </c>
      <c r="F453" t="s">
        <v>939</v>
      </c>
      <c r="G453" s="4">
        <v>52829</v>
      </c>
      <c r="H453">
        <v>0</v>
      </c>
      <c r="I453" s="6" t="s">
        <v>2071</v>
      </c>
      <c r="J453" t="s">
        <v>2079</v>
      </c>
      <c r="K453">
        <v>5</v>
      </c>
      <c r="L453">
        <v>0</v>
      </c>
      <c r="M453" t="str" cm="1">
        <f t="array" ref="M453">_xlfn.IFS(L453=0,"Below Expectation",L453&lt;5,"Needs Improvement",L453&lt;=7,"Meets Expectation",L453&gt;=8,"Exceeds Expectation")</f>
        <v>Below Expectation</v>
      </c>
      <c r="N453">
        <f t="shared" si="7"/>
        <v>8</v>
      </c>
      <c r="O453" s="11">
        <f>N453/Table3[[#Totals],[Point]]</f>
        <v>0.5714285714285714</v>
      </c>
      <c r="P453" s="4" t="str" cm="1">
        <f t="array" ref="P453">_xlfn.IFS(O453&lt;=40%,"Low Risk",AND(O453&gt;40%,O453&lt;60%), "Medium Risk",O453&gt;=60%,"High Risk")</f>
        <v>Medium Risk</v>
      </c>
      <c r="Y453" cm="1">
        <f t="array" ref="Y453">_xlfn.IFS(D453="22-29",1,D453="30-39",2,D453="40-49",3,D453="50-59",4)</f>
        <v>4</v>
      </c>
      <c r="Z453" cm="1">
        <f t="array" ref="Z453">_xlfn.IFS(I453="0-4years",3,I453="5-9years",2,I453="10+ years",1)</f>
        <v>1</v>
      </c>
      <c r="AA453" cm="1">
        <f t="array" ref="AA453">_xlfn.IFS(J453="Low(1-2)", 3, J453="Medium(3)",1,J453="High(4-5)",2)</f>
        <v>2</v>
      </c>
      <c r="AB453" cm="1">
        <f t="array" ref="AB453">_xlfn.IFS(M453="Needs Improvement", 4, M453="Below Expectation", 1,M453="Meets Expectation",3,M453="Exceeds Expectation",2)</f>
        <v>1</v>
      </c>
    </row>
    <row r="454" spans="1:28" x14ac:dyDescent="0.3">
      <c r="A454" t="s">
        <v>476</v>
      </c>
      <c r="B454" t="s">
        <v>1474</v>
      </c>
      <c r="C454" t="s">
        <v>2028</v>
      </c>
      <c r="D454" t="s">
        <v>2073</v>
      </c>
      <c r="E454" t="s">
        <v>2022</v>
      </c>
      <c r="F454" t="s">
        <v>983</v>
      </c>
      <c r="G454" s="4">
        <v>105908</v>
      </c>
      <c r="H454">
        <v>1</v>
      </c>
      <c r="I454" s="6" t="s">
        <v>2069</v>
      </c>
      <c r="J454" t="s">
        <v>2081</v>
      </c>
      <c r="K454">
        <v>1</v>
      </c>
      <c r="L454">
        <v>6</v>
      </c>
      <c r="M454" t="str" cm="1">
        <f t="array" ref="M454">_xlfn.IFS(L454=0,"Below Expectation",L454&lt;5,"Needs Improvement",L454&lt;=7,"Meets Expectation",L454&gt;=8,"Exceeds Expectation")</f>
        <v>Meets Expectation</v>
      </c>
      <c r="N454">
        <f t="shared" si="7"/>
        <v>9</v>
      </c>
      <c r="O454" s="11">
        <f>N454/Table3[[#Totals],[Point]]</f>
        <v>0.6428571428571429</v>
      </c>
      <c r="P454" s="4" t="str" cm="1">
        <f t="array" ref="P454">_xlfn.IFS(O454&lt;=40%,"Low Risk",AND(O454&gt;40%,O454&lt;60%), "Medium Risk",O454&gt;=60%,"High Risk")</f>
        <v>High Risk</v>
      </c>
      <c r="Y454" cm="1">
        <f t="array" ref="Y454">_xlfn.IFS(D454="22-29",1,D454="30-39",2,D454="40-49",3,D454="50-59",4)</f>
        <v>2</v>
      </c>
      <c r="Z454" cm="1">
        <f t="array" ref="Z454">_xlfn.IFS(I454="0-4years",3,I454="5-9years",2,I454="10+ years",1)</f>
        <v>3</v>
      </c>
      <c r="AA454" cm="1">
        <f t="array" ref="AA454">_xlfn.IFS(J454="Low(1-2)", 3, J454="Medium(3)",1,J454="High(4-5)",2)</f>
        <v>1</v>
      </c>
      <c r="AB454" cm="1">
        <f t="array" ref="AB454">_xlfn.IFS(M454="Needs Improvement", 4, M454="Below Expectation", 1,M454="Meets Expectation",3,M454="Exceeds Expectation",2)</f>
        <v>3</v>
      </c>
    </row>
    <row r="455" spans="1:28" x14ac:dyDescent="0.3">
      <c r="A455" t="s">
        <v>477</v>
      </c>
      <c r="B455" t="s">
        <v>1475</v>
      </c>
      <c r="C455" t="s">
        <v>2025</v>
      </c>
      <c r="D455" t="s">
        <v>2073</v>
      </c>
      <c r="E455" t="s">
        <v>2022</v>
      </c>
      <c r="F455" t="s">
        <v>383</v>
      </c>
      <c r="G455" s="4">
        <v>50938</v>
      </c>
      <c r="H455">
        <v>0</v>
      </c>
      <c r="I455" s="6" t="s">
        <v>2070</v>
      </c>
      <c r="J455" t="s">
        <v>2079</v>
      </c>
      <c r="K455">
        <v>5</v>
      </c>
      <c r="L455">
        <v>5</v>
      </c>
      <c r="M455" t="str" cm="1">
        <f t="array" ref="M455">_xlfn.IFS(L455=0,"Below Expectation",L455&lt;5,"Needs Improvement",L455&lt;=7,"Meets Expectation",L455&gt;=8,"Exceeds Expectation")</f>
        <v>Meets Expectation</v>
      </c>
      <c r="N455">
        <f t="shared" si="7"/>
        <v>9</v>
      </c>
      <c r="O455" s="11">
        <f>N455/Table3[[#Totals],[Point]]</f>
        <v>0.6428571428571429</v>
      </c>
      <c r="P455" s="4" t="str" cm="1">
        <f t="array" ref="P455">_xlfn.IFS(O455&lt;=40%,"Low Risk",AND(O455&gt;40%,O455&lt;60%), "Medium Risk",O455&gt;=60%,"High Risk")</f>
        <v>High Risk</v>
      </c>
      <c r="Y455" cm="1">
        <f t="array" ref="Y455">_xlfn.IFS(D455="22-29",1,D455="30-39",2,D455="40-49",3,D455="50-59",4)</f>
        <v>2</v>
      </c>
      <c r="Z455" cm="1">
        <f t="array" ref="Z455">_xlfn.IFS(I455="0-4years",3,I455="5-9years",2,I455="10+ years",1)</f>
        <v>2</v>
      </c>
      <c r="AA455" cm="1">
        <f t="array" ref="AA455">_xlfn.IFS(J455="Low(1-2)", 3, J455="Medium(3)",1,J455="High(4-5)",2)</f>
        <v>2</v>
      </c>
      <c r="AB455" cm="1">
        <f t="array" ref="AB455">_xlfn.IFS(M455="Needs Improvement", 4, M455="Below Expectation", 1,M455="Meets Expectation",3,M455="Exceeds Expectation",2)</f>
        <v>3</v>
      </c>
    </row>
    <row r="456" spans="1:28" x14ac:dyDescent="0.3">
      <c r="A456" t="s">
        <v>478</v>
      </c>
      <c r="B456" t="s">
        <v>1476</v>
      </c>
      <c r="C456" t="s">
        <v>2027</v>
      </c>
      <c r="D456" t="s">
        <v>2074</v>
      </c>
      <c r="E456" t="s">
        <v>2022</v>
      </c>
      <c r="F456" t="s">
        <v>33</v>
      </c>
      <c r="G456" s="4">
        <v>84164</v>
      </c>
      <c r="H456">
        <v>1</v>
      </c>
      <c r="I456" s="6" t="s">
        <v>2069</v>
      </c>
      <c r="J456" t="s">
        <v>2080</v>
      </c>
      <c r="K456">
        <v>5</v>
      </c>
      <c r="L456">
        <v>0</v>
      </c>
      <c r="M456" t="str" cm="1">
        <f t="array" ref="M456">_xlfn.IFS(L456=0,"Below Expectation",L456&lt;5,"Needs Improvement",L456&lt;=7,"Meets Expectation",L456&gt;=8,"Exceeds Expectation")</f>
        <v>Below Expectation</v>
      </c>
      <c r="N456">
        <f t="shared" si="7"/>
        <v>10</v>
      </c>
      <c r="O456" s="11">
        <f>N456/Table3[[#Totals],[Point]]</f>
        <v>0.7142857142857143</v>
      </c>
      <c r="P456" s="4" t="str" cm="1">
        <f t="array" ref="P456">_xlfn.IFS(O456&lt;=40%,"Low Risk",AND(O456&gt;40%,O456&lt;60%), "Medium Risk",O456&gt;=60%,"High Risk")</f>
        <v>High Risk</v>
      </c>
      <c r="Y456" cm="1">
        <f t="array" ref="Y456">_xlfn.IFS(D456="22-29",1,D456="30-39",2,D456="40-49",3,D456="50-59",4)</f>
        <v>3</v>
      </c>
      <c r="Z456" cm="1">
        <f t="array" ref="Z456">_xlfn.IFS(I456="0-4years",3,I456="5-9years",2,I456="10+ years",1)</f>
        <v>3</v>
      </c>
      <c r="AA456" cm="1">
        <f t="array" ref="AA456">_xlfn.IFS(J456="Low(1-2)", 3, J456="Medium(3)",1,J456="High(4-5)",2)</f>
        <v>3</v>
      </c>
      <c r="AB456" cm="1">
        <f t="array" ref="AB456">_xlfn.IFS(M456="Needs Improvement", 4, M456="Below Expectation", 1,M456="Meets Expectation",3,M456="Exceeds Expectation",2)</f>
        <v>1</v>
      </c>
    </row>
    <row r="457" spans="1:28" x14ac:dyDescent="0.3">
      <c r="A457" t="s">
        <v>479</v>
      </c>
      <c r="B457" t="s">
        <v>1477</v>
      </c>
      <c r="C457" t="s">
        <v>2030</v>
      </c>
      <c r="D457" t="s">
        <v>2074</v>
      </c>
      <c r="E457" t="s">
        <v>2022</v>
      </c>
      <c r="F457" t="s">
        <v>234</v>
      </c>
      <c r="G457" s="4">
        <v>79530</v>
      </c>
      <c r="H457">
        <v>1</v>
      </c>
      <c r="I457" s="6" t="s">
        <v>2071</v>
      </c>
      <c r="J457" t="s">
        <v>2080</v>
      </c>
      <c r="K457">
        <v>5</v>
      </c>
      <c r="L457">
        <v>3</v>
      </c>
      <c r="M457" t="str" cm="1">
        <f t="array" ref="M457">_xlfn.IFS(L457=0,"Below Expectation",L457&lt;5,"Needs Improvement",L457&lt;=7,"Meets Expectation",L457&gt;=8,"Exceeds Expectation")</f>
        <v>Needs Improvement</v>
      </c>
      <c r="N457">
        <f t="shared" si="7"/>
        <v>11</v>
      </c>
      <c r="O457" s="11">
        <f>N457/Table3[[#Totals],[Point]]</f>
        <v>0.7857142857142857</v>
      </c>
      <c r="P457" s="4" t="str" cm="1">
        <f t="array" ref="P457">_xlfn.IFS(O457&lt;=40%,"Low Risk",AND(O457&gt;40%,O457&lt;60%), "Medium Risk",O457&gt;=60%,"High Risk")</f>
        <v>High Risk</v>
      </c>
      <c r="Y457" cm="1">
        <f t="array" ref="Y457">_xlfn.IFS(D457="22-29",1,D457="30-39",2,D457="40-49",3,D457="50-59",4)</f>
        <v>3</v>
      </c>
      <c r="Z457" cm="1">
        <f t="array" ref="Z457">_xlfn.IFS(I457="0-4years",3,I457="5-9years",2,I457="10+ years",1)</f>
        <v>1</v>
      </c>
      <c r="AA457" cm="1">
        <f t="array" ref="AA457">_xlfn.IFS(J457="Low(1-2)", 3, J457="Medium(3)",1,J457="High(4-5)",2)</f>
        <v>3</v>
      </c>
      <c r="AB457" cm="1">
        <f t="array" ref="AB457">_xlfn.IFS(M457="Needs Improvement", 4, M457="Below Expectation", 1,M457="Meets Expectation",3,M457="Exceeds Expectation",2)</f>
        <v>4</v>
      </c>
    </row>
    <row r="458" spans="1:28" x14ac:dyDescent="0.3">
      <c r="A458" t="s">
        <v>480</v>
      </c>
      <c r="B458" t="s">
        <v>1478</v>
      </c>
      <c r="C458" t="s">
        <v>2026</v>
      </c>
      <c r="D458" t="s">
        <v>2075</v>
      </c>
      <c r="E458" t="s">
        <v>2022</v>
      </c>
      <c r="F458" t="s">
        <v>858</v>
      </c>
      <c r="G458" s="4">
        <v>93199</v>
      </c>
      <c r="H458">
        <v>0</v>
      </c>
      <c r="I458" s="6" t="s">
        <v>2071</v>
      </c>
      <c r="J458" t="s">
        <v>2080</v>
      </c>
      <c r="K458">
        <v>1</v>
      </c>
      <c r="L458">
        <v>4</v>
      </c>
      <c r="M458" t="str" cm="1">
        <f t="array" ref="M458">_xlfn.IFS(L458=0,"Below Expectation",L458&lt;5,"Needs Improvement",L458&lt;=7,"Meets Expectation",L458&gt;=8,"Exceeds Expectation")</f>
        <v>Needs Improvement</v>
      </c>
      <c r="N458">
        <f t="shared" si="7"/>
        <v>12</v>
      </c>
      <c r="O458" s="11">
        <f>N458/Table3[[#Totals],[Point]]</f>
        <v>0.8571428571428571</v>
      </c>
      <c r="P458" s="4" t="str" cm="1">
        <f t="array" ref="P458">_xlfn.IFS(O458&lt;=40%,"Low Risk",AND(O458&gt;40%,O458&lt;60%), "Medium Risk",O458&gt;=60%,"High Risk")</f>
        <v>High Risk</v>
      </c>
      <c r="Y458" cm="1">
        <f t="array" ref="Y458">_xlfn.IFS(D458="22-29",1,D458="30-39",2,D458="40-49",3,D458="50-59",4)</f>
        <v>4</v>
      </c>
      <c r="Z458" cm="1">
        <f t="array" ref="Z458">_xlfn.IFS(I458="0-4years",3,I458="5-9years",2,I458="10+ years",1)</f>
        <v>1</v>
      </c>
      <c r="AA458" cm="1">
        <f t="array" ref="AA458">_xlfn.IFS(J458="Low(1-2)", 3, J458="Medium(3)",1,J458="High(4-5)",2)</f>
        <v>3</v>
      </c>
      <c r="AB458" cm="1">
        <f t="array" ref="AB458">_xlfn.IFS(M458="Needs Improvement", 4, M458="Below Expectation", 1,M458="Meets Expectation",3,M458="Exceeds Expectation",2)</f>
        <v>4</v>
      </c>
    </row>
    <row r="459" spans="1:28" x14ac:dyDescent="0.3">
      <c r="A459" t="s">
        <v>481</v>
      </c>
      <c r="B459" t="s">
        <v>1479</v>
      </c>
      <c r="C459" t="s">
        <v>2029</v>
      </c>
      <c r="D459" t="s">
        <v>2075</v>
      </c>
      <c r="E459" t="s">
        <v>2022</v>
      </c>
      <c r="F459" t="s">
        <v>175</v>
      </c>
      <c r="G459" s="4">
        <v>85282</v>
      </c>
      <c r="H459">
        <v>1</v>
      </c>
      <c r="I459" s="6" t="s">
        <v>2069</v>
      </c>
      <c r="J459" t="s">
        <v>2079</v>
      </c>
      <c r="K459">
        <v>1</v>
      </c>
      <c r="L459">
        <v>7</v>
      </c>
      <c r="M459" t="str" cm="1">
        <f t="array" ref="M459">_xlfn.IFS(L459=0,"Below Expectation",L459&lt;5,"Needs Improvement",L459&lt;=7,"Meets Expectation",L459&gt;=8,"Exceeds Expectation")</f>
        <v>Meets Expectation</v>
      </c>
      <c r="N459">
        <f t="shared" si="7"/>
        <v>12</v>
      </c>
      <c r="O459" s="11">
        <f>N459/Table3[[#Totals],[Point]]</f>
        <v>0.8571428571428571</v>
      </c>
      <c r="P459" s="4" t="str" cm="1">
        <f t="array" ref="P459">_xlfn.IFS(O459&lt;=40%,"Low Risk",AND(O459&gt;40%,O459&lt;60%), "Medium Risk",O459&gt;=60%,"High Risk")</f>
        <v>High Risk</v>
      </c>
      <c r="Y459" cm="1">
        <f t="array" ref="Y459">_xlfn.IFS(D459="22-29",1,D459="30-39",2,D459="40-49",3,D459="50-59",4)</f>
        <v>4</v>
      </c>
      <c r="Z459" cm="1">
        <f t="array" ref="Z459">_xlfn.IFS(I459="0-4years",3,I459="5-9years",2,I459="10+ years",1)</f>
        <v>3</v>
      </c>
      <c r="AA459" cm="1">
        <f t="array" ref="AA459">_xlfn.IFS(J459="Low(1-2)", 3, J459="Medium(3)",1,J459="High(4-5)",2)</f>
        <v>2</v>
      </c>
      <c r="AB459" cm="1">
        <f t="array" ref="AB459">_xlfn.IFS(M459="Needs Improvement", 4, M459="Below Expectation", 1,M459="Meets Expectation",3,M459="Exceeds Expectation",2)</f>
        <v>3</v>
      </c>
    </row>
    <row r="460" spans="1:28" x14ac:dyDescent="0.3">
      <c r="A460" t="s">
        <v>482</v>
      </c>
      <c r="B460" t="s">
        <v>1480</v>
      </c>
      <c r="C460" t="s">
        <v>2028</v>
      </c>
      <c r="D460" t="s">
        <v>2073</v>
      </c>
      <c r="E460" t="s">
        <v>2022</v>
      </c>
      <c r="F460" t="s">
        <v>28</v>
      </c>
      <c r="G460" s="4">
        <v>72801</v>
      </c>
      <c r="H460">
        <v>1</v>
      </c>
      <c r="I460" s="6" t="s">
        <v>2070</v>
      </c>
      <c r="J460" t="s">
        <v>2080</v>
      </c>
      <c r="K460">
        <v>5</v>
      </c>
      <c r="L460">
        <v>3</v>
      </c>
      <c r="M460" t="str" cm="1">
        <f t="array" ref="M460">_xlfn.IFS(L460=0,"Below Expectation",L460&lt;5,"Needs Improvement",L460&lt;=7,"Meets Expectation",L460&gt;=8,"Exceeds Expectation")</f>
        <v>Needs Improvement</v>
      </c>
      <c r="N460">
        <f t="shared" si="7"/>
        <v>11</v>
      </c>
      <c r="O460" s="11">
        <f>N460/Table3[[#Totals],[Point]]</f>
        <v>0.7857142857142857</v>
      </c>
      <c r="P460" s="4" t="str" cm="1">
        <f t="array" ref="P460">_xlfn.IFS(O460&lt;=40%,"Low Risk",AND(O460&gt;40%,O460&lt;60%), "Medium Risk",O460&gt;=60%,"High Risk")</f>
        <v>High Risk</v>
      </c>
      <c r="Y460" cm="1">
        <f t="array" ref="Y460">_xlfn.IFS(D460="22-29",1,D460="30-39",2,D460="40-49",3,D460="50-59",4)</f>
        <v>2</v>
      </c>
      <c r="Z460" cm="1">
        <f t="array" ref="Z460">_xlfn.IFS(I460="0-4years",3,I460="5-9years",2,I460="10+ years",1)</f>
        <v>2</v>
      </c>
      <c r="AA460" cm="1">
        <f t="array" ref="AA460">_xlfn.IFS(J460="Low(1-2)", 3, J460="Medium(3)",1,J460="High(4-5)",2)</f>
        <v>3</v>
      </c>
      <c r="AB460" cm="1">
        <f t="array" ref="AB460">_xlfn.IFS(M460="Needs Improvement", 4, M460="Below Expectation", 1,M460="Meets Expectation",3,M460="Exceeds Expectation",2)</f>
        <v>4</v>
      </c>
    </row>
    <row r="461" spans="1:28" x14ac:dyDescent="0.3">
      <c r="A461" t="s">
        <v>483</v>
      </c>
      <c r="B461" t="s">
        <v>1481</v>
      </c>
      <c r="C461" t="s">
        <v>2025</v>
      </c>
      <c r="D461" t="s">
        <v>2074</v>
      </c>
      <c r="E461" t="s">
        <v>2022</v>
      </c>
      <c r="F461" t="s">
        <v>218</v>
      </c>
      <c r="G461" s="4">
        <v>34465</v>
      </c>
      <c r="H461">
        <v>1</v>
      </c>
      <c r="I461" s="6" t="s">
        <v>2069</v>
      </c>
      <c r="J461" t="s">
        <v>2079</v>
      </c>
      <c r="K461">
        <v>3</v>
      </c>
      <c r="L461">
        <v>2</v>
      </c>
      <c r="M461" t="str" cm="1">
        <f t="array" ref="M461">_xlfn.IFS(L461=0,"Below Expectation",L461&lt;5,"Needs Improvement",L461&lt;=7,"Meets Expectation",L461&gt;=8,"Exceeds Expectation")</f>
        <v>Needs Improvement</v>
      </c>
      <c r="N461">
        <f t="shared" si="7"/>
        <v>12</v>
      </c>
      <c r="O461" s="11">
        <f>N461/Table3[[#Totals],[Point]]</f>
        <v>0.8571428571428571</v>
      </c>
      <c r="P461" s="4" t="str" cm="1">
        <f t="array" ref="P461">_xlfn.IFS(O461&lt;=40%,"Low Risk",AND(O461&gt;40%,O461&lt;60%), "Medium Risk",O461&gt;=60%,"High Risk")</f>
        <v>High Risk</v>
      </c>
      <c r="Y461" cm="1">
        <f t="array" ref="Y461">_xlfn.IFS(D461="22-29",1,D461="30-39",2,D461="40-49",3,D461="50-59",4)</f>
        <v>3</v>
      </c>
      <c r="Z461" cm="1">
        <f t="array" ref="Z461">_xlfn.IFS(I461="0-4years",3,I461="5-9years",2,I461="10+ years",1)</f>
        <v>3</v>
      </c>
      <c r="AA461" cm="1">
        <f t="array" ref="AA461">_xlfn.IFS(J461="Low(1-2)", 3, J461="Medium(3)",1,J461="High(4-5)",2)</f>
        <v>2</v>
      </c>
      <c r="AB461" cm="1">
        <f t="array" ref="AB461">_xlfn.IFS(M461="Needs Improvement", 4, M461="Below Expectation", 1,M461="Meets Expectation",3,M461="Exceeds Expectation",2)</f>
        <v>4</v>
      </c>
    </row>
    <row r="462" spans="1:28" x14ac:dyDescent="0.3">
      <c r="A462" t="s">
        <v>484</v>
      </c>
      <c r="B462" t="s">
        <v>1482</v>
      </c>
      <c r="C462" t="s">
        <v>2030</v>
      </c>
      <c r="D462" t="s">
        <v>2074</v>
      </c>
      <c r="E462" t="s">
        <v>2022</v>
      </c>
      <c r="F462" t="s">
        <v>977</v>
      </c>
      <c r="G462" s="4">
        <v>28326</v>
      </c>
      <c r="H462">
        <v>0</v>
      </c>
      <c r="I462" s="6" t="s">
        <v>2069</v>
      </c>
      <c r="J462" t="s">
        <v>2081</v>
      </c>
      <c r="K462">
        <v>4</v>
      </c>
      <c r="L462">
        <v>1</v>
      </c>
      <c r="M462" t="str" cm="1">
        <f t="array" ref="M462">_xlfn.IFS(L462=0,"Below Expectation",L462&lt;5,"Needs Improvement",L462&lt;=7,"Meets Expectation",L462&gt;=8,"Exceeds Expectation")</f>
        <v>Needs Improvement</v>
      </c>
      <c r="N462">
        <f t="shared" si="7"/>
        <v>11</v>
      </c>
      <c r="O462" s="11">
        <f>N462/Table3[[#Totals],[Point]]</f>
        <v>0.7857142857142857</v>
      </c>
      <c r="P462" s="4" t="str" cm="1">
        <f t="array" ref="P462">_xlfn.IFS(O462&lt;=40%,"Low Risk",AND(O462&gt;40%,O462&lt;60%), "Medium Risk",O462&gt;=60%,"High Risk")</f>
        <v>High Risk</v>
      </c>
      <c r="Y462" cm="1">
        <f t="array" ref="Y462">_xlfn.IFS(D462="22-29",1,D462="30-39",2,D462="40-49",3,D462="50-59",4)</f>
        <v>3</v>
      </c>
      <c r="Z462" cm="1">
        <f t="array" ref="Z462">_xlfn.IFS(I462="0-4years",3,I462="5-9years",2,I462="10+ years",1)</f>
        <v>3</v>
      </c>
      <c r="AA462" cm="1">
        <f t="array" ref="AA462">_xlfn.IFS(J462="Low(1-2)", 3, J462="Medium(3)",1,J462="High(4-5)",2)</f>
        <v>1</v>
      </c>
      <c r="AB462" cm="1">
        <f t="array" ref="AB462">_xlfn.IFS(M462="Needs Improvement", 4, M462="Below Expectation", 1,M462="Meets Expectation",3,M462="Exceeds Expectation",2)</f>
        <v>4</v>
      </c>
    </row>
    <row r="463" spans="1:28" x14ac:dyDescent="0.3">
      <c r="A463" t="s">
        <v>485</v>
      </c>
      <c r="B463" t="s">
        <v>1483</v>
      </c>
      <c r="C463" t="s">
        <v>2029</v>
      </c>
      <c r="D463" t="s">
        <v>2074</v>
      </c>
      <c r="E463" t="s">
        <v>2023</v>
      </c>
      <c r="F463" t="s">
        <v>306</v>
      </c>
      <c r="G463" s="4">
        <v>28659</v>
      </c>
      <c r="H463">
        <v>1</v>
      </c>
      <c r="I463" s="6" t="s">
        <v>2069</v>
      </c>
      <c r="J463" t="s">
        <v>2081</v>
      </c>
      <c r="K463">
        <v>5</v>
      </c>
      <c r="L463">
        <v>3</v>
      </c>
      <c r="M463" t="str" cm="1">
        <f t="array" ref="M463">_xlfn.IFS(L463=0,"Below Expectation",L463&lt;5,"Needs Improvement",L463&lt;=7,"Meets Expectation",L463&gt;=8,"Exceeds Expectation")</f>
        <v>Needs Improvement</v>
      </c>
      <c r="N463">
        <f t="shared" si="7"/>
        <v>11</v>
      </c>
      <c r="O463" s="11">
        <f>N463/Table3[[#Totals],[Point]]</f>
        <v>0.7857142857142857</v>
      </c>
      <c r="P463" s="4" t="str" cm="1">
        <f t="array" ref="P463">_xlfn.IFS(O463&lt;=40%,"Low Risk",AND(O463&gt;40%,O463&lt;60%), "Medium Risk",O463&gt;=60%,"High Risk")</f>
        <v>High Risk</v>
      </c>
      <c r="Y463" cm="1">
        <f t="array" ref="Y463">_xlfn.IFS(D463="22-29",1,D463="30-39",2,D463="40-49",3,D463="50-59",4)</f>
        <v>3</v>
      </c>
      <c r="Z463" cm="1">
        <f t="array" ref="Z463">_xlfn.IFS(I463="0-4years",3,I463="5-9years",2,I463="10+ years",1)</f>
        <v>3</v>
      </c>
      <c r="AA463" cm="1">
        <f t="array" ref="AA463">_xlfn.IFS(J463="Low(1-2)", 3, J463="Medium(3)",1,J463="High(4-5)",2)</f>
        <v>1</v>
      </c>
      <c r="AB463" cm="1">
        <f t="array" ref="AB463">_xlfn.IFS(M463="Needs Improvement", 4, M463="Below Expectation", 1,M463="Meets Expectation",3,M463="Exceeds Expectation",2)</f>
        <v>4</v>
      </c>
    </row>
    <row r="464" spans="1:28" x14ac:dyDescent="0.3">
      <c r="A464" t="s">
        <v>486</v>
      </c>
      <c r="B464" t="s">
        <v>1484</v>
      </c>
      <c r="C464" t="s">
        <v>2025</v>
      </c>
      <c r="D464" t="s">
        <v>2073</v>
      </c>
      <c r="E464" t="s">
        <v>2023</v>
      </c>
      <c r="F464" t="s">
        <v>487</v>
      </c>
      <c r="G464" s="4">
        <v>85289</v>
      </c>
      <c r="H464">
        <v>1</v>
      </c>
      <c r="I464" s="6" t="s">
        <v>2069</v>
      </c>
      <c r="J464" t="s">
        <v>2079</v>
      </c>
      <c r="K464">
        <v>2</v>
      </c>
      <c r="L464">
        <v>9</v>
      </c>
      <c r="M464" t="str" cm="1">
        <f t="array" ref="M464">_xlfn.IFS(L464=0,"Below Expectation",L464&lt;5,"Needs Improvement",L464&lt;=7,"Meets Expectation",L464&gt;=8,"Exceeds Expectation")</f>
        <v>Exceeds Expectation</v>
      </c>
      <c r="N464">
        <f t="shared" si="7"/>
        <v>9</v>
      </c>
      <c r="O464" s="11">
        <f>N464/Table3[[#Totals],[Point]]</f>
        <v>0.6428571428571429</v>
      </c>
      <c r="P464" s="4" t="str" cm="1">
        <f t="array" ref="P464">_xlfn.IFS(O464&lt;=40%,"Low Risk",AND(O464&gt;40%,O464&lt;60%), "Medium Risk",O464&gt;=60%,"High Risk")</f>
        <v>High Risk</v>
      </c>
      <c r="Y464" cm="1">
        <f t="array" ref="Y464">_xlfn.IFS(D464="22-29",1,D464="30-39",2,D464="40-49",3,D464="50-59",4)</f>
        <v>2</v>
      </c>
      <c r="Z464" cm="1">
        <f t="array" ref="Z464">_xlfn.IFS(I464="0-4years",3,I464="5-9years",2,I464="10+ years",1)</f>
        <v>3</v>
      </c>
      <c r="AA464" cm="1">
        <f t="array" ref="AA464">_xlfn.IFS(J464="Low(1-2)", 3, J464="Medium(3)",1,J464="High(4-5)",2)</f>
        <v>2</v>
      </c>
      <c r="AB464" cm="1">
        <f t="array" ref="AB464">_xlfn.IFS(M464="Needs Improvement", 4, M464="Below Expectation", 1,M464="Meets Expectation",3,M464="Exceeds Expectation",2)</f>
        <v>2</v>
      </c>
    </row>
    <row r="465" spans="1:28" x14ac:dyDescent="0.3">
      <c r="A465" t="s">
        <v>487</v>
      </c>
      <c r="B465" t="s">
        <v>1485</v>
      </c>
      <c r="C465" t="s">
        <v>2025</v>
      </c>
      <c r="D465" t="s">
        <v>2074</v>
      </c>
      <c r="E465" t="s">
        <v>2023</v>
      </c>
      <c r="F465" t="s">
        <v>136</v>
      </c>
      <c r="G465" s="4">
        <v>52594</v>
      </c>
      <c r="H465">
        <v>0</v>
      </c>
      <c r="I465" s="6" t="s">
        <v>2070</v>
      </c>
      <c r="J465" t="s">
        <v>2080</v>
      </c>
      <c r="K465">
        <v>5</v>
      </c>
      <c r="L465">
        <v>3</v>
      </c>
      <c r="M465" t="str" cm="1">
        <f t="array" ref="M465">_xlfn.IFS(L465=0,"Below Expectation",L465&lt;5,"Needs Improvement",L465&lt;=7,"Meets Expectation",L465&gt;=8,"Exceeds Expectation")</f>
        <v>Needs Improvement</v>
      </c>
      <c r="N465">
        <f t="shared" si="7"/>
        <v>12</v>
      </c>
      <c r="O465" s="11">
        <f>N465/Table3[[#Totals],[Point]]</f>
        <v>0.8571428571428571</v>
      </c>
      <c r="P465" s="4" t="str" cm="1">
        <f t="array" ref="P465">_xlfn.IFS(O465&lt;=40%,"Low Risk",AND(O465&gt;40%,O465&lt;60%), "Medium Risk",O465&gt;=60%,"High Risk")</f>
        <v>High Risk</v>
      </c>
      <c r="Y465" cm="1">
        <f t="array" ref="Y465">_xlfn.IFS(D465="22-29",1,D465="30-39",2,D465="40-49",3,D465="50-59",4)</f>
        <v>3</v>
      </c>
      <c r="Z465" cm="1">
        <f t="array" ref="Z465">_xlfn.IFS(I465="0-4years",3,I465="5-9years",2,I465="10+ years",1)</f>
        <v>2</v>
      </c>
      <c r="AA465" cm="1">
        <f t="array" ref="AA465">_xlfn.IFS(J465="Low(1-2)", 3, J465="Medium(3)",1,J465="High(4-5)",2)</f>
        <v>3</v>
      </c>
      <c r="AB465" cm="1">
        <f t="array" ref="AB465">_xlfn.IFS(M465="Needs Improvement", 4, M465="Below Expectation", 1,M465="Meets Expectation",3,M465="Exceeds Expectation",2)</f>
        <v>4</v>
      </c>
    </row>
    <row r="466" spans="1:28" x14ac:dyDescent="0.3">
      <c r="A466" t="s">
        <v>488</v>
      </c>
      <c r="B466" t="s">
        <v>1486</v>
      </c>
      <c r="C466" t="s">
        <v>2029</v>
      </c>
      <c r="D466" t="s">
        <v>2075</v>
      </c>
      <c r="E466" t="s">
        <v>2022</v>
      </c>
      <c r="F466" t="s">
        <v>294</v>
      </c>
      <c r="G466" s="4">
        <v>29763</v>
      </c>
      <c r="H466">
        <v>1</v>
      </c>
      <c r="I466" s="6" t="s">
        <v>2069</v>
      </c>
      <c r="J466" t="s">
        <v>2080</v>
      </c>
      <c r="K466">
        <v>1</v>
      </c>
      <c r="L466">
        <v>9</v>
      </c>
      <c r="M466" t="str" cm="1">
        <f t="array" ref="M466">_xlfn.IFS(L466=0,"Below Expectation",L466&lt;5,"Needs Improvement",L466&lt;=7,"Meets Expectation",L466&gt;=8,"Exceeds Expectation")</f>
        <v>Exceeds Expectation</v>
      </c>
      <c r="N466">
        <f t="shared" si="7"/>
        <v>12</v>
      </c>
      <c r="O466" s="11">
        <f>N466/Table3[[#Totals],[Point]]</f>
        <v>0.8571428571428571</v>
      </c>
      <c r="P466" s="4" t="str" cm="1">
        <f t="array" ref="P466">_xlfn.IFS(O466&lt;=40%,"Low Risk",AND(O466&gt;40%,O466&lt;60%), "Medium Risk",O466&gt;=60%,"High Risk")</f>
        <v>High Risk</v>
      </c>
      <c r="Y466" cm="1">
        <f t="array" ref="Y466">_xlfn.IFS(D466="22-29",1,D466="30-39",2,D466="40-49",3,D466="50-59",4)</f>
        <v>4</v>
      </c>
      <c r="Z466" cm="1">
        <f t="array" ref="Z466">_xlfn.IFS(I466="0-4years",3,I466="5-9years",2,I466="10+ years",1)</f>
        <v>3</v>
      </c>
      <c r="AA466" cm="1">
        <f t="array" ref="AA466">_xlfn.IFS(J466="Low(1-2)", 3, J466="Medium(3)",1,J466="High(4-5)",2)</f>
        <v>3</v>
      </c>
      <c r="AB466" cm="1">
        <f t="array" ref="AB466">_xlfn.IFS(M466="Needs Improvement", 4, M466="Below Expectation", 1,M466="Meets Expectation",3,M466="Exceeds Expectation",2)</f>
        <v>2</v>
      </c>
    </row>
    <row r="467" spans="1:28" x14ac:dyDescent="0.3">
      <c r="A467" t="s">
        <v>489</v>
      </c>
      <c r="B467" t="s">
        <v>1487</v>
      </c>
      <c r="C467" t="s">
        <v>2030</v>
      </c>
      <c r="D467" t="s">
        <v>2073</v>
      </c>
      <c r="E467" t="s">
        <v>2022</v>
      </c>
      <c r="F467" t="s">
        <v>186</v>
      </c>
      <c r="G467" s="4">
        <v>113657</v>
      </c>
      <c r="H467">
        <v>0</v>
      </c>
      <c r="I467" s="6" t="s">
        <v>2069</v>
      </c>
      <c r="J467" t="s">
        <v>2079</v>
      </c>
      <c r="K467">
        <v>4</v>
      </c>
      <c r="L467">
        <v>4</v>
      </c>
      <c r="M467" t="str" cm="1">
        <f t="array" ref="M467">_xlfn.IFS(L467=0,"Below Expectation",L467&lt;5,"Needs Improvement",L467&lt;=7,"Meets Expectation",L467&gt;=8,"Exceeds Expectation")</f>
        <v>Needs Improvement</v>
      </c>
      <c r="N467">
        <f t="shared" si="7"/>
        <v>11</v>
      </c>
      <c r="O467" s="11">
        <f>N467/Table3[[#Totals],[Point]]</f>
        <v>0.7857142857142857</v>
      </c>
      <c r="P467" s="4" t="str" cm="1">
        <f t="array" ref="P467">_xlfn.IFS(O467&lt;=40%,"Low Risk",AND(O467&gt;40%,O467&lt;60%), "Medium Risk",O467&gt;=60%,"High Risk")</f>
        <v>High Risk</v>
      </c>
      <c r="Y467" cm="1">
        <f t="array" ref="Y467">_xlfn.IFS(D467="22-29",1,D467="30-39",2,D467="40-49",3,D467="50-59",4)</f>
        <v>2</v>
      </c>
      <c r="Z467" cm="1">
        <f t="array" ref="Z467">_xlfn.IFS(I467="0-4years",3,I467="5-9years",2,I467="10+ years",1)</f>
        <v>3</v>
      </c>
      <c r="AA467" cm="1">
        <f t="array" ref="AA467">_xlfn.IFS(J467="Low(1-2)", 3, J467="Medium(3)",1,J467="High(4-5)",2)</f>
        <v>2</v>
      </c>
      <c r="AB467" cm="1">
        <f t="array" ref="AB467">_xlfn.IFS(M467="Needs Improvement", 4, M467="Below Expectation", 1,M467="Meets Expectation",3,M467="Exceeds Expectation",2)</f>
        <v>4</v>
      </c>
    </row>
    <row r="468" spans="1:28" x14ac:dyDescent="0.3">
      <c r="A468" t="s">
        <v>490</v>
      </c>
      <c r="B468" t="s">
        <v>1488</v>
      </c>
      <c r="C468" t="s">
        <v>2027</v>
      </c>
      <c r="D468" t="s">
        <v>2074</v>
      </c>
      <c r="E468" t="s">
        <v>2022</v>
      </c>
      <c r="F468" t="s">
        <v>483</v>
      </c>
      <c r="G468" s="4">
        <v>35828</v>
      </c>
      <c r="H468">
        <v>0</v>
      </c>
      <c r="I468" s="6" t="s">
        <v>2070</v>
      </c>
      <c r="J468" t="s">
        <v>2081</v>
      </c>
      <c r="K468">
        <v>2</v>
      </c>
      <c r="L468">
        <v>6</v>
      </c>
      <c r="M468" t="str" cm="1">
        <f t="array" ref="M468">_xlfn.IFS(L468=0,"Below Expectation",L468&lt;5,"Needs Improvement",L468&lt;=7,"Meets Expectation",L468&gt;=8,"Exceeds Expectation")</f>
        <v>Meets Expectation</v>
      </c>
      <c r="N468">
        <f t="shared" si="7"/>
        <v>9</v>
      </c>
      <c r="O468" s="11">
        <f>N468/Table3[[#Totals],[Point]]</f>
        <v>0.6428571428571429</v>
      </c>
      <c r="P468" s="4" t="str" cm="1">
        <f t="array" ref="P468">_xlfn.IFS(O468&lt;=40%,"Low Risk",AND(O468&gt;40%,O468&lt;60%), "Medium Risk",O468&gt;=60%,"High Risk")</f>
        <v>High Risk</v>
      </c>
      <c r="Y468" cm="1">
        <f t="array" ref="Y468">_xlfn.IFS(D468="22-29",1,D468="30-39",2,D468="40-49",3,D468="50-59",4)</f>
        <v>3</v>
      </c>
      <c r="Z468" cm="1">
        <f t="array" ref="Z468">_xlfn.IFS(I468="0-4years",3,I468="5-9years",2,I468="10+ years",1)</f>
        <v>2</v>
      </c>
      <c r="AA468" cm="1">
        <f t="array" ref="AA468">_xlfn.IFS(J468="Low(1-2)", 3, J468="Medium(3)",1,J468="High(4-5)",2)</f>
        <v>1</v>
      </c>
      <c r="AB468" cm="1">
        <f t="array" ref="AB468">_xlfn.IFS(M468="Needs Improvement", 4, M468="Below Expectation", 1,M468="Meets Expectation",3,M468="Exceeds Expectation",2)</f>
        <v>3</v>
      </c>
    </row>
    <row r="469" spans="1:28" x14ac:dyDescent="0.3">
      <c r="A469" t="s">
        <v>491</v>
      </c>
      <c r="B469" t="s">
        <v>1489</v>
      </c>
      <c r="C469" t="s">
        <v>2030</v>
      </c>
      <c r="D469" t="s">
        <v>2073</v>
      </c>
      <c r="E469" t="s">
        <v>2022</v>
      </c>
      <c r="F469" t="s">
        <v>128</v>
      </c>
      <c r="G469" s="4">
        <v>72588</v>
      </c>
      <c r="H469">
        <v>0</v>
      </c>
      <c r="I469" s="6" t="s">
        <v>2071</v>
      </c>
      <c r="J469" t="s">
        <v>2080</v>
      </c>
      <c r="K469">
        <v>4</v>
      </c>
      <c r="L469">
        <v>8</v>
      </c>
      <c r="M469" t="str" cm="1">
        <f t="array" ref="M469">_xlfn.IFS(L469=0,"Below Expectation",L469&lt;5,"Needs Improvement",L469&lt;=7,"Meets Expectation",L469&gt;=8,"Exceeds Expectation")</f>
        <v>Exceeds Expectation</v>
      </c>
      <c r="N469">
        <f t="shared" si="7"/>
        <v>8</v>
      </c>
      <c r="O469" s="11">
        <f>N469/Table3[[#Totals],[Point]]</f>
        <v>0.5714285714285714</v>
      </c>
      <c r="P469" s="4" t="str" cm="1">
        <f t="array" ref="P469">_xlfn.IFS(O469&lt;=40%,"Low Risk",AND(O469&gt;40%,O469&lt;60%), "Medium Risk",O469&gt;=60%,"High Risk")</f>
        <v>Medium Risk</v>
      </c>
      <c r="Y469" cm="1">
        <f t="array" ref="Y469">_xlfn.IFS(D469="22-29",1,D469="30-39",2,D469="40-49",3,D469="50-59",4)</f>
        <v>2</v>
      </c>
      <c r="Z469" cm="1">
        <f t="array" ref="Z469">_xlfn.IFS(I469="0-4years",3,I469="5-9years",2,I469="10+ years",1)</f>
        <v>1</v>
      </c>
      <c r="AA469" cm="1">
        <f t="array" ref="AA469">_xlfn.IFS(J469="Low(1-2)", 3, J469="Medium(3)",1,J469="High(4-5)",2)</f>
        <v>3</v>
      </c>
      <c r="AB469" cm="1">
        <f t="array" ref="AB469">_xlfn.IFS(M469="Needs Improvement", 4, M469="Below Expectation", 1,M469="Meets Expectation",3,M469="Exceeds Expectation",2)</f>
        <v>2</v>
      </c>
    </row>
    <row r="470" spans="1:28" x14ac:dyDescent="0.3">
      <c r="A470" t="s">
        <v>492</v>
      </c>
      <c r="B470" t="s">
        <v>1490</v>
      </c>
      <c r="C470" t="s">
        <v>2026</v>
      </c>
      <c r="D470" t="s">
        <v>2073</v>
      </c>
      <c r="E470" t="s">
        <v>2022</v>
      </c>
      <c r="F470" t="s">
        <v>716</v>
      </c>
      <c r="G470" s="4">
        <v>36221</v>
      </c>
      <c r="H470">
        <v>0</v>
      </c>
      <c r="I470" s="6" t="s">
        <v>2069</v>
      </c>
      <c r="J470" t="s">
        <v>2079</v>
      </c>
      <c r="K470">
        <v>4</v>
      </c>
      <c r="L470">
        <v>1</v>
      </c>
      <c r="M470" t="str" cm="1">
        <f t="array" ref="M470">_xlfn.IFS(L470=0,"Below Expectation",L470&lt;5,"Needs Improvement",L470&lt;=7,"Meets Expectation",L470&gt;=8,"Exceeds Expectation")</f>
        <v>Needs Improvement</v>
      </c>
      <c r="N470">
        <f t="shared" si="7"/>
        <v>11</v>
      </c>
      <c r="O470" s="11">
        <f>N470/Table3[[#Totals],[Point]]</f>
        <v>0.7857142857142857</v>
      </c>
      <c r="P470" s="4" t="str" cm="1">
        <f t="array" ref="P470">_xlfn.IFS(O470&lt;=40%,"Low Risk",AND(O470&gt;40%,O470&lt;60%), "Medium Risk",O470&gt;=60%,"High Risk")</f>
        <v>High Risk</v>
      </c>
      <c r="Y470" cm="1">
        <f t="array" ref="Y470">_xlfn.IFS(D470="22-29",1,D470="30-39",2,D470="40-49",3,D470="50-59",4)</f>
        <v>2</v>
      </c>
      <c r="Z470" cm="1">
        <f t="array" ref="Z470">_xlfn.IFS(I470="0-4years",3,I470="5-9years",2,I470="10+ years",1)</f>
        <v>3</v>
      </c>
      <c r="AA470" cm="1">
        <f t="array" ref="AA470">_xlfn.IFS(J470="Low(1-2)", 3, J470="Medium(3)",1,J470="High(4-5)",2)</f>
        <v>2</v>
      </c>
      <c r="AB470" cm="1">
        <f t="array" ref="AB470">_xlfn.IFS(M470="Needs Improvement", 4, M470="Below Expectation", 1,M470="Meets Expectation",3,M470="Exceeds Expectation",2)</f>
        <v>4</v>
      </c>
    </row>
    <row r="471" spans="1:28" x14ac:dyDescent="0.3">
      <c r="A471" t="s">
        <v>493</v>
      </c>
      <c r="B471" t="s">
        <v>1491</v>
      </c>
      <c r="C471" t="s">
        <v>2028</v>
      </c>
      <c r="D471" t="s">
        <v>2076</v>
      </c>
      <c r="E471" t="s">
        <v>2023</v>
      </c>
      <c r="F471" t="s">
        <v>579</v>
      </c>
      <c r="G471" s="4">
        <v>36211</v>
      </c>
      <c r="H471">
        <v>0</v>
      </c>
      <c r="I471" s="6" t="s">
        <v>2071</v>
      </c>
      <c r="J471" t="s">
        <v>2081</v>
      </c>
      <c r="K471">
        <v>2</v>
      </c>
      <c r="L471">
        <v>4</v>
      </c>
      <c r="M471" t="str" cm="1">
        <f t="array" ref="M471">_xlfn.IFS(L471=0,"Below Expectation",L471&lt;5,"Needs Improvement",L471&lt;=7,"Meets Expectation",L471&gt;=8,"Exceeds Expectation")</f>
        <v>Needs Improvement</v>
      </c>
      <c r="N471">
        <f t="shared" si="7"/>
        <v>7</v>
      </c>
      <c r="O471" s="11">
        <f>N471/Table3[[#Totals],[Point]]</f>
        <v>0.5</v>
      </c>
      <c r="P471" s="4" t="str" cm="1">
        <f t="array" ref="P471">_xlfn.IFS(O471&lt;=40%,"Low Risk",AND(O471&gt;40%,O471&lt;60%), "Medium Risk",O471&gt;=60%,"High Risk")</f>
        <v>Medium Risk</v>
      </c>
      <c r="Y471" cm="1">
        <f t="array" ref="Y471">_xlfn.IFS(D471="22-29",1,D471="30-39",2,D471="40-49",3,D471="50-59",4)</f>
        <v>1</v>
      </c>
      <c r="Z471" cm="1">
        <f t="array" ref="Z471">_xlfn.IFS(I471="0-4years",3,I471="5-9years",2,I471="10+ years",1)</f>
        <v>1</v>
      </c>
      <c r="AA471" cm="1">
        <f t="array" ref="AA471">_xlfn.IFS(J471="Low(1-2)", 3, J471="Medium(3)",1,J471="High(4-5)",2)</f>
        <v>1</v>
      </c>
      <c r="AB471" cm="1">
        <f t="array" ref="AB471">_xlfn.IFS(M471="Needs Improvement", 4, M471="Below Expectation", 1,M471="Meets Expectation",3,M471="Exceeds Expectation",2)</f>
        <v>4</v>
      </c>
    </row>
    <row r="472" spans="1:28" x14ac:dyDescent="0.3">
      <c r="A472" t="s">
        <v>494</v>
      </c>
      <c r="B472" t="s">
        <v>1492</v>
      </c>
      <c r="C472" t="s">
        <v>2029</v>
      </c>
      <c r="D472" t="s">
        <v>2074</v>
      </c>
      <c r="E472" t="s">
        <v>2022</v>
      </c>
      <c r="F472" t="s">
        <v>305</v>
      </c>
      <c r="G472" s="4">
        <v>38569</v>
      </c>
      <c r="H472">
        <v>0</v>
      </c>
      <c r="I472" s="6" t="s">
        <v>2070</v>
      </c>
      <c r="J472" t="s">
        <v>2079</v>
      </c>
      <c r="K472">
        <v>5</v>
      </c>
      <c r="L472">
        <v>9</v>
      </c>
      <c r="M472" t="str" cm="1">
        <f t="array" ref="M472">_xlfn.IFS(L472=0,"Below Expectation",L472&lt;5,"Needs Improvement",L472&lt;=7,"Meets Expectation",L472&gt;=8,"Exceeds Expectation")</f>
        <v>Exceeds Expectation</v>
      </c>
      <c r="N472">
        <f t="shared" si="7"/>
        <v>9</v>
      </c>
      <c r="O472" s="11">
        <f>N472/Table3[[#Totals],[Point]]</f>
        <v>0.6428571428571429</v>
      </c>
      <c r="P472" s="4" t="str" cm="1">
        <f t="array" ref="P472">_xlfn.IFS(O472&lt;=40%,"Low Risk",AND(O472&gt;40%,O472&lt;60%), "Medium Risk",O472&gt;=60%,"High Risk")</f>
        <v>High Risk</v>
      </c>
      <c r="Y472" cm="1">
        <f t="array" ref="Y472">_xlfn.IFS(D472="22-29",1,D472="30-39",2,D472="40-49",3,D472="50-59",4)</f>
        <v>3</v>
      </c>
      <c r="Z472" cm="1">
        <f t="array" ref="Z472">_xlfn.IFS(I472="0-4years",3,I472="5-9years",2,I472="10+ years",1)</f>
        <v>2</v>
      </c>
      <c r="AA472" cm="1">
        <f t="array" ref="AA472">_xlfn.IFS(J472="Low(1-2)", 3, J472="Medium(3)",1,J472="High(4-5)",2)</f>
        <v>2</v>
      </c>
      <c r="AB472" cm="1">
        <f t="array" ref="AB472">_xlfn.IFS(M472="Needs Improvement", 4, M472="Below Expectation", 1,M472="Meets Expectation",3,M472="Exceeds Expectation",2)</f>
        <v>2</v>
      </c>
    </row>
    <row r="473" spans="1:28" x14ac:dyDescent="0.3">
      <c r="A473" t="s">
        <v>495</v>
      </c>
      <c r="B473" t="s">
        <v>1493</v>
      </c>
      <c r="C473" t="s">
        <v>2027</v>
      </c>
      <c r="D473" t="s">
        <v>2073</v>
      </c>
      <c r="E473" t="s">
        <v>2022</v>
      </c>
      <c r="F473" t="s">
        <v>710</v>
      </c>
      <c r="G473" s="4">
        <v>62860</v>
      </c>
      <c r="H473">
        <v>1</v>
      </c>
      <c r="I473" s="6" t="s">
        <v>2069</v>
      </c>
      <c r="J473" t="s">
        <v>2079</v>
      </c>
      <c r="K473">
        <v>5</v>
      </c>
      <c r="L473">
        <v>8</v>
      </c>
      <c r="M473" t="str" cm="1">
        <f t="array" ref="M473">_xlfn.IFS(L473=0,"Below Expectation",L473&lt;5,"Needs Improvement",L473&lt;=7,"Meets Expectation",L473&gt;=8,"Exceeds Expectation")</f>
        <v>Exceeds Expectation</v>
      </c>
      <c r="N473">
        <f t="shared" si="7"/>
        <v>9</v>
      </c>
      <c r="O473" s="11">
        <f>N473/Table3[[#Totals],[Point]]</f>
        <v>0.6428571428571429</v>
      </c>
      <c r="P473" s="4" t="str" cm="1">
        <f t="array" ref="P473">_xlfn.IFS(O473&lt;=40%,"Low Risk",AND(O473&gt;40%,O473&lt;60%), "Medium Risk",O473&gt;=60%,"High Risk")</f>
        <v>High Risk</v>
      </c>
      <c r="Y473" cm="1">
        <f t="array" ref="Y473">_xlfn.IFS(D473="22-29",1,D473="30-39",2,D473="40-49",3,D473="50-59",4)</f>
        <v>2</v>
      </c>
      <c r="Z473" cm="1">
        <f t="array" ref="Z473">_xlfn.IFS(I473="0-4years",3,I473="5-9years",2,I473="10+ years",1)</f>
        <v>3</v>
      </c>
      <c r="AA473" cm="1">
        <f t="array" ref="AA473">_xlfn.IFS(J473="Low(1-2)", 3, J473="Medium(3)",1,J473="High(4-5)",2)</f>
        <v>2</v>
      </c>
      <c r="AB473" cm="1">
        <f t="array" ref="AB473">_xlfn.IFS(M473="Needs Improvement", 4, M473="Below Expectation", 1,M473="Meets Expectation",3,M473="Exceeds Expectation",2)</f>
        <v>2</v>
      </c>
    </row>
    <row r="474" spans="1:28" x14ac:dyDescent="0.3">
      <c r="A474" t="s">
        <v>496</v>
      </c>
      <c r="B474" t="s">
        <v>1494</v>
      </c>
      <c r="C474" t="s">
        <v>2029</v>
      </c>
      <c r="D474" t="s">
        <v>2075</v>
      </c>
      <c r="E474" t="s">
        <v>2022</v>
      </c>
      <c r="F474" t="s">
        <v>185</v>
      </c>
      <c r="G474" s="4">
        <v>96558</v>
      </c>
      <c r="H474">
        <v>0</v>
      </c>
      <c r="I474" s="6" t="s">
        <v>2070</v>
      </c>
      <c r="J474" t="s">
        <v>2080</v>
      </c>
      <c r="K474">
        <v>5</v>
      </c>
      <c r="L474">
        <v>2</v>
      </c>
      <c r="M474" t="str" cm="1">
        <f t="array" ref="M474">_xlfn.IFS(L474=0,"Below Expectation",L474&lt;5,"Needs Improvement",L474&lt;=7,"Meets Expectation",L474&gt;=8,"Exceeds Expectation")</f>
        <v>Needs Improvement</v>
      </c>
      <c r="N474">
        <f t="shared" si="7"/>
        <v>13</v>
      </c>
      <c r="O474" s="11">
        <f>N474/Table3[[#Totals],[Point]]</f>
        <v>0.9285714285714286</v>
      </c>
      <c r="P474" s="4" t="str" cm="1">
        <f t="array" ref="P474">_xlfn.IFS(O474&lt;=40%,"Low Risk",AND(O474&gt;40%,O474&lt;60%), "Medium Risk",O474&gt;=60%,"High Risk")</f>
        <v>High Risk</v>
      </c>
      <c r="Y474" cm="1">
        <f t="array" ref="Y474">_xlfn.IFS(D474="22-29",1,D474="30-39",2,D474="40-49",3,D474="50-59",4)</f>
        <v>4</v>
      </c>
      <c r="Z474" cm="1">
        <f t="array" ref="Z474">_xlfn.IFS(I474="0-4years",3,I474="5-9years",2,I474="10+ years",1)</f>
        <v>2</v>
      </c>
      <c r="AA474" cm="1">
        <f t="array" ref="AA474">_xlfn.IFS(J474="Low(1-2)", 3, J474="Medium(3)",1,J474="High(4-5)",2)</f>
        <v>3</v>
      </c>
      <c r="AB474" cm="1">
        <f t="array" ref="AB474">_xlfn.IFS(M474="Needs Improvement", 4, M474="Below Expectation", 1,M474="Meets Expectation",3,M474="Exceeds Expectation",2)</f>
        <v>4</v>
      </c>
    </row>
    <row r="475" spans="1:28" x14ac:dyDescent="0.3">
      <c r="A475" t="s">
        <v>497</v>
      </c>
      <c r="B475" t="s">
        <v>1495</v>
      </c>
      <c r="C475" t="s">
        <v>2029</v>
      </c>
      <c r="D475" t="s">
        <v>2074</v>
      </c>
      <c r="E475" t="s">
        <v>2023</v>
      </c>
      <c r="F475" t="s">
        <v>1006</v>
      </c>
      <c r="G475" s="4">
        <v>70337</v>
      </c>
      <c r="H475">
        <v>0</v>
      </c>
      <c r="I475" s="6" t="s">
        <v>2069</v>
      </c>
      <c r="J475" t="s">
        <v>2079</v>
      </c>
      <c r="K475">
        <v>3</v>
      </c>
      <c r="L475">
        <v>0</v>
      </c>
      <c r="M475" t="str" cm="1">
        <f t="array" ref="M475">_xlfn.IFS(L475=0,"Below Expectation",L475&lt;5,"Needs Improvement",L475&lt;=7,"Meets Expectation",L475&gt;=8,"Exceeds Expectation")</f>
        <v>Below Expectation</v>
      </c>
      <c r="N475">
        <f t="shared" si="7"/>
        <v>9</v>
      </c>
      <c r="O475" s="11">
        <f>N475/Table3[[#Totals],[Point]]</f>
        <v>0.6428571428571429</v>
      </c>
      <c r="P475" s="4" t="str" cm="1">
        <f t="array" ref="P475">_xlfn.IFS(O475&lt;=40%,"Low Risk",AND(O475&gt;40%,O475&lt;60%), "Medium Risk",O475&gt;=60%,"High Risk")</f>
        <v>High Risk</v>
      </c>
      <c r="Y475" cm="1">
        <f t="array" ref="Y475">_xlfn.IFS(D475="22-29",1,D475="30-39",2,D475="40-49",3,D475="50-59",4)</f>
        <v>3</v>
      </c>
      <c r="Z475" cm="1">
        <f t="array" ref="Z475">_xlfn.IFS(I475="0-4years",3,I475="5-9years",2,I475="10+ years",1)</f>
        <v>3</v>
      </c>
      <c r="AA475" cm="1">
        <f t="array" ref="AA475">_xlfn.IFS(J475="Low(1-2)", 3, J475="Medium(3)",1,J475="High(4-5)",2)</f>
        <v>2</v>
      </c>
      <c r="AB475" cm="1">
        <f t="array" ref="AB475">_xlfn.IFS(M475="Needs Improvement", 4, M475="Below Expectation", 1,M475="Meets Expectation",3,M475="Exceeds Expectation",2)</f>
        <v>1</v>
      </c>
    </row>
    <row r="476" spans="1:28" x14ac:dyDescent="0.3">
      <c r="A476" t="s">
        <v>498</v>
      </c>
      <c r="B476" t="s">
        <v>1496</v>
      </c>
      <c r="C476" t="s">
        <v>2030</v>
      </c>
      <c r="D476" t="s">
        <v>2073</v>
      </c>
      <c r="E476" t="s">
        <v>2023</v>
      </c>
      <c r="F476" t="s">
        <v>374</v>
      </c>
      <c r="G476" s="4">
        <v>77311</v>
      </c>
      <c r="H476">
        <v>0</v>
      </c>
      <c r="I476" s="6" t="s">
        <v>2070</v>
      </c>
      <c r="J476" t="s">
        <v>2079</v>
      </c>
      <c r="K476">
        <v>5</v>
      </c>
      <c r="L476">
        <v>1</v>
      </c>
      <c r="M476" t="str" cm="1">
        <f t="array" ref="M476">_xlfn.IFS(L476=0,"Below Expectation",L476&lt;5,"Needs Improvement",L476&lt;=7,"Meets Expectation",L476&gt;=8,"Exceeds Expectation")</f>
        <v>Needs Improvement</v>
      </c>
      <c r="N476">
        <f t="shared" si="7"/>
        <v>10</v>
      </c>
      <c r="O476" s="11">
        <f>N476/Table3[[#Totals],[Point]]</f>
        <v>0.7142857142857143</v>
      </c>
      <c r="P476" s="4" t="str" cm="1">
        <f t="array" ref="P476">_xlfn.IFS(O476&lt;=40%,"Low Risk",AND(O476&gt;40%,O476&lt;60%), "Medium Risk",O476&gt;=60%,"High Risk")</f>
        <v>High Risk</v>
      </c>
      <c r="Y476" cm="1">
        <f t="array" ref="Y476">_xlfn.IFS(D476="22-29",1,D476="30-39",2,D476="40-49",3,D476="50-59",4)</f>
        <v>2</v>
      </c>
      <c r="Z476" cm="1">
        <f t="array" ref="Z476">_xlfn.IFS(I476="0-4years",3,I476="5-9years",2,I476="10+ years",1)</f>
        <v>2</v>
      </c>
      <c r="AA476" cm="1">
        <f t="array" ref="AA476">_xlfn.IFS(J476="Low(1-2)", 3, J476="Medium(3)",1,J476="High(4-5)",2)</f>
        <v>2</v>
      </c>
      <c r="AB476" cm="1">
        <f t="array" ref="AB476">_xlfn.IFS(M476="Needs Improvement", 4, M476="Below Expectation", 1,M476="Meets Expectation",3,M476="Exceeds Expectation",2)</f>
        <v>4</v>
      </c>
    </row>
    <row r="477" spans="1:28" x14ac:dyDescent="0.3">
      <c r="A477" t="s">
        <v>499</v>
      </c>
      <c r="B477" t="s">
        <v>1497</v>
      </c>
      <c r="C477" t="s">
        <v>2028</v>
      </c>
      <c r="D477" t="s">
        <v>2076</v>
      </c>
      <c r="E477" t="s">
        <v>2023</v>
      </c>
      <c r="F477" t="s">
        <v>457</v>
      </c>
      <c r="G477" s="4">
        <v>38515</v>
      </c>
      <c r="H477">
        <v>0</v>
      </c>
      <c r="I477" s="6" t="s">
        <v>2070</v>
      </c>
      <c r="J477" t="s">
        <v>2080</v>
      </c>
      <c r="K477">
        <v>2</v>
      </c>
      <c r="L477">
        <v>5</v>
      </c>
      <c r="M477" t="str" cm="1">
        <f t="array" ref="M477">_xlfn.IFS(L477=0,"Below Expectation",L477&lt;5,"Needs Improvement",L477&lt;=7,"Meets Expectation",L477&gt;=8,"Exceeds Expectation")</f>
        <v>Meets Expectation</v>
      </c>
      <c r="N477">
        <f t="shared" si="7"/>
        <v>9</v>
      </c>
      <c r="O477" s="11">
        <f>N477/Table3[[#Totals],[Point]]</f>
        <v>0.6428571428571429</v>
      </c>
      <c r="P477" s="4" t="str" cm="1">
        <f t="array" ref="P477">_xlfn.IFS(O477&lt;=40%,"Low Risk",AND(O477&gt;40%,O477&lt;60%), "Medium Risk",O477&gt;=60%,"High Risk")</f>
        <v>High Risk</v>
      </c>
      <c r="Y477" cm="1">
        <f t="array" ref="Y477">_xlfn.IFS(D477="22-29",1,D477="30-39",2,D477="40-49",3,D477="50-59",4)</f>
        <v>1</v>
      </c>
      <c r="Z477" cm="1">
        <f t="array" ref="Z477">_xlfn.IFS(I477="0-4years",3,I477="5-9years",2,I477="10+ years",1)</f>
        <v>2</v>
      </c>
      <c r="AA477" cm="1">
        <f t="array" ref="AA477">_xlfn.IFS(J477="Low(1-2)", 3, J477="Medium(3)",1,J477="High(4-5)",2)</f>
        <v>3</v>
      </c>
      <c r="AB477" cm="1">
        <f t="array" ref="AB477">_xlfn.IFS(M477="Needs Improvement", 4, M477="Below Expectation", 1,M477="Meets Expectation",3,M477="Exceeds Expectation",2)</f>
        <v>3</v>
      </c>
    </row>
    <row r="478" spans="1:28" x14ac:dyDescent="0.3">
      <c r="A478" t="s">
        <v>500</v>
      </c>
      <c r="B478" t="s">
        <v>1498</v>
      </c>
      <c r="C478" t="s">
        <v>2026</v>
      </c>
      <c r="D478" t="s">
        <v>2075</v>
      </c>
      <c r="E478" t="s">
        <v>2023</v>
      </c>
      <c r="F478" t="s">
        <v>875</v>
      </c>
      <c r="G478" s="4">
        <v>96695</v>
      </c>
      <c r="H478">
        <v>1</v>
      </c>
      <c r="I478" s="6" t="s">
        <v>2069</v>
      </c>
      <c r="J478" t="s">
        <v>2080</v>
      </c>
      <c r="K478">
        <v>3</v>
      </c>
      <c r="L478">
        <v>4</v>
      </c>
      <c r="M478" t="str" cm="1">
        <f t="array" ref="M478">_xlfn.IFS(L478=0,"Below Expectation",L478&lt;5,"Needs Improvement",L478&lt;=7,"Meets Expectation",L478&gt;=8,"Exceeds Expectation")</f>
        <v>Needs Improvement</v>
      </c>
      <c r="N478">
        <f t="shared" si="7"/>
        <v>14</v>
      </c>
      <c r="O478" s="11">
        <f>N478/Table3[[#Totals],[Point]]</f>
        <v>1</v>
      </c>
      <c r="P478" s="4" t="str" cm="1">
        <f t="array" ref="P478">_xlfn.IFS(O478&lt;=40%,"Low Risk",AND(O478&gt;40%,O478&lt;60%), "Medium Risk",O478&gt;=60%,"High Risk")</f>
        <v>High Risk</v>
      </c>
      <c r="Y478" cm="1">
        <f t="array" ref="Y478">_xlfn.IFS(D478="22-29",1,D478="30-39",2,D478="40-49",3,D478="50-59",4)</f>
        <v>4</v>
      </c>
      <c r="Z478" cm="1">
        <f t="array" ref="Z478">_xlfn.IFS(I478="0-4years",3,I478="5-9years",2,I478="10+ years",1)</f>
        <v>3</v>
      </c>
      <c r="AA478" cm="1">
        <f t="array" ref="AA478">_xlfn.IFS(J478="Low(1-2)", 3, J478="Medium(3)",1,J478="High(4-5)",2)</f>
        <v>3</v>
      </c>
      <c r="AB478" cm="1">
        <f t="array" ref="AB478">_xlfn.IFS(M478="Needs Improvement", 4, M478="Below Expectation", 1,M478="Meets Expectation",3,M478="Exceeds Expectation",2)</f>
        <v>4</v>
      </c>
    </row>
    <row r="479" spans="1:28" x14ac:dyDescent="0.3">
      <c r="A479" t="s">
        <v>501</v>
      </c>
      <c r="B479" t="s">
        <v>1499</v>
      </c>
      <c r="C479" t="s">
        <v>2025</v>
      </c>
      <c r="D479" t="s">
        <v>2073</v>
      </c>
      <c r="E479" t="s">
        <v>2022</v>
      </c>
      <c r="F479" t="s">
        <v>163</v>
      </c>
      <c r="G479" s="4">
        <v>112227</v>
      </c>
      <c r="H479">
        <v>0</v>
      </c>
      <c r="I479" s="6" t="s">
        <v>2070</v>
      </c>
      <c r="J479" t="s">
        <v>2079</v>
      </c>
      <c r="K479">
        <v>5</v>
      </c>
      <c r="L479">
        <v>0</v>
      </c>
      <c r="M479" t="str" cm="1">
        <f t="array" ref="M479">_xlfn.IFS(L479=0,"Below Expectation",L479&lt;5,"Needs Improvement",L479&lt;=7,"Meets Expectation",L479&gt;=8,"Exceeds Expectation")</f>
        <v>Below Expectation</v>
      </c>
      <c r="N479">
        <f t="shared" si="7"/>
        <v>7</v>
      </c>
      <c r="O479" s="11">
        <f>N479/Table3[[#Totals],[Point]]</f>
        <v>0.5</v>
      </c>
      <c r="P479" s="4" t="str" cm="1">
        <f t="array" ref="P479">_xlfn.IFS(O479&lt;=40%,"Low Risk",AND(O479&gt;40%,O479&lt;60%), "Medium Risk",O479&gt;=60%,"High Risk")</f>
        <v>Medium Risk</v>
      </c>
      <c r="Y479" cm="1">
        <f t="array" ref="Y479">_xlfn.IFS(D479="22-29",1,D479="30-39",2,D479="40-49",3,D479="50-59",4)</f>
        <v>2</v>
      </c>
      <c r="Z479" cm="1">
        <f t="array" ref="Z479">_xlfn.IFS(I479="0-4years",3,I479="5-9years",2,I479="10+ years",1)</f>
        <v>2</v>
      </c>
      <c r="AA479" cm="1">
        <f t="array" ref="AA479">_xlfn.IFS(J479="Low(1-2)", 3, J479="Medium(3)",1,J479="High(4-5)",2)</f>
        <v>2</v>
      </c>
      <c r="AB479" cm="1">
        <f t="array" ref="AB479">_xlfn.IFS(M479="Needs Improvement", 4, M479="Below Expectation", 1,M479="Meets Expectation",3,M479="Exceeds Expectation",2)</f>
        <v>1</v>
      </c>
    </row>
    <row r="480" spans="1:28" x14ac:dyDescent="0.3">
      <c r="A480" t="s">
        <v>502</v>
      </c>
      <c r="B480" t="s">
        <v>1500</v>
      </c>
      <c r="C480" t="s">
        <v>2025</v>
      </c>
      <c r="D480" t="s">
        <v>2074</v>
      </c>
      <c r="E480" t="s">
        <v>2023</v>
      </c>
      <c r="F480" t="s">
        <v>494</v>
      </c>
      <c r="G480" s="4">
        <v>49904</v>
      </c>
      <c r="H480">
        <v>1</v>
      </c>
      <c r="I480" s="6" t="s">
        <v>2070</v>
      </c>
      <c r="J480" t="s">
        <v>2080</v>
      </c>
      <c r="K480">
        <v>3</v>
      </c>
      <c r="L480">
        <v>0</v>
      </c>
      <c r="M480" t="str" cm="1">
        <f t="array" ref="M480">_xlfn.IFS(L480=0,"Below Expectation",L480&lt;5,"Needs Improvement",L480&lt;=7,"Meets Expectation",L480&gt;=8,"Exceeds Expectation")</f>
        <v>Below Expectation</v>
      </c>
      <c r="N480">
        <f t="shared" si="7"/>
        <v>9</v>
      </c>
      <c r="O480" s="11">
        <f>N480/Table3[[#Totals],[Point]]</f>
        <v>0.6428571428571429</v>
      </c>
      <c r="P480" s="4" t="str" cm="1">
        <f t="array" ref="P480">_xlfn.IFS(O480&lt;=40%,"Low Risk",AND(O480&gt;40%,O480&lt;60%), "Medium Risk",O480&gt;=60%,"High Risk")</f>
        <v>High Risk</v>
      </c>
      <c r="Y480" cm="1">
        <f t="array" ref="Y480">_xlfn.IFS(D480="22-29",1,D480="30-39",2,D480="40-49",3,D480="50-59",4)</f>
        <v>3</v>
      </c>
      <c r="Z480" cm="1">
        <f t="array" ref="Z480">_xlfn.IFS(I480="0-4years",3,I480="5-9years",2,I480="10+ years",1)</f>
        <v>2</v>
      </c>
      <c r="AA480" cm="1">
        <f t="array" ref="AA480">_xlfn.IFS(J480="Low(1-2)", 3, J480="Medium(3)",1,J480="High(4-5)",2)</f>
        <v>3</v>
      </c>
      <c r="AB480" cm="1">
        <f t="array" ref="AB480">_xlfn.IFS(M480="Needs Improvement", 4, M480="Below Expectation", 1,M480="Meets Expectation",3,M480="Exceeds Expectation",2)</f>
        <v>1</v>
      </c>
    </row>
    <row r="481" spans="1:28" x14ac:dyDescent="0.3">
      <c r="A481" t="s">
        <v>503</v>
      </c>
      <c r="B481" t="s">
        <v>1501</v>
      </c>
      <c r="C481" t="s">
        <v>2029</v>
      </c>
      <c r="D481" t="s">
        <v>2074</v>
      </c>
      <c r="E481" t="s">
        <v>2022</v>
      </c>
      <c r="F481" t="s">
        <v>155</v>
      </c>
      <c r="G481" s="4">
        <v>84935</v>
      </c>
      <c r="H481">
        <v>0</v>
      </c>
      <c r="I481" s="6" t="s">
        <v>2069</v>
      </c>
      <c r="J481" t="s">
        <v>2080</v>
      </c>
      <c r="K481">
        <v>2</v>
      </c>
      <c r="L481">
        <v>3</v>
      </c>
      <c r="M481" t="str" cm="1">
        <f t="array" ref="M481">_xlfn.IFS(L481=0,"Below Expectation",L481&lt;5,"Needs Improvement",L481&lt;=7,"Meets Expectation",L481&gt;=8,"Exceeds Expectation")</f>
        <v>Needs Improvement</v>
      </c>
      <c r="N481">
        <f t="shared" si="7"/>
        <v>13</v>
      </c>
      <c r="O481" s="11">
        <f>N481/Table3[[#Totals],[Point]]</f>
        <v>0.9285714285714286</v>
      </c>
      <c r="P481" s="4" t="str" cm="1">
        <f t="array" ref="P481">_xlfn.IFS(O481&lt;=40%,"Low Risk",AND(O481&gt;40%,O481&lt;60%), "Medium Risk",O481&gt;=60%,"High Risk")</f>
        <v>High Risk</v>
      </c>
      <c r="Y481" cm="1">
        <f t="array" ref="Y481">_xlfn.IFS(D481="22-29",1,D481="30-39",2,D481="40-49",3,D481="50-59",4)</f>
        <v>3</v>
      </c>
      <c r="Z481" cm="1">
        <f t="array" ref="Z481">_xlfn.IFS(I481="0-4years",3,I481="5-9years",2,I481="10+ years",1)</f>
        <v>3</v>
      </c>
      <c r="AA481" cm="1">
        <f t="array" ref="AA481">_xlfn.IFS(J481="Low(1-2)", 3, J481="Medium(3)",1,J481="High(4-5)",2)</f>
        <v>3</v>
      </c>
      <c r="AB481" cm="1">
        <f t="array" ref="AB481">_xlfn.IFS(M481="Needs Improvement", 4, M481="Below Expectation", 1,M481="Meets Expectation",3,M481="Exceeds Expectation",2)</f>
        <v>4</v>
      </c>
    </row>
    <row r="482" spans="1:28" x14ac:dyDescent="0.3">
      <c r="A482" t="s">
        <v>504</v>
      </c>
      <c r="B482" t="s">
        <v>1502</v>
      </c>
      <c r="C482" t="s">
        <v>2028</v>
      </c>
      <c r="D482" t="s">
        <v>2075</v>
      </c>
      <c r="E482" t="s">
        <v>2022</v>
      </c>
      <c r="F482" t="s">
        <v>110</v>
      </c>
      <c r="G482" s="4">
        <v>68790</v>
      </c>
      <c r="H482">
        <v>0</v>
      </c>
      <c r="I482" s="6" t="s">
        <v>2071</v>
      </c>
      <c r="J482" t="s">
        <v>2081</v>
      </c>
      <c r="K482">
        <v>5</v>
      </c>
      <c r="L482">
        <v>3</v>
      </c>
      <c r="M482" t="str" cm="1">
        <f t="array" ref="M482">_xlfn.IFS(L482=0,"Below Expectation",L482&lt;5,"Needs Improvement",L482&lt;=7,"Meets Expectation",L482&gt;=8,"Exceeds Expectation")</f>
        <v>Needs Improvement</v>
      </c>
      <c r="N482">
        <f t="shared" si="7"/>
        <v>10</v>
      </c>
      <c r="O482" s="11">
        <f>N482/Table3[[#Totals],[Point]]</f>
        <v>0.7142857142857143</v>
      </c>
      <c r="P482" s="4" t="str" cm="1">
        <f t="array" ref="P482">_xlfn.IFS(O482&lt;=40%,"Low Risk",AND(O482&gt;40%,O482&lt;60%), "Medium Risk",O482&gt;=60%,"High Risk")</f>
        <v>High Risk</v>
      </c>
      <c r="Y482" cm="1">
        <f t="array" ref="Y482">_xlfn.IFS(D482="22-29",1,D482="30-39",2,D482="40-49",3,D482="50-59",4)</f>
        <v>4</v>
      </c>
      <c r="Z482" cm="1">
        <f t="array" ref="Z482">_xlfn.IFS(I482="0-4years",3,I482="5-9years",2,I482="10+ years",1)</f>
        <v>1</v>
      </c>
      <c r="AA482" cm="1">
        <f t="array" ref="AA482">_xlfn.IFS(J482="Low(1-2)", 3, J482="Medium(3)",1,J482="High(4-5)",2)</f>
        <v>1</v>
      </c>
      <c r="AB482" cm="1">
        <f t="array" ref="AB482">_xlfn.IFS(M482="Needs Improvement", 4, M482="Below Expectation", 1,M482="Meets Expectation",3,M482="Exceeds Expectation",2)</f>
        <v>4</v>
      </c>
    </row>
    <row r="483" spans="1:28" x14ac:dyDescent="0.3">
      <c r="A483" t="s">
        <v>505</v>
      </c>
      <c r="B483" t="s">
        <v>1503</v>
      </c>
      <c r="C483" t="s">
        <v>2027</v>
      </c>
      <c r="D483" t="s">
        <v>2074</v>
      </c>
      <c r="E483" t="s">
        <v>2023</v>
      </c>
      <c r="F483" t="s">
        <v>711</v>
      </c>
      <c r="G483" s="4">
        <v>93580</v>
      </c>
      <c r="H483">
        <v>0</v>
      </c>
      <c r="I483" s="6" t="s">
        <v>2071</v>
      </c>
      <c r="J483" t="s">
        <v>2080</v>
      </c>
      <c r="K483">
        <v>1</v>
      </c>
      <c r="L483">
        <v>5</v>
      </c>
      <c r="M483" t="str" cm="1">
        <f t="array" ref="M483">_xlfn.IFS(L483=0,"Below Expectation",L483&lt;5,"Needs Improvement",L483&lt;=7,"Meets Expectation",L483&gt;=8,"Exceeds Expectation")</f>
        <v>Meets Expectation</v>
      </c>
      <c r="N483">
        <f t="shared" si="7"/>
        <v>10</v>
      </c>
      <c r="O483" s="11">
        <f>N483/Table3[[#Totals],[Point]]</f>
        <v>0.7142857142857143</v>
      </c>
      <c r="P483" s="4" t="str" cm="1">
        <f t="array" ref="P483">_xlfn.IFS(O483&lt;=40%,"Low Risk",AND(O483&gt;40%,O483&lt;60%), "Medium Risk",O483&gt;=60%,"High Risk")</f>
        <v>High Risk</v>
      </c>
      <c r="Y483" cm="1">
        <f t="array" ref="Y483">_xlfn.IFS(D483="22-29",1,D483="30-39",2,D483="40-49",3,D483="50-59",4)</f>
        <v>3</v>
      </c>
      <c r="Z483" cm="1">
        <f t="array" ref="Z483">_xlfn.IFS(I483="0-4years",3,I483="5-9years",2,I483="10+ years",1)</f>
        <v>1</v>
      </c>
      <c r="AA483" cm="1">
        <f t="array" ref="AA483">_xlfn.IFS(J483="Low(1-2)", 3, J483="Medium(3)",1,J483="High(4-5)",2)</f>
        <v>3</v>
      </c>
      <c r="AB483" cm="1">
        <f t="array" ref="AB483">_xlfn.IFS(M483="Needs Improvement", 4, M483="Below Expectation", 1,M483="Meets Expectation",3,M483="Exceeds Expectation",2)</f>
        <v>3</v>
      </c>
    </row>
    <row r="484" spans="1:28" x14ac:dyDescent="0.3">
      <c r="A484" t="s">
        <v>506</v>
      </c>
      <c r="B484" t="s">
        <v>1504</v>
      </c>
      <c r="C484" t="s">
        <v>2030</v>
      </c>
      <c r="D484" t="s">
        <v>2073</v>
      </c>
      <c r="E484" t="s">
        <v>2023</v>
      </c>
      <c r="F484" t="s">
        <v>206</v>
      </c>
      <c r="G484" s="4">
        <v>100148</v>
      </c>
      <c r="H484">
        <v>0</v>
      </c>
      <c r="I484" s="6" t="s">
        <v>2069</v>
      </c>
      <c r="J484" t="s">
        <v>2079</v>
      </c>
      <c r="K484">
        <v>2</v>
      </c>
      <c r="L484">
        <v>5</v>
      </c>
      <c r="M484" t="str" cm="1">
        <f t="array" ref="M484">_xlfn.IFS(L484=0,"Below Expectation",L484&lt;5,"Needs Improvement",L484&lt;=7,"Meets Expectation",L484&gt;=8,"Exceeds Expectation")</f>
        <v>Meets Expectation</v>
      </c>
      <c r="N484">
        <f t="shared" si="7"/>
        <v>10</v>
      </c>
      <c r="O484" s="11">
        <f>N484/Table3[[#Totals],[Point]]</f>
        <v>0.7142857142857143</v>
      </c>
      <c r="P484" s="4" t="str" cm="1">
        <f t="array" ref="P484">_xlfn.IFS(O484&lt;=40%,"Low Risk",AND(O484&gt;40%,O484&lt;60%), "Medium Risk",O484&gt;=60%,"High Risk")</f>
        <v>High Risk</v>
      </c>
      <c r="Y484" cm="1">
        <f t="array" ref="Y484">_xlfn.IFS(D484="22-29",1,D484="30-39",2,D484="40-49",3,D484="50-59",4)</f>
        <v>2</v>
      </c>
      <c r="Z484" cm="1">
        <f t="array" ref="Z484">_xlfn.IFS(I484="0-4years",3,I484="5-9years",2,I484="10+ years",1)</f>
        <v>3</v>
      </c>
      <c r="AA484" cm="1">
        <f t="array" ref="AA484">_xlfn.IFS(J484="Low(1-2)", 3, J484="Medium(3)",1,J484="High(4-5)",2)</f>
        <v>2</v>
      </c>
      <c r="AB484" cm="1">
        <f t="array" ref="AB484">_xlfn.IFS(M484="Needs Improvement", 4, M484="Below Expectation", 1,M484="Meets Expectation",3,M484="Exceeds Expectation",2)</f>
        <v>3</v>
      </c>
    </row>
    <row r="485" spans="1:28" x14ac:dyDescent="0.3">
      <c r="A485" t="s">
        <v>507</v>
      </c>
      <c r="B485" t="s">
        <v>1505</v>
      </c>
      <c r="C485" t="s">
        <v>2028</v>
      </c>
      <c r="D485" t="s">
        <v>2073</v>
      </c>
      <c r="E485" t="s">
        <v>2023</v>
      </c>
      <c r="F485" t="s">
        <v>391</v>
      </c>
      <c r="G485" s="4">
        <v>30636</v>
      </c>
      <c r="H485">
        <v>0</v>
      </c>
      <c r="I485" s="6" t="s">
        <v>2069</v>
      </c>
      <c r="J485" t="s">
        <v>2079</v>
      </c>
      <c r="K485">
        <v>4</v>
      </c>
      <c r="L485">
        <v>9</v>
      </c>
      <c r="M485" t="str" cm="1">
        <f t="array" ref="M485">_xlfn.IFS(L485=0,"Below Expectation",L485&lt;5,"Needs Improvement",L485&lt;=7,"Meets Expectation",L485&gt;=8,"Exceeds Expectation")</f>
        <v>Exceeds Expectation</v>
      </c>
      <c r="N485">
        <f t="shared" si="7"/>
        <v>9</v>
      </c>
      <c r="O485" s="11">
        <f>N485/Table3[[#Totals],[Point]]</f>
        <v>0.6428571428571429</v>
      </c>
      <c r="P485" s="4" t="str" cm="1">
        <f t="array" ref="P485">_xlfn.IFS(O485&lt;=40%,"Low Risk",AND(O485&gt;40%,O485&lt;60%), "Medium Risk",O485&gt;=60%,"High Risk")</f>
        <v>High Risk</v>
      </c>
      <c r="Y485" cm="1">
        <f t="array" ref="Y485">_xlfn.IFS(D485="22-29",1,D485="30-39",2,D485="40-49",3,D485="50-59",4)</f>
        <v>2</v>
      </c>
      <c r="Z485" cm="1">
        <f t="array" ref="Z485">_xlfn.IFS(I485="0-4years",3,I485="5-9years",2,I485="10+ years",1)</f>
        <v>3</v>
      </c>
      <c r="AA485" cm="1">
        <f t="array" ref="AA485">_xlfn.IFS(J485="Low(1-2)", 3, J485="Medium(3)",1,J485="High(4-5)",2)</f>
        <v>2</v>
      </c>
      <c r="AB485" cm="1">
        <f t="array" ref="AB485">_xlfn.IFS(M485="Needs Improvement", 4, M485="Below Expectation", 1,M485="Meets Expectation",3,M485="Exceeds Expectation",2)</f>
        <v>2</v>
      </c>
    </row>
    <row r="486" spans="1:28" x14ac:dyDescent="0.3">
      <c r="A486" t="s">
        <v>508</v>
      </c>
      <c r="B486" t="s">
        <v>1506</v>
      </c>
      <c r="C486" t="s">
        <v>2028</v>
      </c>
      <c r="D486" t="s">
        <v>2075</v>
      </c>
      <c r="E486" t="s">
        <v>2023</v>
      </c>
      <c r="F486" t="s">
        <v>152</v>
      </c>
      <c r="G486" s="4">
        <v>102129</v>
      </c>
      <c r="H486">
        <v>0</v>
      </c>
      <c r="I486" s="6" t="s">
        <v>2071</v>
      </c>
      <c r="J486" t="s">
        <v>2080</v>
      </c>
      <c r="K486">
        <v>4</v>
      </c>
      <c r="L486">
        <v>5</v>
      </c>
      <c r="M486" t="str" cm="1">
        <f t="array" ref="M486">_xlfn.IFS(L486=0,"Below Expectation",L486&lt;5,"Needs Improvement",L486&lt;=7,"Meets Expectation",L486&gt;=8,"Exceeds Expectation")</f>
        <v>Meets Expectation</v>
      </c>
      <c r="N486">
        <f t="shared" si="7"/>
        <v>11</v>
      </c>
      <c r="O486" s="11">
        <f>N486/Table3[[#Totals],[Point]]</f>
        <v>0.7857142857142857</v>
      </c>
      <c r="P486" s="4" t="str" cm="1">
        <f t="array" ref="P486">_xlfn.IFS(O486&lt;=40%,"Low Risk",AND(O486&gt;40%,O486&lt;60%), "Medium Risk",O486&gt;=60%,"High Risk")</f>
        <v>High Risk</v>
      </c>
      <c r="Y486" cm="1">
        <f t="array" ref="Y486">_xlfn.IFS(D486="22-29",1,D486="30-39",2,D486="40-49",3,D486="50-59",4)</f>
        <v>4</v>
      </c>
      <c r="Z486" cm="1">
        <f t="array" ref="Z486">_xlfn.IFS(I486="0-4years",3,I486="5-9years",2,I486="10+ years",1)</f>
        <v>1</v>
      </c>
      <c r="AA486" cm="1">
        <f t="array" ref="AA486">_xlfn.IFS(J486="Low(1-2)", 3, J486="Medium(3)",1,J486="High(4-5)",2)</f>
        <v>3</v>
      </c>
      <c r="AB486" cm="1">
        <f t="array" ref="AB486">_xlfn.IFS(M486="Needs Improvement", 4, M486="Below Expectation", 1,M486="Meets Expectation",3,M486="Exceeds Expectation",2)</f>
        <v>3</v>
      </c>
    </row>
    <row r="487" spans="1:28" x14ac:dyDescent="0.3">
      <c r="A487" t="s">
        <v>509</v>
      </c>
      <c r="B487" t="s">
        <v>1507</v>
      </c>
      <c r="C487" t="s">
        <v>2030</v>
      </c>
      <c r="D487" t="s">
        <v>2076</v>
      </c>
      <c r="E487" t="s">
        <v>2023</v>
      </c>
      <c r="F487" t="s">
        <v>269</v>
      </c>
      <c r="G487" s="4">
        <v>27892</v>
      </c>
      <c r="H487">
        <v>0</v>
      </c>
      <c r="I487" s="6" t="s">
        <v>2071</v>
      </c>
      <c r="J487" t="s">
        <v>2080</v>
      </c>
      <c r="K487">
        <v>2</v>
      </c>
      <c r="L487">
        <v>0</v>
      </c>
      <c r="M487" t="str" cm="1">
        <f t="array" ref="M487">_xlfn.IFS(L487=0,"Below Expectation",L487&lt;5,"Needs Improvement",L487&lt;=7,"Meets Expectation",L487&gt;=8,"Exceeds Expectation")</f>
        <v>Below Expectation</v>
      </c>
      <c r="N487">
        <f t="shared" si="7"/>
        <v>6</v>
      </c>
      <c r="O487" s="11">
        <f>N487/Table3[[#Totals],[Point]]</f>
        <v>0.42857142857142855</v>
      </c>
      <c r="P487" s="4" t="str" cm="1">
        <f t="array" ref="P487">_xlfn.IFS(O487&lt;=40%,"Low Risk",AND(O487&gt;40%,O487&lt;60%), "Medium Risk",O487&gt;=60%,"High Risk")</f>
        <v>Medium Risk</v>
      </c>
      <c r="Y487" cm="1">
        <f t="array" ref="Y487">_xlfn.IFS(D487="22-29",1,D487="30-39",2,D487="40-49",3,D487="50-59",4)</f>
        <v>1</v>
      </c>
      <c r="Z487" cm="1">
        <f t="array" ref="Z487">_xlfn.IFS(I487="0-4years",3,I487="5-9years",2,I487="10+ years",1)</f>
        <v>1</v>
      </c>
      <c r="AA487" cm="1">
        <f t="array" ref="AA487">_xlfn.IFS(J487="Low(1-2)", 3, J487="Medium(3)",1,J487="High(4-5)",2)</f>
        <v>3</v>
      </c>
      <c r="AB487" cm="1">
        <f t="array" ref="AB487">_xlfn.IFS(M487="Needs Improvement", 4, M487="Below Expectation", 1,M487="Meets Expectation",3,M487="Exceeds Expectation",2)</f>
        <v>1</v>
      </c>
    </row>
    <row r="488" spans="1:28" x14ac:dyDescent="0.3">
      <c r="A488" t="s">
        <v>510</v>
      </c>
      <c r="B488" t="s">
        <v>1508</v>
      </c>
      <c r="C488" t="s">
        <v>2029</v>
      </c>
      <c r="D488" t="s">
        <v>2075</v>
      </c>
      <c r="E488" t="s">
        <v>2022</v>
      </c>
      <c r="F488" t="s">
        <v>624</v>
      </c>
      <c r="G488" s="4">
        <v>46672</v>
      </c>
      <c r="H488">
        <v>1</v>
      </c>
      <c r="I488" s="6" t="s">
        <v>2069</v>
      </c>
      <c r="J488" t="s">
        <v>2081</v>
      </c>
      <c r="K488">
        <v>4</v>
      </c>
      <c r="L488">
        <v>9</v>
      </c>
      <c r="M488" t="str" cm="1">
        <f t="array" ref="M488">_xlfn.IFS(L488=0,"Below Expectation",L488&lt;5,"Needs Improvement",L488&lt;=7,"Meets Expectation",L488&gt;=8,"Exceeds Expectation")</f>
        <v>Exceeds Expectation</v>
      </c>
      <c r="N488">
        <f t="shared" si="7"/>
        <v>10</v>
      </c>
      <c r="O488" s="11">
        <f>N488/Table3[[#Totals],[Point]]</f>
        <v>0.7142857142857143</v>
      </c>
      <c r="P488" s="4" t="str" cm="1">
        <f t="array" ref="P488">_xlfn.IFS(O488&lt;=40%,"Low Risk",AND(O488&gt;40%,O488&lt;60%), "Medium Risk",O488&gt;=60%,"High Risk")</f>
        <v>High Risk</v>
      </c>
      <c r="Y488" cm="1">
        <f t="array" ref="Y488">_xlfn.IFS(D488="22-29",1,D488="30-39",2,D488="40-49",3,D488="50-59",4)</f>
        <v>4</v>
      </c>
      <c r="Z488" cm="1">
        <f t="array" ref="Z488">_xlfn.IFS(I488="0-4years",3,I488="5-9years",2,I488="10+ years",1)</f>
        <v>3</v>
      </c>
      <c r="AA488" cm="1">
        <f t="array" ref="AA488">_xlfn.IFS(J488="Low(1-2)", 3, J488="Medium(3)",1,J488="High(4-5)",2)</f>
        <v>1</v>
      </c>
      <c r="AB488" cm="1">
        <f t="array" ref="AB488">_xlfn.IFS(M488="Needs Improvement", 4, M488="Below Expectation", 1,M488="Meets Expectation",3,M488="Exceeds Expectation",2)</f>
        <v>2</v>
      </c>
    </row>
    <row r="489" spans="1:28" x14ac:dyDescent="0.3">
      <c r="A489" t="s">
        <v>511</v>
      </c>
      <c r="B489" t="s">
        <v>1509</v>
      </c>
      <c r="C489" t="s">
        <v>2028</v>
      </c>
      <c r="D489" t="s">
        <v>2074</v>
      </c>
      <c r="E489" t="s">
        <v>2023</v>
      </c>
      <c r="F489" t="s">
        <v>601</v>
      </c>
      <c r="G489" s="4">
        <v>30812</v>
      </c>
      <c r="H489">
        <v>0</v>
      </c>
      <c r="I489" s="6" t="s">
        <v>2071</v>
      </c>
      <c r="J489" t="s">
        <v>2079</v>
      </c>
      <c r="K489">
        <v>2</v>
      </c>
      <c r="L489">
        <v>8</v>
      </c>
      <c r="M489" t="str" cm="1">
        <f t="array" ref="M489">_xlfn.IFS(L489=0,"Below Expectation",L489&lt;5,"Needs Improvement",L489&lt;=7,"Meets Expectation",L489&gt;=8,"Exceeds Expectation")</f>
        <v>Exceeds Expectation</v>
      </c>
      <c r="N489">
        <f t="shared" si="7"/>
        <v>8</v>
      </c>
      <c r="O489" s="11">
        <f>N489/Table3[[#Totals],[Point]]</f>
        <v>0.5714285714285714</v>
      </c>
      <c r="P489" s="4" t="str" cm="1">
        <f t="array" ref="P489">_xlfn.IFS(O489&lt;=40%,"Low Risk",AND(O489&gt;40%,O489&lt;60%), "Medium Risk",O489&gt;=60%,"High Risk")</f>
        <v>Medium Risk</v>
      </c>
      <c r="Y489" cm="1">
        <f t="array" ref="Y489">_xlfn.IFS(D489="22-29",1,D489="30-39",2,D489="40-49",3,D489="50-59",4)</f>
        <v>3</v>
      </c>
      <c r="Z489" cm="1">
        <f t="array" ref="Z489">_xlfn.IFS(I489="0-4years",3,I489="5-9years",2,I489="10+ years",1)</f>
        <v>1</v>
      </c>
      <c r="AA489" cm="1">
        <f t="array" ref="AA489">_xlfn.IFS(J489="Low(1-2)", 3, J489="Medium(3)",1,J489="High(4-5)",2)</f>
        <v>2</v>
      </c>
      <c r="AB489" cm="1">
        <f t="array" ref="AB489">_xlfn.IFS(M489="Needs Improvement", 4, M489="Below Expectation", 1,M489="Meets Expectation",3,M489="Exceeds Expectation",2)</f>
        <v>2</v>
      </c>
    </row>
    <row r="490" spans="1:28" x14ac:dyDescent="0.3">
      <c r="A490" t="s">
        <v>512</v>
      </c>
      <c r="B490" t="s">
        <v>1510</v>
      </c>
      <c r="C490" t="s">
        <v>2025</v>
      </c>
      <c r="D490" t="s">
        <v>2075</v>
      </c>
      <c r="E490" t="s">
        <v>2024</v>
      </c>
      <c r="F490" t="s">
        <v>693</v>
      </c>
      <c r="G490" s="4">
        <v>25654</v>
      </c>
      <c r="H490">
        <v>0</v>
      </c>
      <c r="I490" s="6" t="s">
        <v>2070</v>
      </c>
      <c r="J490" t="s">
        <v>2079</v>
      </c>
      <c r="K490">
        <v>1</v>
      </c>
      <c r="L490">
        <v>6</v>
      </c>
      <c r="M490" t="str" cm="1">
        <f t="array" ref="M490">_xlfn.IFS(L490=0,"Below Expectation",L490&lt;5,"Needs Improvement",L490&lt;=7,"Meets Expectation",L490&gt;=8,"Exceeds Expectation")</f>
        <v>Meets Expectation</v>
      </c>
      <c r="N490">
        <f t="shared" si="7"/>
        <v>11</v>
      </c>
      <c r="O490" s="11">
        <f>N490/Table3[[#Totals],[Point]]</f>
        <v>0.7857142857142857</v>
      </c>
      <c r="P490" s="4" t="str" cm="1">
        <f t="array" ref="P490">_xlfn.IFS(O490&lt;=40%,"Low Risk",AND(O490&gt;40%,O490&lt;60%), "Medium Risk",O490&gt;=60%,"High Risk")</f>
        <v>High Risk</v>
      </c>
      <c r="Y490" cm="1">
        <f t="array" ref="Y490">_xlfn.IFS(D490="22-29",1,D490="30-39",2,D490="40-49",3,D490="50-59",4)</f>
        <v>4</v>
      </c>
      <c r="Z490" cm="1">
        <f t="array" ref="Z490">_xlfn.IFS(I490="0-4years",3,I490="5-9years",2,I490="10+ years",1)</f>
        <v>2</v>
      </c>
      <c r="AA490" cm="1">
        <f t="array" ref="AA490">_xlfn.IFS(J490="Low(1-2)", 3, J490="Medium(3)",1,J490="High(4-5)",2)</f>
        <v>2</v>
      </c>
      <c r="AB490" cm="1">
        <f t="array" ref="AB490">_xlfn.IFS(M490="Needs Improvement", 4, M490="Below Expectation", 1,M490="Meets Expectation",3,M490="Exceeds Expectation",2)</f>
        <v>3</v>
      </c>
    </row>
    <row r="491" spans="1:28" x14ac:dyDescent="0.3">
      <c r="A491" t="s">
        <v>513</v>
      </c>
      <c r="B491" t="s">
        <v>1511</v>
      </c>
      <c r="C491" t="s">
        <v>2030</v>
      </c>
      <c r="D491" t="s">
        <v>2073</v>
      </c>
      <c r="E491" t="s">
        <v>2023</v>
      </c>
      <c r="F491" t="s">
        <v>922</v>
      </c>
      <c r="G491" s="4">
        <v>79633</v>
      </c>
      <c r="H491">
        <v>0</v>
      </c>
      <c r="I491" s="6" t="s">
        <v>2070</v>
      </c>
      <c r="J491" t="s">
        <v>2080</v>
      </c>
      <c r="K491">
        <v>2</v>
      </c>
      <c r="L491">
        <v>6</v>
      </c>
      <c r="M491" t="str" cm="1">
        <f t="array" ref="M491">_xlfn.IFS(L491=0,"Below Expectation",L491&lt;5,"Needs Improvement",L491&lt;=7,"Meets Expectation",L491&gt;=8,"Exceeds Expectation")</f>
        <v>Meets Expectation</v>
      </c>
      <c r="N491">
        <f t="shared" si="7"/>
        <v>10</v>
      </c>
      <c r="O491" s="11">
        <f>N491/Table3[[#Totals],[Point]]</f>
        <v>0.7142857142857143</v>
      </c>
      <c r="P491" s="4" t="str" cm="1">
        <f t="array" ref="P491">_xlfn.IFS(O491&lt;=40%,"Low Risk",AND(O491&gt;40%,O491&lt;60%), "Medium Risk",O491&gt;=60%,"High Risk")</f>
        <v>High Risk</v>
      </c>
      <c r="Y491" cm="1">
        <f t="array" ref="Y491">_xlfn.IFS(D491="22-29",1,D491="30-39",2,D491="40-49",3,D491="50-59",4)</f>
        <v>2</v>
      </c>
      <c r="Z491" cm="1">
        <f t="array" ref="Z491">_xlfn.IFS(I491="0-4years",3,I491="5-9years",2,I491="10+ years",1)</f>
        <v>2</v>
      </c>
      <c r="AA491" cm="1">
        <f t="array" ref="AA491">_xlfn.IFS(J491="Low(1-2)", 3, J491="Medium(3)",1,J491="High(4-5)",2)</f>
        <v>3</v>
      </c>
      <c r="AB491" cm="1">
        <f t="array" ref="AB491">_xlfn.IFS(M491="Needs Improvement", 4, M491="Below Expectation", 1,M491="Meets Expectation",3,M491="Exceeds Expectation",2)</f>
        <v>3</v>
      </c>
    </row>
    <row r="492" spans="1:28" x14ac:dyDescent="0.3">
      <c r="A492" t="s">
        <v>514</v>
      </c>
      <c r="B492" t="s">
        <v>1512</v>
      </c>
      <c r="C492" t="s">
        <v>2027</v>
      </c>
      <c r="D492" t="s">
        <v>2073</v>
      </c>
      <c r="E492" t="s">
        <v>2022</v>
      </c>
      <c r="F492" t="s">
        <v>401</v>
      </c>
      <c r="G492" s="4">
        <v>42143</v>
      </c>
      <c r="H492">
        <v>0</v>
      </c>
      <c r="I492" s="6" t="s">
        <v>2071</v>
      </c>
      <c r="J492" t="s">
        <v>2081</v>
      </c>
      <c r="K492">
        <v>5</v>
      </c>
      <c r="L492">
        <v>6</v>
      </c>
      <c r="M492" t="str" cm="1">
        <f t="array" ref="M492">_xlfn.IFS(L492=0,"Below Expectation",L492&lt;5,"Needs Improvement",L492&lt;=7,"Meets Expectation",L492&gt;=8,"Exceeds Expectation")</f>
        <v>Meets Expectation</v>
      </c>
      <c r="N492">
        <f t="shared" si="7"/>
        <v>7</v>
      </c>
      <c r="O492" s="11">
        <f>N492/Table3[[#Totals],[Point]]</f>
        <v>0.5</v>
      </c>
      <c r="P492" s="4" t="str" cm="1">
        <f t="array" ref="P492">_xlfn.IFS(O492&lt;=40%,"Low Risk",AND(O492&gt;40%,O492&lt;60%), "Medium Risk",O492&gt;=60%,"High Risk")</f>
        <v>Medium Risk</v>
      </c>
      <c r="Y492" cm="1">
        <f t="array" ref="Y492">_xlfn.IFS(D492="22-29",1,D492="30-39",2,D492="40-49",3,D492="50-59",4)</f>
        <v>2</v>
      </c>
      <c r="Z492" cm="1">
        <f t="array" ref="Z492">_xlfn.IFS(I492="0-4years",3,I492="5-9years",2,I492="10+ years",1)</f>
        <v>1</v>
      </c>
      <c r="AA492" cm="1">
        <f t="array" ref="AA492">_xlfn.IFS(J492="Low(1-2)", 3, J492="Medium(3)",1,J492="High(4-5)",2)</f>
        <v>1</v>
      </c>
      <c r="AB492" cm="1">
        <f t="array" ref="AB492">_xlfn.IFS(M492="Needs Improvement", 4, M492="Below Expectation", 1,M492="Meets Expectation",3,M492="Exceeds Expectation",2)</f>
        <v>3</v>
      </c>
    </row>
    <row r="493" spans="1:28" x14ac:dyDescent="0.3">
      <c r="A493" t="s">
        <v>515</v>
      </c>
      <c r="B493" t="s">
        <v>1513</v>
      </c>
      <c r="C493" t="s">
        <v>2026</v>
      </c>
      <c r="D493" t="s">
        <v>2073</v>
      </c>
      <c r="E493" t="s">
        <v>2022</v>
      </c>
      <c r="F493" t="s">
        <v>172</v>
      </c>
      <c r="G493" s="4">
        <v>80934</v>
      </c>
      <c r="H493">
        <v>1</v>
      </c>
      <c r="I493" s="6" t="s">
        <v>2071</v>
      </c>
      <c r="J493" t="s">
        <v>2080</v>
      </c>
      <c r="K493">
        <v>5</v>
      </c>
      <c r="L493">
        <v>1</v>
      </c>
      <c r="M493" t="str" cm="1">
        <f t="array" ref="M493">_xlfn.IFS(L493=0,"Below Expectation",L493&lt;5,"Needs Improvement",L493&lt;=7,"Meets Expectation",L493&gt;=8,"Exceeds Expectation")</f>
        <v>Needs Improvement</v>
      </c>
      <c r="N493">
        <f t="shared" si="7"/>
        <v>10</v>
      </c>
      <c r="O493" s="11">
        <f>N493/Table3[[#Totals],[Point]]</f>
        <v>0.7142857142857143</v>
      </c>
      <c r="P493" s="4" t="str" cm="1">
        <f t="array" ref="P493">_xlfn.IFS(O493&lt;=40%,"Low Risk",AND(O493&gt;40%,O493&lt;60%), "Medium Risk",O493&gt;=60%,"High Risk")</f>
        <v>High Risk</v>
      </c>
      <c r="Y493" cm="1">
        <f t="array" ref="Y493">_xlfn.IFS(D493="22-29",1,D493="30-39",2,D493="40-49",3,D493="50-59",4)</f>
        <v>2</v>
      </c>
      <c r="Z493" cm="1">
        <f t="array" ref="Z493">_xlfn.IFS(I493="0-4years",3,I493="5-9years",2,I493="10+ years",1)</f>
        <v>1</v>
      </c>
      <c r="AA493" cm="1">
        <f t="array" ref="AA493">_xlfn.IFS(J493="Low(1-2)", 3, J493="Medium(3)",1,J493="High(4-5)",2)</f>
        <v>3</v>
      </c>
      <c r="AB493" cm="1">
        <f t="array" ref="AB493">_xlfn.IFS(M493="Needs Improvement", 4, M493="Below Expectation", 1,M493="Meets Expectation",3,M493="Exceeds Expectation",2)</f>
        <v>4</v>
      </c>
    </row>
    <row r="494" spans="1:28" x14ac:dyDescent="0.3">
      <c r="A494" t="s">
        <v>516</v>
      </c>
      <c r="B494" t="s">
        <v>1514</v>
      </c>
      <c r="C494" t="s">
        <v>2029</v>
      </c>
      <c r="D494" t="s">
        <v>2073</v>
      </c>
      <c r="E494" t="s">
        <v>2022</v>
      </c>
      <c r="F494" t="s">
        <v>1008</v>
      </c>
      <c r="G494" s="4">
        <v>92334</v>
      </c>
      <c r="H494">
        <v>0</v>
      </c>
      <c r="I494" s="6" t="s">
        <v>2069</v>
      </c>
      <c r="J494" t="s">
        <v>2080</v>
      </c>
      <c r="K494">
        <v>3</v>
      </c>
      <c r="L494">
        <v>1</v>
      </c>
      <c r="M494" t="str" cm="1">
        <f t="array" ref="M494">_xlfn.IFS(L494=0,"Below Expectation",L494&lt;5,"Needs Improvement",L494&lt;=7,"Meets Expectation",L494&gt;=8,"Exceeds Expectation")</f>
        <v>Needs Improvement</v>
      </c>
      <c r="N494">
        <f t="shared" si="7"/>
        <v>12</v>
      </c>
      <c r="O494" s="11">
        <f>N494/Table3[[#Totals],[Point]]</f>
        <v>0.8571428571428571</v>
      </c>
      <c r="P494" s="4" t="str" cm="1">
        <f t="array" ref="P494">_xlfn.IFS(O494&lt;=40%,"Low Risk",AND(O494&gt;40%,O494&lt;60%), "Medium Risk",O494&gt;=60%,"High Risk")</f>
        <v>High Risk</v>
      </c>
      <c r="Y494" cm="1">
        <f t="array" ref="Y494">_xlfn.IFS(D494="22-29",1,D494="30-39",2,D494="40-49",3,D494="50-59",4)</f>
        <v>2</v>
      </c>
      <c r="Z494" cm="1">
        <f t="array" ref="Z494">_xlfn.IFS(I494="0-4years",3,I494="5-9years",2,I494="10+ years",1)</f>
        <v>3</v>
      </c>
      <c r="AA494" cm="1">
        <f t="array" ref="AA494">_xlfn.IFS(J494="Low(1-2)", 3, J494="Medium(3)",1,J494="High(4-5)",2)</f>
        <v>3</v>
      </c>
      <c r="AB494" cm="1">
        <f t="array" ref="AB494">_xlfn.IFS(M494="Needs Improvement", 4, M494="Below Expectation", 1,M494="Meets Expectation",3,M494="Exceeds Expectation",2)</f>
        <v>4</v>
      </c>
    </row>
    <row r="495" spans="1:28" x14ac:dyDescent="0.3">
      <c r="A495" t="s">
        <v>517</v>
      </c>
      <c r="B495" t="s">
        <v>1515</v>
      </c>
      <c r="C495" t="s">
        <v>2030</v>
      </c>
      <c r="D495" t="s">
        <v>2073</v>
      </c>
      <c r="E495" t="s">
        <v>2022</v>
      </c>
      <c r="F495" t="s">
        <v>875</v>
      </c>
      <c r="G495" s="4">
        <v>54087</v>
      </c>
      <c r="H495">
        <v>0</v>
      </c>
      <c r="I495" s="6" t="s">
        <v>2071</v>
      </c>
      <c r="J495" t="s">
        <v>2080</v>
      </c>
      <c r="K495">
        <v>4</v>
      </c>
      <c r="L495">
        <v>5</v>
      </c>
      <c r="M495" t="str" cm="1">
        <f t="array" ref="M495">_xlfn.IFS(L495=0,"Below Expectation",L495&lt;5,"Needs Improvement",L495&lt;=7,"Meets Expectation",L495&gt;=8,"Exceeds Expectation")</f>
        <v>Meets Expectation</v>
      </c>
      <c r="N495">
        <f t="shared" si="7"/>
        <v>9</v>
      </c>
      <c r="O495" s="11">
        <f>N495/Table3[[#Totals],[Point]]</f>
        <v>0.6428571428571429</v>
      </c>
      <c r="P495" s="4" t="str" cm="1">
        <f t="array" ref="P495">_xlfn.IFS(O495&lt;=40%,"Low Risk",AND(O495&gt;40%,O495&lt;60%), "Medium Risk",O495&gt;=60%,"High Risk")</f>
        <v>High Risk</v>
      </c>
      <c r="Y495" cm="1">
        <f t="array" ref="Y495">_xlfn.IFS(D495="22-29",1,D495="30-39",2,D495="40-49",3,D495="50-59",4)</f>
        <v>2</v>
      </c>
      <c r="Z495" cm="1">
        <f t="array" ref="Z495">_xlfn.IFS(I495="0-4years",3,I495="5-9years",2,I495="10+ years",1)</f>
        <v>1</v>
      </c>
      <c r="AA495" cm="1">
        <f t="array" ref="AA495">_xlfn.IFS(J495="Low(1-2)", 3, J495="Medium(3)",1,J495="High(4-5)",2)</f>
        <v>3</v>
      </c>
      <c r="AB495" cm="1">
        <f t="array" ref="AB495">_xlfn.IFS(M495="Needs Improvement", 4, M495="Below Expectation", 1,M495="Meets Expectation",3,M495="Exceeds Expectation",2)</f>
        <v>3</v>
      </c>
    </row>
    <row r="496" spans="1:28" x14ac:dyDescent="0.3">
      <c r="A496" t="s">
        <v>518</v>
      </c>
      <c r="B496" t="s">
        <v>1516</v>
      </c>
      <c r="C496" t="s">
        <v>2026</v>
      </c>
      <c r="D496" t="s">
        <v>2073</v>
      </c>
      <c r="E496" t="s">
        <v>2022</v>
      </c>
      <c r="F496" t="s">
        <v>456</v>
      </c>
      <c r="G496" s="4">
        <v>36618</v>
      </c>
      <c r="H496">
        <v>1</v>
      </c>
      <c r="I496" s="6" t="s">
        <v>2069</v>
      </c>
      <c r="J496" t="s">
        <v>2079</v>
      </c>
      <c r="K496">
        <v>4</v>
      </c>
      <c r="L496">
        <v>6</v>
      </c>
      <c r="M496" t="str" cm="1">
        <f t="array" ref="M496">_xlfn.IFS(L496=0,"Below Expectation",L496&lt;5,"Needs Improvement",L496&lt;=7,"Meets Expectation",L496&gt;=8,"Exceeds Expectation")</f>
        <v>Meets Expectation</v>
      </c>
      <c r="N496">
        <f t="shared" si="7"/>
        <v>10</v>
      </c>
      <c r="O496" s="11">
        <f>N496/Table3[[#Totals],[Point]]</f>
        <v>0.7142857142857143</v>
      </c>
      <c r="P496" s="4" t="str" cm="1">
        <f t="array" ref="P496">_xlfn.IFS(O496&lt;=40%,"Low Risk",AND(O496&gt;40%,O496&lt;60%), "Medium Risk",O496&gt;=60%,"High Risk")</f>
        <v>High Risk</v>
      </c>
      <c r="Y496" cm="1">
        <f t="array" ref="Y496">_xlfn.IFS(D496="22-29",1,D496="30-39",2,D496="40-49",3,D496="50-59",4)</f>
        <v>2</v>
      </c>
      <c r="Z496" cm="1">
        <f t="array" ref="Z496">_xlfn.IFS(I496="0-4years",3,I496="5-9years",2,I496="10+ years",1)</f>
        <v>3</v>
      </c>
      <c r="AA496" cm="1">
        <f t="array" ref="AA496">_xlfn.IFS(J496="Low(1-2)", 3, J496="Medium(3)",1,J496="High(4-5)",2)</f>
        <v>2</v>
      </c>
      <c r="AB496" cm="1">
        <f t="array" ref="AB496">_xlfn.IFS(M496="Needs Improvement", 4, M496="Below Expectation", 1,M496="Meets Expectation",3,M496="Exceeds Expectation",2)</f>
        <v>3</v>
      </c>
    </row>
    <row r="497" spans="1:28" x14ac:dyDescent="0.3">
      <c r="A497" t="s">
        <v>519</v>
      </c>
      <c r="B497" t="s">
        <v>1517</v>
      </c>
      <c r="C497" t="s">
        <v>2026</v>
      </c>
      <c r="D497" t="s">
        <v>2075</v>
      </c>
      <c r="E497" t="s">
        <v>2022</v>
      </c>
      <c r="F497" t="s">
        <v>651</v>
      </c>
      <c r="G497" s="4">
        <v>33446</v>
      </c>
      <c r="H497">
        <v>0</v>
      </c>
      <c r="I497" s="6" t="s">
        <v>2070</v>
      </c>
      <c r="J497" t="s">
        <v>2080</v>
      </c>
      <c r="K497">
        <v>2</v>
      </c>
      <c r="L497">
        <v>2</v>
      </c>
      <c r="M497" t="str" cm="1">
        <f t="array" ref="M497">_xlfn.IFS(L497=0,"Below Expectation",L497&lt;5,"Needs Improvement",L497&lt;=7,"Meets Expectation",L497&gt;=8,"Exceeds Expectation")</f>
        <v>Needs Improvement</v>
      </c>
      <c r="N497">
        <f t="shared" si="7"/>
        <v>13</v>
      </c>
      <c r="O497" s="11">
        <f>N497/Table3[[#Totals],[Point]]</f>
        <v>0.9285714285714286</v>
      </c>
      <c r="P497" s="4" t="str" cm="1">
        <f t="array" ref="P497">_xlfn.IFS(O497&lt;=40%,"Low Risk",AND(O497&gt;40%,O497&lt;60%), "Medium Risk",O497&gt;=60%,"High Risk")</f>
        <v>High Risk</v>
      </c>
      <c r="Y497" cm="1">
        <f t="array" ref="Y497">_xlfn.IFS(D497="22-29",1,D497="30-39",2,D497="40-49",3,D497="50-59",4)</f>
        <v>4</v>
      </c>
      <c r="Z497" cm="1">
        <f t="array" ref="Z497">_xlfn.IFS(I497="0-4years",3,I497="5-9years",2,I497="10+ years",1)</f>
        <v>2</v>
      </c>
      <c r="AA497" cm="1">
        <f t="array" ref="AA497">_xlfn.IFS(J497="Low(1-2)", 3, J497="Medium(3)",1,J497="High(4-5)",2)</f>
        <v>3</v>
      </c>
      <c r="AB497" cm="1">
        <f t="array" ref="AB497">_xlfn.IFS(M497="Needs Improvement", 4, M497="Below Expectation", 1,M497="Meets Expectation",3,M497="Exceeds Expectation",2)</f>
        <v>4</v>
      </c>
    </row>
    <row r="498" spans="1:28" x14ac:dyDescent="0.3">
      <c r="A498" t="s">
        <v>520</v>
      </c>
      <c r="B498" t="s">
        <v>1518</v>
      </c>
      <c r="C498" t="s">
        <v>2027</v>
      </c>
      <c r="D498" t="s">
        <v>2076</v>
      </c>
      <c r="E498" t="s">
        <v>2022</v>
      </c>
      <c r="F498" t="s">
        <v>749</v>
      </c>
      <c r="G498" s="4">
        <v>112182</v>
      </c>
      <c r="H498">
        <v>0</v>
      </c>
      <c r="I498" s="6" t="s">
        <v>2070</v>
      </c>
      <c r="J498" t="s">
        <v>2081</v>
      </c>
      <c r="K498">
        <v>4</v>
      </c>
      <c r="L498">
        <v>3</v>
      </c>
      <c r="M498" t="str" cm="1">
        <f t="array" ref="M498">_xlfn.IFS(L498=0,"Below Expectation",L498&lt;5,"Needs Improvement",L498&lt;=7,"Meets Expectation",L498&gt;=8,"Exceeds Expectation")</f>
        <v>Needs Improvement</v>
      </c>
      <c r="N498">
        <f t="shared" si="7"/>
        <v>8</v>
      </c>
      <c r="O498" s="11">
        <f>N498/Table3[[#Totals],[Point]]</f>
        <v>0.5714285714285714</v>
      </c>
      <c r="P498" s="4" t="str" cm="1">
        <f t="array" ref="P498">_xlfn.IFS(O498&lt;=40%,"Low Risk",AND(O498&gt;40%,O498&lt;60%), "Medium Risk",O498&gt;=60%,"High Risk")</f>
        <v>Medium Risk</v>
      </c>
      <c r="Y498" cm="1">
        <f t="array" ref="Y498">_xlfn.IFS(D498="22-29",1,D498="30-39",2,D498="40-49",3,D498="50-59",4)</f>
        <v>1</v>
      </c>
      <c r="Z498" cm="1">
        <f t="array" ref="Z498">_xlfn.IFS(I498="0-4years",3,I498="5-9years",2,I498="10+ years",1)</f>
        <v>2</v>
      </c>
      <c r="AA498" cm="1">
        <f t="array" ref="AA498">_xlfn.IFS(J498="Low(1-2)", 3, J498="Medium(3)",1,J498="High(4-5)",2)</f>
        <v>1</v>
      </c>
      <c r="AB498" cm="1">
        <f t="array" ref="AB498">_xlfn.IFS(M498="Needs Improvement", 4, M498="Below Expectation", 1,M498="Meets Expectation",3,M498="Exceeds Expectation",2)</f>
        <v>4</v>
      </c>
    </row>
    <row r="499" spans="1:28" x14ac:dyDescent="0.3">
      <c r="A499" t="s">
        <v>521</v>
      </c>
      <c r="B499" t="s">
        <v>1519</v>
      </c>
      <c r="C499" t="s">
        <v>2028</v>
      </c>
      <c r="D499" t="s">
        <v>2073</v>
      </c>
      <c r="E499" t="s">
        <v>2022</v>
      </c>
      <c r="F499" t="s">
        <v>492</v>
      </c>
      <c r="G499" s="4">
        <v>73867</v>
      </c>
      <c r="H499">
        <v>0</v>
      </c>
      <c r="I499" s="6" t="s">
        <v>2071</v>
      </c>
      <c r="J499" t="s">
        <v>2079</v>
      </c>
      <c r="K499">
        <v>5</v>
      </c>
      <c r="L499">
        <v>2</v>
      </c>
      <c r="M499" t="str" cm="1">
        <f t="array" ref="M499">_xlfn.IFS(L499=0,"Below Expectation",L499&lt;5,"Needs Improvement",L499&lt;=7,"Meets Expectation",L499&gt;=8,"Exceeds Expectation")</f>
        <v>Needs Improvement</v>
      </c>
      <c r="N499">
        <f t="shared" si="7"/>
        <v>9</v>
      </c>
      <c r="O499" s="11">
        <f>N499/Table3[[#Totals],[Point]]</f>
        <v>0.6428571428571429</v>
      </c>
      <c r="P499" s="4" t="str" cm="1">
        <f t="array" ref="P499">_xlfn.IFS(O499&lt;=40%,"Low Risk",AND(O499&gt;40%,O499&lt;60%), "Medium Risk",O499&gt;=60%,"High Risk")</f>
        <v>High Risk</v>
      </c>
      <c r="Y499" cm="1">
        <f t="array" ref="Y499">_xlfn.IFS(D499="22-29",1,D499="30-39",2,D499="40-49",3,D499="50-59",4)</f>
        <v>2</v>
      </c>
      <c r="Z499" cm="1">
        <f t="array" ref="Z499">_xlfn.IFS(I499="0-4years",3,I499="5-9years",2,I499="10+ years",1)</f>
        <v>1</v>
      </c>
      <c r="AA499" cm="1">
        <f t="array" ref="AA499">_xlfn.IFS(J499="Low(1-2)", 3, J499="Medium(3)",1,J499="High(4-5)",2)</f>
        <v>2</v>
      </c>
      <c r="AB499" cm="1">
        <f t="array" ref="AB499">_xlfn.IFS(M499="Needs Improvement", 4, M499="Below Expectation", 1,M499="Meets Expectation",3,M499="Exceeds Expectation",2)</f>
        <v>4</v>
      </c>
    </row>
    <row r="500" spans="1:28" x14ac:dyDescent="0.3">
      <c r="A500" t="s">
        <v>522</v>
      </c>
      <c r="B500" t="s">
        <v>1520</v>
      </c>
      <c r="C500" t="s">
        <v>2027</v>
      </c>
      <c r="D500" t="s">
        <v>2073</v>
      </c>
      <c r="E500" t="s">
        <v>2023</v>
      </c>
      <c r="F500" t="s">
        <v>469</v>
      </c>
      <c r="G500" s="4">
        <v>76028</v>
      </c>
      <c r="H500">
        <v>0</v>
      </c>
      <c r="I500" s="6" t="s">
        <v>2069</v>
      </c>
      <c r="J500" t="s">
        <v>2081</v>
      </c>
      <c r="K500">
        <v>1</v>
      </c>
      <c r="L500">
        <v>6</v>
      </c>
      <c r="M500" t="str" cm="1">
        <f t="array" ref="M500">_xlfn.IFS(L500=0,"Below Expectation",L500&lt;5,"Needs Improvement",L500&lt;=7,"Meets Expectation",L500&gt;=8,"Exceeds Expectation")</f>
        <v>Meets Expectation</v>
      </c>
      <c r="N500">
        <f t="shared" si="7"/>
        <v>9</v>
      </c>
      <c r="O500" s="11">
        <f>N500/Table3[[#Totals],[Point]]</f>
        <v>0.6428571428571429</v>
      </c>
      <c r="P500" s="4" t="str" cm="1">
        <f t="array" ref="P500">_xlfn.IFS(O500&lt;=40%,"Low Risk",AND(O500&gt;40%,O500&lt;60%), "Medium Risk",O500&gt;=60%,"High Risk")</f>
        <v>High Risk</v>
      </c>
      <c r="Y500" cm="1">
        <f t="array" ref="Y500">_xlfn.IFS(D500="22-29",1,D500="30-39",2,D500="40-49",3,D500="50-59",4)</f>
        <v>2</v>
      </c>
      <c r="Z500" cm="1">
        <f t="array" ref="Z500">_xlfn.IFS(I500="0-4years",3,I500="5-9years",2,I500="10+ years",1)</f>
        <v>3</v>
      </c>
      <c r="AA500" cm="1">
        <f t="array" ref="AA500">_xlfn.IFS(J500="Low(1-2)", 3, J500="Medium(3)",1,J500="High(4-5)",2)</f>
        <v>1</v>
      </c>
      <c r="AB500" cm="1">
        <f t="array" ref="AB500">_xlfn.IFS(M500="Needs Improvement", 4, M500="Below Expectation", 1,M500="Meets Expectation",3,M500="Exceeds Expectation",2)</f>
        <v>3</v>
      </c>
    </row>
    <row r="501" spans="1:28" x14ac:dyDescent="0.3">
      <c r="A501" t="s">
        <v>523</v>
      </c>
      <c r="B501" t="s">
        <v>1521</v>
      </c>
      <c r="C501" t="s">
        <v>2028</v>
      </c>
      <c r="D501" t="s">
        <v>2074</v>
      </c>
      <c r="E501" t="s">
        <v>2023</v>
      </c>
      <c r="F501" t="s">
        <v>504</v>
      </c>
      <c r="G501" s="4">
        <v>85101</v>
      </c>
      <c r="H501">
        <v>1</v>
      </c>
      <c r="I501" s="6" t="s">
        <v>2069</v>
      </c>
      <c r="J501" t="s">
        <v>2080</v>
      </c>
      <c r="K501">
        <v>2</v>
      </c>
      <c r="L501">
        <v>6</v>
      </c>
      <c r="M501" t="str" cm="1">
        <f t="array" ref="M501">_xlfn.IFS(L501=0,"Below Expectation",L501&lt;5,"Needs Improvement",L501&lt;=7,"Meets Expectation",L501&gt;=8,"Exceeds Expectation")</f>
        <v>Meets Expectation</v>
      </c>
      <c r="N501">
        <f t="shared" si="7"/>
        <v>12</v>
      </c>
      <c r="O501" s="11">
        <f>N501/Table3[[#Totals],[Point]]</f>
        <v>0.8571428571428571</v>
      </c>
      <c r="P501" s="4" t="str" cm="1">
        <f t="array" ref="P501">_xlfn.IFS(O501&lt;=40%,"Low Risk",AND(O501&gt;40%,O501&lt;60%), "Medium Risk",O501&gt;=60%,"High Risk")</f>
        <v>High Risk</v>
      </c>
      <c r="Y501" cm="1">
        <f t="array" ref="Y501">_xlfn.IFS(D501="22-29",1,D501="30-39",2,D501="40-49",3,D501="50-59",4)</f>
        <v>3</v>
      </c>
      <c r="Z501" cm="1">
        <f t="array" ref="Z501">_xlfn.IFS(I501="0-4years",3,I501="5-9years",2,I501="10+ years",1)</f>
        <v>3</v>
      </c>
      <c r="AA501" cm="1">
        <f t="array" ref="AA501">_xlfn.IFS(J501="Low(1-2)", 3, J501="Medium(3)",1,J501="High(4-5)",2)</f>
        <v>3</v>
      </c>
      <c r="AB501" cm="1">
        <f t="array" ref="AB501">_xlfn.IFS(M501="Needs Improvement", 4, M501="Below Expectation", 1,M501="Meets Expectation",3,M501="Exceeds Expectation",2)</f>
        <v>3</v>
      </c>
    </row>
    <row r="502" spans="1:28" x14ac:dyDescent="0.3">
      <c r="A502" t="s">
        <v>524</v>
      </c>
      <c r="B502" t="s">
        <v>1522</v>
      </c>
      <c r="C502" t="s">
        <v>2028</v>
      </c>
      <c r="D502" t="s">
        <v>2076</v>
      </c>
      <c r="E502" t="s">
        <v>2022</v>
      </c>
      <c r="F502" t="s">
        <v>907</v>
      </c>
      <c r="G502" s="4">
        <v>52200</v>
      </c>
      <c r="H502">
        <v>1</v>
      </c>
      <c r="I502" s="6" t="s">
        <v>2069</v>
      </c>
      <c r="J502" t="s">
        <v>2080</v>
      </c>
      <c r="K502">
        <v>4</v>
      </c>
      <c r="L502">
        <v>3</v>
      </c>
      <c r="M502" t="str" cm="1">
        <f t="array" ref="M502">_xlfn.IFS(L502=0,"Below Expectation",L502&lt;5,"Needs Improvement",L502&lt;=7,"Meets Expectation",L502&gt;=8,"Exceeds Expectation")</f>
        <v>Needs Improvement</v>
      </c>
      <c r="N502">
        <f t="shared" si="7"/>
        <v>11</v>
      </c>
      <c r="O502" s="11">
        <f>N502/Table3[[#Totals],[Point]]</f>
        <v>0.7857142857142857</v>
      </c>
      <c r="P502" s="4" t="str" cm="1">
        <f t="array" ref="P502">_xlfn.IFS(O502&lt;=40%,"Low Risk",AND(O502&gt;40%,O502&lt;60%), "Medium Risk",O502&gt;=60%,"High Risk")</f>
        <v>High Risk</v>
      </c>
      <c r="Y502" cm="1">
        <f t="array" ref="Y502">_xlfn.IFS(D502="22-29",1,D502="30-39",2,D502="40-49",3,D502="50-59",4)</f>
        <v>1</v>
      </c>
      <c r="Z502" cm="1">
        <f t="array" ref="Z502">_xlfn.IFS(I502="0-4years",3,I502="5-9years",2,I502="10+ years",1)</f>
        <v>3</v>
      </c>
      <c r="AA502" cm="1">
        <f t="array" ref="AA502">_xlfn.IFS(J502="Low(1-2)", 3, J502="Medium(3)",1,J502="High(4-5)",2)</f>
        <v>3</v>
      </c>
      <c r="AB502" cm="1">
        <f t="array" ref="AB502">_xlfn.IFS(M502="Needs Improvement", 4, M502="Below Expectation", 1,M502="Meets Expectation",3,M502="Exceeds Expectation",2)</f>
        <v>4</v>
      </c>
    </row>
    <row r="503" spans="1:28" x14ac:dyDescent="0.3">
      <c r="A503" t="s">
        <v>525</v>
      </c>
      <c r="B503" t="s">
        <v>1523</v>
      </c>
      <c r="C503" t="s">
        <v>2030</v>
      </c>
      <c r="D503" t="s">
        <v>2076</v>
      </c>
      <c r="E503" t="s">
        <v>2022</v>
      </c>
      <c r="F503" t="s">
        <v>317</v>
      </c>
      <c r="G503" s="4">
        <v>113074</v>
      </c>
      <c r="H503">
        <v>1</v>
      </c>
      <c r="I503" s="6" t="s">
        <v>2070</v>
      </c>
      <c r="J503" t="s">
        <v>2079</v>
      </c>
      <c r="K503">
        <v>5</v>
      </c>
      <c r="L503">
        <v>6</v>
      </c>
      <c r="M503" t="str" cm="1">
        <f t="array" ref="M503">_xlfn.IFS(L503=0,"Below Expectation",L503&lt;5,"Needs Improvement",L503&lt;=7,"Meets Expectation",L503&gt;=8,"Exceeds Expectation")</f>
        <v>Meets Expectation</v>
      </c>
      <c r="N503">
        <f t="shared" si="7"/>
        <v>8</v>
      </c>
      <c r="O503" s="11">
        <f>N503/Table3[[#Totals],[Point]]</f>
        <v>0.5714285714285714</v>
      </c>
      <c r="P503" s="4" t="str" cm="1">
        <f t="array" ref="P503">_xlfn.IFS(O503&lt;=40%,"Low Risk",AND(O503&gt;40%,O503&lt;60%), "Medium Risk",O503&gt;=60%,"High Risk")</f>
        <v>Medium Risk</v>
      </c>
      <c r="Y503" cm="1">
        <f t="array" ref="Y503">_xlfn.IFS(D503="22-29",1,D503="30-39",2,D503="40-49",3,D503="50-59",4)</f>
        <v>1</v>
      </c>
      <c r="Z503" cm="1">
        <f t="array" ref="Z503">_xlfn.IFS(I503="0-4years",3,I503="5-9years",2,I503="10+ years",1)</f>
        <v>2</v>
      </c>
      <c r="AA503" cm="1">
        <f t="array" ref="AA503">_xlfn.IFS(J503="Low(1-2)", 3, J503="Medium(3)",1,J503="High(4-5)",2)</f>
        <v>2</v>
      </c>
      <c r="AB503" cm="1">
        <f t="array" ref="AB503">_xlfn.IFS(M503="Needs Improvement", 4, M503="Below Expectation", 1,M503="Meets Expectation",3,M503="Exceeds Expectation",2)</f>
        <v>3</v>
      </c>
    </row>
    <row r="504" spans="1:28" x14ac:dyDescent="0.3">
      <c r="A504" t="s">
        <v>526</v>
      </c>
      <c r="B504" t="s">
        <v>1524</v>
      </c>
      <c r="C504" t="s">
        <v>2030</v>
      </c>
      <c r="D504" t="s">
        <v>2075</v>
      </c>
      <c r="E504" t="s">
        <v>2022</v>
      </c>
      <c r="F504" t="s">
        <v>788</v>
      </c>
      <c r="G504" s="4">
        <v>86465</v>
      </c>
      <c r="H504">
        <v>0</v>
      </c>
      <c r="I504" s="6" t="s">
        <v>2070</v>
      </c>
      <c r="J504" t="s">
        <v>2079</v>
      </c>
      <c r="K504">
        <v>3</v>
      </c>
      <c r="L504">
        <v>4</v>
      </c>
      <c r="M504" t="str" cm="1">
        <f t="array" ref="M504">_xlfn.IFS(L504=0,"Below Expectation",L504&lt;5,"Needs Improvement",L504&lt;=7,"Meets Expectation",L504&gt;=8,"Exceeds Expectation")</f>
        <v>Needs Improvement</v>
      </c>
      <c r="N504">
        <f t="shared" si="7"/>
        <v>12</v>
      </c>
      <c r="O504" s="11">
        <f>N504/Table3[[#Totals],[Point]]</f>
        <v>0.8571428571428571</v>
      </c>
      <c r="P504" s="4" t="str" cm="1">
        <f t="array" ref="P504">_xlfn.IFS(O504&lt;=40%,"Low Risk",AND(O504&gt;40%,O504&lt;60%), "Medium Risk",O504&gt;=60%,"High Risk")</f>
        <v>High Risk</v>
      </c>
      <c r="Y504" cm="1">
        <f t="array" ref="Y504">_xlfn.IFS(D504="22-29",1,D504="30-39",2,D504="40-49",3,D504="50-59",4)</f>
        <v>4</v>
      </c>
      <c r="Z504" cm="1">
        <f t="array" ref="Z504">_xlfn.IFS(I504="0-4years",3,I504="5-9years",2,I504="10+ years",1)</f>
        <v>2</v>
      </c>
      <c r="AA504" cm="1">
        <f t="array" ref="AA504">_xlfn.IFS(J504="Low(1-2)", 3, J504="Medium(3)",1,J504="High(4-5)",2)</f>
        <v>2</v>
      </c>
      <c r="AB504" cm="1">
        <f t="array" ref="AB504">_xlfn.IFS(M504="Needs Improvement", 4, M504="Below Expectation", 1,M504="Meets Expectation",3,M504="Exceeds Expectation",2)</f>
        <v>4</v>
      </c>
    </row>
    <row r="505" spans="1:28" x14ac:dyDescent="0.3">
      <c r="A505" t="s">
        <v>527</v>
      </c>
      <c r="B505" t="s">
        <v>1525</v>
      </c>
      <c r="C505" t="s">
        <v>2029</v>
      </c>
      <c r="D505" t="s">
        <v>2075</v>
      </c>
      <c r="E505" t="s">
        <v>2022</v>
      </c>
      <c r="F505" t="s">
        <v>166</v>
      </c>
      <c r="G505" s="4">
        <v>111436</v>
      </c>
      <c r="H505">
        <v>0</v>
      </c>
      <c r="I505" s="6" t="s">
        <v>2070</v>
      </c>
      <c r="J505" t="s">
        <v>2080</v>
      </c>
      <c r="K505">
        <v>4</v>
      </c>
      <c r="L505">
        <v>0</v>
      </c>
      <c r="M505" t="str" cm="1">
        <f t="array" ref="M505">_xlfn.IFS(L505=0,"Below Expectation",L505&lt;5,"Needs Improvement",L505&lt;=7,"Meets Expectation",L505&gt;=8,"Exceeds Expectation")</f>
        <v>Below Expectation</v>
      </c>
      <c r="N505">
        <f t="shared" si="7"/>
        <v>10</v>
      </c>
      <c r="O505" s="11">
        <f>N505/Table3[[#Totals],[Point]]</f>
        <v>0.7142857142857143</v>
      </c>
      <c r="P505" s="4" t="str" cm="1">
        <f t="array" ref="P505">_xlfn.IFS(O505&lt;=40%,"Low Risk",AND(O505&gt;40%,O505&lt;60%), "Medium Risk",O505&gt;=60%,"High Risk")</f>
        <v>High Risk</v>
      </c>
      <c r="Y505" cm="1">
        <f t="array" ref="Y505">_xlfn.IFS(D505="22-29",1,D505="30-39",2,D505="40-49",3,D505="50-59",4)</f>
        <v>4</v>
      </c>
      <c r="Z505" cm="1">
        <f t="array" ref="Z505">_xlfn.IFS(I505="0-4years",3,I505="5-9years",2,I505="10+ years",1)</f>
        <v>2</v>
      </c>
      <c r="AA505" cm="1">
        <f t="array" ref="AA505">_xlfn.IFS(J505="Low(1-2)", 3, J505="Medium(3)",1,J505="High(4-5)",2)</f>
        <v>3</v>
      </c>
      <c r="AB505" cm="1">
        <f t="array" ref="AB505">_xlfn.IFS(M505="Needs Improvement", 4, M505="Below Expectation", 1,M505="Meets Expectation",3,M505="Exceeds Expectation",2)</f>
        <v>1</v>
      </c>
    </row>
    <row r="506" spans="1:28" x14ac:dyDescent="0.3">
      <c r="A506" t="s">
        <v>528</v>
      </c>
      <c r="B506" t="s">
        <v>1526</v>
      </c>
      <c r="C506" t="s">
        <v>2028</v>
      </c>
      <c r="D506" t="s">
        <v>2075</v>
      </c>
      <c r="E506" t="s">
        <v>2024</v>
      </c>
      <c r="F506" t="s">
        <v>273</v>
      </c>
      <c r="G506" s="4">
        <v>112892</v>
      </c>
      <c r="H506">
        <v>1</v>
      </c>
      <c r="I506" s="6" t="s">
        <v>2070</v>
      </c>
      <c r="J506" t="s">
        <v>2080</v>
      </c>
      <c r="K506">
        <v>1</v>
      </c>
      <c r="L506">
        <v>9</v>
      </c>
      <c r="M506" t="str" cm="1">
        <f t="array" ref="M506">_xlfn.IFS(L506=0,"Below Expectation",L506&lt;5,"Needs Improvement",L506&lt;=7,"Meets Expectation",L506&gt;=8,"Exceeds Expectation")</f>
        <v>Exceeds Expectation</v>
      </c>
      <c r="N506">
        <f t="shared" si="7"/>
        <v>11</v>
      </c>
      <c r="O506" s="11">
        <f>N506/Table3[[#Totals],[Point]]</f>
        <v>0.7857142857142857</v>
      </c>
      <c r="P506" s="4" t="str" cm="1">
        <f t="array" ref="P506">_xlfn.IFS(O506&lt;=40%,"Low Risk",AND(O506&gt;40%,O506&lt;60%), "Medium Risk",O506&gt;=60%,"High Risk")</f>
        <v>High Risk</v>
      </c>
      <c r="Y506" cm="1">
        <f t="array" ref="Y506">_xlfn.IFS(D506="22-29",1,D506="30-39",2,D506="40-49",3,D506="50-59",4)</f>
        <v>4</v>
      </c>
      <c r="Z506" cm="1">
        <f t="array" ref="Z506">_xlfn.IFS(I506="0-4years",3,I506="5-9years",2,I506="10+ years",1)</f>
        <v>2</v>
      </c>
      <c r="AA506" cm="1">
        <f t="array" ref="AA506">_xlfn.IFS(J506="Low(1-2)", 3, J506="Medium(3)",1,J506="High(4-5)",2)</f>
        <v>3</v>
      </c>
      <c r="AB506" cm="1">
        <f t="array" ref="AB506">_xlfn.IFS(M506="Needs Improvement", 4, M506="Below Expectation", 1,M506="Meets Expectation",3,M506="Exceeds Expectation",2)</f>
        <v>2</v>
      </c>
    </row>
    <row r="507" spans="1:28" x14ac:dyDescent="0.3">
      <c r="A507" t="s">
        <v>529</v>
      </c>
      <c r="B507" t="s">
        <v>1527</v>
      </c>
      <c r="C507" t="s">
        <v>2026</v>
      </c>
      <c r="D507" t="s">
        <v>2074</v>
      </c>
      <c r="E507" t="s">
        <v>2023</v>
      </c>
      <c r="F507" t="s">
        <v>901</v>
      </c>
      <c r="G507" s="4">
        <v>113559</v>
      </c>
      <c r="H507">
        <v>0</v>
      </c>
      <c r="I507" s="6" t="s">
        <v>2070</v>
      </c>
      <c r="J507" t="s">
        <v>2081</v>
      </c>
      <c r="K507">
        <v>1</v>
      </c>
      <c r="L507">
        <v>3</v>
      </c>
      <c r="M507" t="str" cm="1">
        <f t="array" ref="M507">_xlfn.IFS(L507=0,"Below Expectation",L507&lt;5,"Needs Improvement",L507&lt;=7,"Meets Expectation",L507&gt;=8,"Exceeds Expectation")</f>
        <v>Needs Improvement</v>
      </c>
      <c r="N507">
        <f t="shared" si="7"/>
        <v>10</v>
      </c>
      <c r="O507" s="11">
        <f>N507/Table3[[#Totals],[Point]]</f>
        <v>0.7142857142857143</v>
      </c>
      <c r="P507" s="4" t="str" cm="1">
        <f t="array" ref="P507">_xlfn.IFS(O507&lt;=40%,"Low Risk",AND(O507&gt;40%,O507&lt;60%), "Medium Risk",O507&gt;=60%,"High Risk")</f>
        <v>High Risk</v>
      </c>
      <c r="Y507" cm="1">
        <f t="array" ref="Y507">_xlfn.IFS(D507="22-29",1,D507="30-39",2,D507="40-49",3,D507="50-59",4)</f>
        <v>3</v>
      </c>
      <c r="Z507" cm="1">
        <f t="array" ref="Z507">_xlfn.IFS(I507="0-4years",3,I507="5-9years",2,I507="10+ years",1)</f>
        <v>2</v>
      </c>
      <c r="AA507" cm="1">
        <f t="array" ref="AA507">_xlfn.IFS(J507="Low(1-2)", 3, J507="Medium(3)",1,J507="High(4-5)",2)</f>
        <v>1</v>
      </c>
      <c r="AB507" cm="1">
        <f t="array" ref="AB507">_xlfn.IFS(M507="Needs Improvement", 4, M507="Below Expectation", 1,M507="Meets Expectation",3,M507="Exceeds Expectation",2)</f>
        <v>4</v>
      </c>
    </row>
    <row r="508" spans="1:28" x14ac:dyDescent="0.3">
      <c r="A508" t="s">
        <v>530</v>
      </c>
      <c r="B508" t="s">
        <v>1528</v>
      </c>
      <c r="C508" t="s">
        <v>2025</v>
      </c>
      <c r="D508" t="s">
        <v>2076</v>
      </c>
      <c r="E508" t="s">
        <v>2023</v>
      </c>
      <c r="F508" t="s">
        <v>971</v>
      </c>
      <c r="G508" s="4">
        <v>64148</v>
      </c>
      <c r="H508">
        <v>0</v>
      </c>
      <c r="I508" s="6" t="s">
        <v>2071</v>
      </c>
      <c r="J508" t="s">
        <v>2080</v>
      </c>
      <c r="K508">
        <v>4</v>
      </c>
      <c r="L508">
        <v>6</v>
      </c>
      <c r="M508" t="str" cm="1">
        <f t="array" ref="M508">_xlfn.IFS(L508=0,"Below Expectation",L508&lt;5,"Needs Improvement",L508&lt;=7,"Meets Expectation",L508&gt;=8,"Exceeds Expectation")</f>
        <v>Meets Expectation</v>
      </c>
      <c r="N508">
        <f t="shared" si="7"/>
        <v>8</v>
      </c>
      <c r="O508" s="11">
        <f>N508/Table3[[#Totals],[Point]]</f>
        <v>0.5714285714285714</v>
      </c>
      <c r="P508" s="4" t="str" cm="1">
        <f t="array" ref="P508">_xlfn.IFS(O508&lt;=40%,"Low Risk",AND(O508&gt;40%,O508&lt;60%), "Medium Risk",O508&gt;=60%,"High Risk")</f>
        <v>Medium Risk</v>
      </c>
      <c r="Y508" cm="1">
        <f t="array" ref="Y508">_xlfn.IFS(D508="22-29",1,D508="30-39",2,D508="40-49",3,D508="50-59",4)</f>
        <v>1</v>
      </c>
      <c r="Z508" cm="1">
        <f t="array" ref="Z508">_xlfn.IFS(I508="0-4years",3,I508="5-9years",2,I508="10+ years",1)</f>
        <v>1</v>
      </c>
      <c r="AA508" cm="1">
        <f t="array" ref="AA508">_xlfn.IFS(J508="Low(1-2)", 3, J508="Medium(3)",1,J508="High(4-5)",2)</f>
        <v>3</v>
      </c>
      <c r="AB508" cm="1">
        <f t="array" ref="AB508">_xlfn.IFS(M508="Needs Improvement", 4, M508="Below Expectation", 1,M508="Meets Expectation",3,M508="Exceeds Expectation",2)</f>
        <v>3</v>
      </c>
    </row>
    <row r="509" spans="1:28" x14ac:dyDescent="0.3">
      <c r="A509" t="s">
        <v>531</v>
      </c>
      <c r="B509" t="s">
        <v>1529</v>
      </c>
      <c r="C509" t="s">
        <v>2029</v>
      </c>
      <c r="D509" t="s">
        <v>2076</v>
      </c>
      <c r="E509" t="s">
        <v>2023</v>
      </c>
      <c r="F509" t="s">
        <v>998</v>
      </c>
      <c r="G509" s="4">
        <v>107928</v>
      </c>
      <c r="H509">
        <v>0</v>
      </c>
      <c r="I509" s="6" t="s">
        <v>2069</v>
      </c>
      <c r="J509" t="s">
        <v>2081</v>
      </c>
      <c r="K509">
        <v>4</v>
      </c>
      <c r="L509">
        <v>1</v>
      </c>
      <c r="M509" t="str" cm="1">
        <f t="array" ref="M509">_xlfn.IFS(L509=0,"Below Expectation",L509&lt;5,"Needs Improvement",L509&lt;=7,"Meets Expectation",L509&gt;=8,"Exceeds Expectation")</f>
        <v>Needs Improvement</v>
      </c>
      <c r="N509">
        <f t="shared" si="7"/>
        <v>9</v>
      </c>
      <c r="O509" s="11">
        <f>N509/Table3[[#Totals],[Point]]</f>
        <v>0.6428571428571429</v>
      </c>
      <c r="P509" s="4" t="str" cm="1">
        <f t="array" ref="P509">_xlfn.IFS(O509&lt;=40%,"Low Risk",AND(O509&gt;40%,O509&lt;60%), "Medium Risk",O509&gt;=60%,"High Risk")</f>
        <v>High Risk</v>
      </c>
      <c r="Y509" cm="1">
        <f t="array" ref="Y509">_xlfn.IFS(D509="22-29",1,D509="30-39",2,D509="40-49",3,D509="50-59",4)</f>
        <v>1</v>
      </c>
      <c r="Z509" cm="1">
        <f t="array" ref="Z509">_xlfn.IFS(I509="0-4years",3,I509="5-9years",2,I509="10+ years",1)</f>
        <v>3</v>
      </c>
      <c r="AA509" cm="1">
        <f t="array" ref="AA509">_xlfn.IFS(J509="Low(1-2)", 3, J509="Medium(3)",1,J509="High(4-5)",2)</f>
        <v>1</v>
      </c>
      <c r="AB509" cm="1">
        <f t="array" ref="AB509">_xlfn.IFS(M509="Needs Improvement", 4, M509="Below Expectation", 1,M509="Meets Expectation",3,M509="Exceeds Expectation",2)</f>
        <v>4</v>
      </c>
    </row>
    <row r="510" spans="1:28" x14ac:dyDescent="0.3">
      <c r="A510" t="s">
        <v>532</v>
      </c>
      <c r="B510" t="s">
        <v>1530</v>
      </c>
      <c r="C510" t="s">
        <v>2030</v>
      </c>
      <c r="D510" t="s">
        <v>2074</v>
      </c>
      <c r="E510" t="s">
        <v>2022</v>
      </c>
      <c r="F510" t="s">
        <v>325</v>
      </c>
      <c r="G510" s="4">
        <v>45698</v>
      </c>
      <c r="H510">
        <v>0</v>
      </c>
      <c r="I510" s="6" t="s">
        <v>2070</v>
      </c>
      <c r="J510" t="s">
        <v>2080</v>
      </c>
      <c r="K510">
        <v>5</v>
      </c>
      <c r="L510">
        <v>1</v>
      </c>
      <c r="M510" t="str" cm="1">
        <f t="array" ref="M510">_xlfn.IFS(L510=0,"Below Expectation",L510&lt;5,"Needs Improvement",L510&lt;=7,"Meets Expectation",L510&gt;=8,"Exceeds Expectation")</f>
        <v>Needs Improvement</v>
      </c>
      <c r="N510">
        <f t="shared" si="7"/>
        <v>12</v>
      </c>
      <c r="O510" s="11">
        <f>N510/Table3[[#Totals],[Point]]</f>
        <v>0.8571428571428571</v>
      </c>
      <c r="P510" s="4" t="str" cm="1">
        <f t="array" ref="P510">_xlfn.IFS(O510&lt;=40%,"Low Risk",AND(O510&gt;40%,O510&lt;60%), "Medium Risk",O510&gt;=60%,"High Risk")</f>
        <v>High Risk</v>
      </c>
      <c r="Y510" cm="1">
        <f t="array" ref="Y510">_xlfn.IFS(D510="22-29",1,D510="30-39",2,D510="40-49",3,D510="50-59",4)</f>
        <v>3</v>
      </c>
      <c r="Z510" cm="1">
        <f t="array" ref="Z510">_xlfn.IFS(I510="0-4years",3,I510="5-9years",2,I510="10+ years",1)</f>
        <v>2</v>
      </c>
      <c r="AA510" cm="1">
        <f t="array" ref="AA510">_xlfn.IFS(J510="Low(1-2)", 3, J510="Medium(3)",1,J510="High(4-5)",2)</f>
        <v>3</v>
      </c>
      <c r="AB510" cm="1">
        <f t="array" ref="AB510">_xlfn.IFS(M510="Needs Improvement", 4, M510="Below Expectation", 1,M510="Meets Expectation",3,M510="Exceeds Expectation",2)</f>
        <v>4</v>
      </c>
    </row>
    <row r="511" spans="1:28" x14ac:dyDescent="0.3">
      <c r="A511" t="s">
        <v>533</v>
      </c>
      <c r="B511" t="s">
        <v>1531</v>
      </c>
      <c r="C511" t="s">
        <v>2027</v>
      </c>
      <c r="D511" t="s">
        <v>2073</v>
      </c>
      <c r="E511" t="s">
        <v>2022</v>
      </c>
      <c r="F511" t="s">
        <v>48</v>
      </c>
      <c r="G511" s="4">
        <v>67470</v>
      </c>
      <c r="H511">
        <v>0</v>
      </c>
      <c r="I511" s="6" t="s">
        <v>2070</v>
      </c>
      <c r="J511" t="s">
        <v>2081</v>
      </c>
      <c r="K511">
        <v>4</v>
      </c>
      <c r="L511">
        <v>0</v>
      </c>
      <c r="M511" t="str" cm="1">
        <f t="array" ref="M511">_xlfn.IFS(L511=0,"Below Expectation",L511&lt;5,"Needs Improvement",L511&lt;=7,"Meets Expectation",L511&gt;=8,"Exceeds Expectation")</f>
        <v>Below Expectation</v>
      </c>
      <c r="N511">
        <f t="shared" si="7"/>
        <v>6</v>
      </c>
      <c r="O511" s="11">
        <f>N511/Table3[[#Totals],[Point]]</f>
        <v>0.42857142857142855</v>
      </c>
      <c r="P511" s="4" t="str" cm="1">
        <f t="array" ref="P511">_xlfn.IFS(O511&lt;=40%,"Low Risk",AND(O511&gt;40%,O511&lt;60%), "Medium Risk",O511&gt;=60%,"High Risk")</f>
        <v>Medium Risk</v>
      </c>
      <c r="Y511" cm="1">
        <f t="array" ref="Y511">_xlfn.IFS(D511="22-29",1,D511="30-39",2,D511="40-49",3,D511="50-59",4)</f>
        <v>2</v>
      </c>
      <c r="Z511" cm="1">
        <f t="array" ref="Z511">_xlfn.IFS(I511="0-4years",3,I511="5-9years",2,I511="10+ years",1)</f>
        <v>2</v>
      </c>
      <c r="AA511" cm="1">
        <f t="array" ref="AA511">_xlfn.IFS(J511="Low(1-2)", 3, J511="Medium(3)",1,J511="High(4-5)",2)</f>
        <v>1</v>
      </c>
      <c r="AB511" cm="1">
        <f t="array" ref="AB511">_xlfn.IFS(M511="Needs Improvement", 4, M511="Below Expectation", 1,M511="Meets Expectation",3,M511="Exceeds Expectation",2)</f>
        <v>1</v>
      </c>
    </row>
    <row r="512" spans="1:28" x14ac:dyDescent="0.3">
      <c r="A512" t="s">
        <v>534</v>
      </c>
      <c r="B512" t="s">
        <v>1532</v>
      </c>
      <c r="C512" t="s">
        <v>2029</v>
      </c>
      <c r="D512" t="s">
        <v>2076</v>
      </c>
      <c r="E512" t="s">
        <v>2023</v>
      </c>
      <c r="F512" t="s">
        <v>812</v>
      </c>
      <c r="G512" s="4">
        <v>117071</v>
      </c>
      <c r="H512">
        <v>1</v>
      </c>
      <c r="I512" s="6" t="s">
        <v>2069</v>
      </c>
      <c r="J512" t="s">
        <v>2080</v>
      </c>
      <c r="K512">
        <v>3</v>
      </c>
      <c r="L512">
        <v>1</v>
      </c>
      <c r="M512" t="str" cm="1">
        <f t="array" ref="M512">_xlfn.IFS(L512=0,"Below Expectation",L512&lt;5,"Needs Improvement",L512&lt;=7,"Meets Expectation",L512&gt;=8,"Exceeds Expectation")</f>
        <v>Needs Improvement</v>
      </c>
      <c r="N512">
        <f t="shared" si="7"/>
        <v>11</v>
      </c>
      <c r="O512" s="11">
        <f>N512/Table3[[#Totals],[Point]]</f>
        <v>0.7857142857142857</v>
      </c>
      <c r="P512" s="4" t="str" cm="1">
        <f t="array" ref="P512">_xlfn.IFS(O512&lt;=40%,"Low Risk",AND(O512&gt;40%,O512&lt;60%), "Medium Risk",O512&gt;=60%,"High Risk")</f>
        <v>High Risk</v>
      </c>
      <c r="Y512" cm="1">
        <f t="array" ref="Y512">_xlfn.IFS(D512="22-29",1,D512="30-39",2,D512="40-49",3,D512="50-59",4)</f>
        <v>1</v>
      </c>
      <c r="Z512" cm="1">
        <f t="array" ref="Z512">_xlfn.IFS(I512="0-4years",3,I512="5-9years",2,I512="10+ years",1)</f>
        <v>3</v>
      </c>
      <c r="AA512" cm="1">
        <f t="array" ref="AA512">_xlfn.IFS(J512="Low(1-2)", 3, J512="Medium(3)",1,J512="High(4-5)",2)</f>
        <v>3</v>
      </c>
      <c r="AB512" cm="1">
        <f t="array" ref="AB512">_xlfn.IFS(M512="Needs Improvement", 4, M512="Below Expectation", 1,M512="Meets Expectation",3,M512="Exceeds Expectation",2)</f>
        <v>4</v>
      </c>
    </row>
    <row r="513" spans="1:28" x14ac:dyDescent="0.3">
      <c r="A513" t="s">
        <v>535</v>
      </c>
      <c r="B513" t="s">
        <v>1533</v>
      </c>
      <c r="C513" t="s">
        <v>2029</v>
      </c>
      <c r="D513" t="s">
        <v>2074</v>
      </c>
      <c r="E513" t="s">
        <v>2022</v>
      </c>
      <c r="F513" t="s">
        <v>1007</v>
      </c>
      <c r="G513" s="4">
        <v>76660</v>
      </c>
      <c r="H513">
        <v>1</v>
      </c>
      <c r="I513" s="6" t="s">
        <v>2070</v>
      </c>
      <c r="J513" t="s">
        <v>2079</v>
      </c>
      <c r="K513">
        <v>5</v>
      </c>
      <c r="L513">
        <v>9</v>
      </c>
      <c r="M513" t="str" cm="1">
        <f t="array" ref="M513">_xlfn.IFS(L513=0,"Below Expectation",L513&lt;5,"Needs Improvement",L513&lt;=7,"Meets Expectation",L513&gt;=8,"Exceeds Expectation")</f>
        <v>Exceeds Expectation</v>
      </c>
      <c r="N513">
        <f t="shared" si="7"/>
        <v>9</v>
      </c>
      <c r="O513" s="11">
        <f>N513/Table3[[#Totals],[Point]]</f>
        <v>0.6428571428571429</v>
      </c>
      <c r="P513" s="4" t="str" cm="1">
        <f t="array" ref="P513">_xlfn.IFS(O513&lt;=40%,"Low Risk",AND(O513&gt;40%,O513&lt;60%), "Medium Risk",O513&gt;=60%,"High Risk")</f>
        <v>High Risk</v>
      </c>
      <c r="Y513" cm="1">
        <f t="array" ref="Y513">_xlfn.IFS(D513="22-29",1,D513="30-39",2,D513="40-49",3,D513="50-59",4)</f>
        <v>3</v>
      </c>
      <c r="Z513" cm="1">
        <f t="array" ref="Z513">_xlfn.IFS(I513="0-4years",3,I513="5-9years",2,I513="10+ years",1)</f>
        <v>2</v>
      </c>
      <c r="AA513" cm="1">
        <f t="array" ref="AA513">_xlfn.IFS(J513="Low(1-2)", 3, J513="Medium(3)",1,J513="High(4-5)",2)</f>
        <v>2</v>
      </c>
      <c r="AB513" cm="1">
        <f t="array" ref="AB513">_xlfn.IFS(M513="Needs Improvement", 4, M513="Below Expectation", 1,M513="Meets Expectation",3,M513="Exceeds Expectation",2)</f>
        <v>2</v>
      </c>
    </row>
    <row r="514" spans="1:28" x14ac:dyDescent="0.3">
      <c r="A514" t="s">
        <v>536</v>
      </c>
      <c r="B514" t="s">
        <v>1534</v>
      </c>
      <c r="C514" t="s">
        <v>2029</v>
      </c>
      <c r="D514" t="s">
        <v>2076</v>
      </c>
      <c r="E514" t="s">
        <v>2023</v>
      </c>
      <c r="F514" t="s">
        <v>912</v>
      </c>
      <c r="G514" s="4">
        <v>78910</v>
      </c>
      <c r="H514">
        <v>0</v>
      </c>
      <c r="I514" s="6" t="s">
        <v>2071</v>
      </c>
      <c r="J514" t="s">
        <v>2080</v>
      </c>
      <c r="K514">
        <v>2</v>
      </c>
      <c r="L514">
        <v>7</v>
      </c>
      <c r="M514" t="str" cm="1">
        <f t="array" ref="M514">_xlfn.IFS(L514=0,"Below Expectation",L514&lt;5,"Needs Improvement",L514&lt;=7,"Meets Expectation",L514&gt;=8,"Exceeds Expectation")</f>
        <v>Meets Expectation</v>
      </c>
      <c r="N514">
        <f t="shared" si="7"/>
        <v>8</v>
      </c>
      <c r="O514" s="11">
        <f>N514/Table3[[#Totals],[Point]]</f>
        <v>0.5714285714285714</v>
      </c>
      <c r="P514" s="4" t="str" cm="1">
        <f t="array" ref="P514">_xlfn.IFS(O514&lt;=40%,"Low Risk",AND(O514&gt;40%,O514&lt;60%), "Medium Risk",O514&gt;=60%,"High Risk")</f>
        <v>Medium Risk</v>
      </c>
      <c r="Y514" cm="1">
        <f t="array" ref="Y514">_xlfn.IFS(D514="22-29",1,D514="30-39",2,D514="40-49",3,D514="50-59",4)</f>
        <v>1</v>
      </c>
      <c r="Z514" cm="1">
        <f t="array" ref="Z514">_xlfn.IFS(I514="0-4years",3,I514="5-9years",2,I514="10+ years",1)</f>
        <v>1</v>
      </c>
      <c r="AA514" cm="1">
        <f t="array" ref="AA514">_xlfn.IFS(J514="Low(1-2)", 3, J514="Medium(3)",1,J514="High(4-5)",2)</f>
        <v>3</v>
      </c>
      <c r="AB514" cm="1">
        <f t="array" ref="AB514">_xlfn.IFS(M514="Needs Improvement", 4, M514="Below Expectation", 1,M514="Meets Expectation",3,M514="Exceeds Expectation",2)</f>
        <v>3</v>
      </c>
    </row>
    <row r="515" spans="1:28" x14ac:dyDescent="0.3">
      <c r="A515" t="s">
        <v>537</v>
      </c>
      <c r="B515" t="s">
        <v>1535</v>
      </c>
      <c r="C515" t="s">
        <v>2029</v>
      </c>
      <c r="D515" t="s">
        <v>2075</v>
      </c>
      <c r="E515" t="s">
        <v>2022</v>
      </c>
      <c r="F515" t="s">
        <v>913</v>
      </c>
      <c r="G515" s="4">
        <v>60450</v>
      </c>
      <c r="H515">
        <v>0</v>
      </c>
      <c r="I515" s="6" t="s">
        <v>2071</v>
      </c>
      <c r="J515" t="s">
        <v>2079</v>
      </c>
      <c r="K515">
        <v>3</v>
      </c>
      <c r="L515">
        <v>7</v>
      </c>
      <c r="M515" t="str" cm="1">
        <f t="array" ref="M515">_xlfn.IFS(L515=0,"Below Expectation",L515&lt;5,"Needs Improvement",L515&lt;=7,"Meets Expectation",L515&gt;=8,"Exceeds Expectation")</f>
        <v>Meets Expectation</v>
      </c>
      <c r="N515">
        <f t="shared" ref="N515:N578" si="8">SUM(Y515:AB515)</f>
        <v>10</v>
      </c>
      <c r="O515" s="11">
        <f>N515/Table3[[#Totals],[Point]]</f>
        <v>0.7142857142857143</v>
      </c>
      <c r="P515" s="4" t="str" cm="1">
        <f t="array" ref="P515">_xlfn.IFS(O515&lt;=40%,"Low Risk",AND(O515&gt;40%,O515&lt;60%), "Medium Risk",O515&gt;=60%,"High Risk")</f>
        <v>High Risk</v>
      </c>
      <c r="Y515" cm="1">
        <f t="array" ref="Y515">_xlfn.IFS(D515="22-29",1,D515="30-39",2,D515="40-49",3,D515="50-59",4)</f>
        <v>4</v>
      </c>
      <c r="Z515" cm="1">
        <f t="array" ref="Z515">_xlfn.IFS(I515="0-4years",3,I515="5-9years",2,I515="10+ years",1)</f>
        <v>1</v>
      </c>
      <c r="AA515" cm="1">
        <f t="array" ref="AA515">_xlfn.IFS(J515="Low(1-2)", 3, J515="Medium(3)",1,J515="High(4-5)",2)</f>
        <v>2</v>
      </c>
      <c r="AB515" cm="1">
        <f t="array" ref="AB515">_xlfn.IFS(M515="Needs Improvement", 4, M515="Below Expectation", 1,M515="Meets Expectation",3,M515="Exceeds Expectation",2)</f>
        <v>3</v>
      </c>
    </row>
    <row r="516" spans="1:28" x14ac:dyDescent="0.3">
      <c r="A516" t="s">
        <v>538</v>
      </c>
      <c r="B516" t="s">
        <v>1536</v>
      </c>
      <c r="C516" t="s">
        <v>2025</v>
      </c>
      <c r="D516" t="s">
        <v>2076</v>
      </c>
      <c r="E516" t="s">
        <v>2022</v>
      </c>
      <c r="F516" t="s">
        <v>924</v>
      </c>
      <c r="G516" s="4">
        <v>81463</v>
      </c>
      <c r="H516">
        <v>0</v>
      </c>
      <c r="I516" s="6" t="s">
        <v>2071</v>
      </c>
      <c r="J516" t="s">
        <v>2079</v>
      </c>
      <c r="K516">
        <v>5</v>
      </c>
      <c r="L516">
        <v>7</v>
      </c>
      <c r="M516" t="str" cm="1">
        <f t="array" ref="M516">_xlfn.IFS(L516=0,"Below Expectation",L516&lt;5,"Needs Improvement",L516&lt;=7,"Meets Expectation",L516&gt;=8,"Exceeds Expectation")</f>
        <v>Meets Expectation</v>
      </c>
      <c r="N516">
        <f t="shared" si="8"/>
        <v>7</v>
      </c>
      <c r="O516" s="11">
        <f>N516/Table3[[#Totals],[Point]]</f>
        <v>0.5</v>
      </c>
      <c r="P516" s="4" t="str" cm="1">
        <f t="array" ref="P516">_xlfn.IFS(O516&lt;=40%,"Low Risk",AND(O516&gt;40%,O516&lt;60%), "Medium Risk",O516&gt;=60%,"High Risk")</f>
        <v>Medium Risk</v>
      </c>
      <c r="Y516" cm="1">
        <f t="array" ref="Y516">_xlfn.IFS(D516="22-29",1,D516="30-39",2,D516="40-49",3,D516="50-59",4)</f>
        <v>1</v>
      </c>
      <c r="Z516" cm="1">
        <f t="array" ref="Z516">_xlfn.IFS(I516="0-4years",3,I516="5-9years",2,I516="10+ years",1)</f>
        <v>1</v>
      </c>
      <c r="AA516" cm="1">
        <f t="array" ref="AA516">_xlfn.IFS(J516="Low(1-2)", 3, J516="Medium(3)",1,J516="High(4-5)",2)</f>
        <v>2</v>
      </c>
      <c r="AB516" cm="1">
        <f t="array" ref="AB516">_xlfn.IFS(M516="Needs Improvement", 4, M516="Below Expectation", 1,M516="Meets Expectation",3,M516="Exceeds Expectation",2)</f>
        <v>3</v>
      </c>
    </row>
    <row r="517" spans="1:28" x14ac:dyDescent="0.3">
      <c r="A517" t="s">
        <v>539</v>
      </c>
      <c r="B517" t="s">
        <v>1537</v>
      </c>
      <c r="C517" t="s">
        <v>2027</v>
      </c>
      <c r="D517" t="s">
        <v>2075</v>
      </c>
      <c r="E517" t="s">
        <v>2023</v>
      </c>
      <c r="F517" t="s">
        <v>93</v>
      </c>
      <c r="G517" s="4">
        <v>58757</v>
      </c>
      <c r="H517">
        <v>1</v>
      </c>
      <c r="I517" s="6" t="s">
        <v>2069</v>
      </c>
      <c r="J517" t="s">
        <v>2080</v>
      </c>
      <c r="K517">
        <v>5</v>
      </c>
      <c r="L517">
        <v>0</v>
      </c>
      <c r="M517" t="str" cm="1">
        <f t="array" ref="M517">_xlfn.IFS(L517=0,"Below Expectation",L517&lt;5,"Needs Improvement",L517&lt;=7,"Meets Expectation",L517&gt;=8,"Exceeds Expectation")</f>
        <v>Below Expectation</v>
      </c>
      <c r="N517">
        <f t="shared" si="8"/>
        <v>11</v>
      </c>
      <c r="O517" s="11">
        <f>N517/Table3[[#Totals],[Point]]</f>
        <v>0.7857142857142857</v>
      </c>
      <c r="P517" s="4" t="str" cm="1">
        <f t="array" ref="P517">_xlfn.IFS(O517&lt;=40%,"Low Risk",AND(O517&gt;40%,O517&lt;60%), "Medium Risk",O517&gt;=60%,"High Risk")</f>
        <v>High Risk</v>
      </c>
      <c r="Y517" cm="1">
        <f t="array" ref="Y517">_xlfn.IFS(D517="22-29",1,D517="30-39",2,D517="40-49",3,D517="50-59",4)</f>
        <v>4</v>
      </c>
      <c r="Z517" cm="1">
        <f t="array" ref="Z517">_xlfn.IFS(I517="0-4years",3,I517="5-9years",2,I517="10+ years",1)</f>
        <v>3</v>
      </c>
      <c r="AA517" cm="1">
        <f t="array" ref="AA517">_xlfn.IFS(J517="Low(1-2)", 3, J517="Medium(3)",1,J517="High(4-5)",2)</f>
        <v>3</v>
      </c>
      <c r="AB517" cm="1">
        <f t="array" ref="AB517">_xlfn.IFS(M517="Needs Improvement", 4, M517="Below Expectation", 1,M517="Meets Expectation",3,M517="Exceeds Expectation",2)</f>
        <v>1</v>
      </c>
    </row>
    <row r="518" spans="1:28" x14ac:dyDescent="0.3">
      <c r="A518" t="s">
        <v>540</v>
      </c>
      <c r="B518" t="s">
        <v>1538</v>
      </c>
      <c r="C518" t="s">
        <v>2027</v>
      </c>
      <c r="D518" t="s">
        <v>2074</v>
      </c>
      <c r="E518" t="s">
        <v>2022</v>
      </c>
      <c r="F518" t="s">
        <v>648</v>
      </c>
      <c r="G518" s="4">
        <v>103012</v>
      </c>
      <c r="H518">
        <v>0</v>
      </c>
      <c r="I518" s="6" t="s">
        <v>2069</v>
      </c>
      <c r="J518" t="s">
        <v>2081</v>
      </c>
      <c r="K518">
        <v>1</v>
      </c>
      <c r="L518">
        <v>0</v>
      </c>
      <c r="M518" t="str" cm="1">
        <f t="array" ref="M518">_xlfn.IFS(L518=0,"Below Expectation",L518&lt;5,"Needs Improvement",L518&lt;=7,"Meets Expectation",L518&gt;=8,"Exceeds Expectation")</f>
        <v>Below Expectation</v>
      </c>
      <c r="N518">
        <f t="shared" si="8"/>
        <v>8</v>
      </c>
      <c r="O518" s="11">
        <f>N518/Table3[[#Totals],[Point]]</f>
        <v>0.5714285714285714</v>
      </c>
      <c r="P518" s="4" t="str" cm="1">
        <f t="array" ref="P518">_xlfn.IFS(O518&lt;=40%,"Low Risk",AND(O518&gt;40%,O518&lt;60%), "Medium Risk",O518&gt;=60%,"High Risk")</f>
        <v>Medium Risk</v>
      </c>
      <c r="Y518" cm="1">
        <f t="array" ref="Y518">_xlfn.IFS(D518="22-29",1,D518="30-39",2,D518="40-49",3,D518="50-59",4)</f>
        <v>3</v>
      </c>
      <c r="Z518" cm="1">
        <f t="array" ref="Z518">_xlfn.IFS(I518="0-4years",3,I518="5-9years",2,I518="10+ years",1)</f>
        <v>3</v>
      </c>
      <c r="AA518" cm="1">
        <f t="array" ref="AA518">_xlfn.IFS(J518="Low(1-2)", 3, J518="Medium(3)",1,J518="High(4-5)",2)</f>
        <v>1</v>
      </c>
      <c r="AB518" cm="1">
        <f t="array" ref="AB518">_xlfn.IFS(M518="Needs Improvement", 4, M518="Below Expectation", 1,M518="Meets Expectation",3,M518="Exceeds Expectation",2)</f>
        <v>1</v>
      </c>
    </row>
    <row r="519" spans="1:28" x14ac:dyDescent="0.3">
      <c r="A519" t="s">
        <v>541</v>
      </c>
      <c r="B519" t="s">
        <v>1539</v>
      </c>
      <c r="C519" t="s">
        <v>2027</v>
      </c>
      <c r="D519" t="s">
        <v>2074</v>
      </c>
      <c r="E519" t="s">
        <v>2023</v>
      </c>
      <c r="F519" t="s">
        <v>898</v>
      </c>
      <c r="G519" s="4">
        <v>95247</v>
      </c>
      <c r="H519">
        <v>0</v>
      </c>
      <c r="I519" s="6" t="s">
        <v>2070</v>
      </c>
      <c r="J519" t="s">
        <v>2081</v>
      </c>
      <c r="K519">
        <v>5</v>
      </c>
      <c r="L519">
        <v>9</v>
      </c>
      <c r="M519" t="str" cm="1">
        <f t="array" ref="M519">_xlfn.IFS(L519=0,"Below Expectation",L519&lt;5,"Needs Improvement",L519&lt;=7,"Meets Expectation",L519&gt;=8,"Exceeds Expectation")</f>
        <v>Exceeds Expectation</v>
      </c>
      <c r="N519">
        <f t="shared" si="8"/>
        <v>8</v>
      </c>
      <c r="O519" s="11">
        <f>N519/Table3[[#Totals],[Point]]</f>
        <v>0.5714285714285714</v>
      </c>
      <c r="P519" s="4" t="str" cm="1">
        <f t="array" ref="P519">_xlfn.IFS(O519&lt;=40%,"Low Risk",AND(O519&gt;40%,O519&lt;60%), "Medium Risk",O519&gt;=60%,"High Risk")</f>
        <v>Medium Risk</v>
      </c>
      <c r="Y519" cm="1">
        <f t="array" ref="Y519">_xlfn.IFS(D519="22-29",1,D519="30-39",2,D519="40-49",3,D519="50-59",4)</f>
        <v>3</v>
      </c>
      <c r="Z519" cm="1">
        <f t="array" ref="Z519">_xlfn.IFS(I519="0-4years",3,I519="5-9years",2,I519="10+ years",1)</f>
        <v>2</v>
      </c>
      <c r="AA519" cm="1">
        <f t="array" ref="AA519">_xlfn.IFS(J519="Low(1-2)", 3, J519="Medium(3)",1,J519="High(4-5)",2)</f>
        <v>1</v>
      </c>
      <c r="AB519" cm="1">
        <f t="array" ref="AB519">_xlfn.IFS(M519="Needs Improvement", 4, M519="Below Expectation", 1,M519="Meets Expectation",3,M519="Exceeds Expectation",2)</f>
        <v>2</v>
      </c>
    </row>
    <row r="520" spans="1:28" x14ac:dyDescent="0.3">
      <c r="A520" t="s">
        <v>542</v>
      </c>
      <c r="B520" t="s">
        <v>1540</v>
      </c>
      <c r="C520" t="s">
        <v>2028</v>
      </c>
      <c r="D520" t="s">
        <v>2073</v>
      </c>
      <c r="E520" t="s">
        <v>2023</v>
      </c>
      <c r="F520" t="s">
        <v>135</v>
      </c>
      <c r="G520" s="4">
        <v>97015</v>
      </c>
      <c r="H520">
        <v>0</v>
      </c>
      <c r="I520" s="6" t="s">
        <v>2069</v>
      </c>
      <c r="J520" t="s">
        <v>2080</v>
      </c>
      <c r="K520">
        <v>3</v>
      </c>
      <c r="L520">
        <v>3</v>
      </c>
      <c r="M520" t="str" cm="1">
        <f t="array" ref="M520">_xlfn.IFS(L520=0,"Below Expectation",L520&lt;5,"Needs Improvement",L520&lt;=7,"Meets Expectation",L520&gt;=8,"Exceeds Expectation")</f>
        <v>Needs Improvement</v>
      </c>
      <c r="N520">
        <f t="shared" si="8"/>
        <v>12</v>
      </c>
      <c r="O520" s="11">
        <f>N520/Table3[[#Totals],[Point]]</f>
        <v>0.8571428571428571</v>
      </c>
      <c r="P520" s="4" t="str" cm="1">
        <f t="array" ref="P520">_xlfn.IFS(O520&lt;=40%,"Low Risk",AND(O520&gt;40%,O520&lt;60%), "Medium Risk",O520&gt;=60%,"High Risk")</f>
        <v>High Risk</v>
      </c>
      <c r="Y520" cm="1">
        <f t="array" ref="Y520">_xlfn.IFS(D520="22-29",1,D520="30-39",2,D520="40-49",3,D520="50-59",4)</f>
        <v>2</v>
      </c>
      <c r="Z520" cm="1">
        <f t="array" ref="Z520">_xlfn.IFS(I520="0-4years",3,I520="5-9years",2,I520="10+ years",1)</f>
        <v>3</v>
      </c>
      <c r="AA520" cm="1">
        <f t="array" ref="AA520">_xlfn.IFS(J520="Low(1-2)", 3, J520="Medium(3)",1,J520="High(4-5)",2)</f>
        <v>3</v>
      </c>
      <c r="AB520" cm="1">
        <f t="array" ref="AB520">_xlfn.IFS(M520="Needs Improvement", 4, M520="Below Expectation", 1,M520="Meets Expectation",3,M520="Exceeds Expectation",2)</f>
        <v>4</v>
      </c>
    </row>
    <row r="521" spans="1:28" x14ac:dyDescent="0.3">
      <c r="A521" t="s">
        <v>543</v>
      </c>
      <c r="B521" t="s">
        <v>1541</v>
      </c>
      <c r="C521" t="s">
        <v>2026</v>
      </c>
      <c r="D521" t="s">
        <v>2074</v>
      </c>
      <c r="E521" t="s">
        <v>2023</v>
      </c>
      <c r="F521" t="s">
        <v>387</v>
      </c>
      <c r="G521" s="4">
        <v>56390</v>
      </c>
      <c r="H521">
        <v>0</v>
      </c>
      <c r="I521" s="6" t="s">
        <v>2071</v>
      </c>
      <c r="J521" t="s">
        <v>2079</v>
      </c>
      <c r="K521">
        <v>4</v>
      </c>
      <c r="L521">
        <v>5</v>
      </c>
      <c r="M521" t="str" cm="1">
        <f t="array" ref="M521">_xlfn.IFS(L521=0,"Below Expectation",L521&lt;5,"Needs Improvement",L521&lt;=7,"Meets Expectation",L521&gt;=8,"Exceeds Expectation")</f>
        <v>Meets Expectation</v>
      </c>
      <c r="N521">
        <f t="shared" si="8"/>
        <v>9</v>
      </c>
      <c r="O521" s="11">
        <f>N521/Table3[[#Totals],[Point]]</f>
        <v>0.6428571428571429</v>
      </c>
      <c r="P521" s="4" t="str" cm="1">
        <f t="array" ref="P521">_xlfn.IFS(O521&lt;=40%,"Low Risk",AND(O521&gt;40%,O521&lt;60%), "Medium Risk",O521&gt;=60%,"High Risk")</f>
        <v>High Risk</v>
      </c>
      <c r="Y521" cm="1">
        <f t="array" ref="Y521">_xlfn.IFS(D521="22-29",1,D521="30-39",2,D521="40-49",3,D521="50-59",4)</f>
        <v>3</v>
      </c>
      <c r="Z521" cm="1">
        <f t="array" ref="Z521">_xlfn.IFS(I521="0-4years",3,I521="5-9years",2,I521="10+ years",1)</f>
        <v>1</v>
      </c>
      <c r="AA521" cm="1">
        <f t="array" ref="AA521">_xlfn.IFS(J521="Low(1-2)", 3, J521="Medium(3)",1,J521="High(4-5)",2)</f>
        <v>2</v>
      </c>
      <c r="AB521" cm="1">
        <f t="array" ref="AB521">_xlfn.IFS(M521="Needs Improvement", 4, M521="Below Expectation", 1,M521="Meets Expectation",3,M521="Exceeds Expectation",2)</f>
        <v>3</v>
      </c>
    </row>
    <row r="522" spans="1:28" x14ac:dyDescent="0.3">
      <c r="A522" t="s">
        <v>544</v>
      </c>
      <c r="B522" t="s">
        <v>1542</v>
      </c>
      <c r="C522" t="s">
        <v>2027</v>
      </c>
      <c r="D522" t="s">
        <v>2074</v>
      </c>
      <c r="E522" t="s">
        <v>2023</v>
      </c>
      <c r="F522" t="s">
        <v>326</v>
      </c>
      <c r="G522" s="4">
        <v>81116</v>
      </c>
      <c r="H522">
        <v>0</v>
      </c>
      <c r="I522" s="6" t="s">
        <v>2070</v>
      </c>
      <c r="J522" t="s">
        <v>2079</v>
      </c>
      <c r="K522">
        <v>3</v>
      </c>
      <c r="L522">
        <v>7</v>
      </c>
      <c r="M522" t="str" cm="1">
        <f t="array" ref="M522">_xlfn.IFS(L522=0,"Below Expectation",L522&lt;5,"Needs Improvement",L522&lt;=7,"Meets Expectation",L522&gt;=8,"Exceeds Expectation")</f>
        <v>Meets Expectation</v>
      </c>
      <c r="N522">
        <f t="shared" si="8"/>
        <v>10</v>
      </c>
      <c r="O522" s="11">
        <f>N522/Table3[[#Totals],[Point]]</f>
        <v>0.7142857142857143</v>
      </c>
      <c r="P522" s="4" t="str" cm="1">
        <f t="array" ref="P522">_xlfn.IFS(O522&lt;=40%,"Low Risk",AND(O522&gt;40%,O522&lt;60%), "Medium Risk",O522&gt;=60%,"High Risk")</f>
        <v>High Risk</v>
      </c>
      <c r="Y522" cm="1">
        <f t="array" ref="Y522">_xlfn.IFS(D522="22-29",1,D522="30-39",2,D522="40-49",3,D522="50-59",4)</f>
        <v>3</v>
      </c>
      <c r="Z522" cm="1">
        <f t="array" ref="Z522">_xlfn.IFS(I522="0-4years",3,I522="5-9years",2,I522="10+ years",1)</f>
        <v>2</v>
      </c>
      <c r="AA522" cm="1">
        <f t="array" ref="AA522">_xlfn.IFS(J522="Low(1-2)", 3, J522="Medium(3)",1,J522="High(4-5)",2)</f>
        <v>2</v>
      </c>
      <c r="AB522" cm="1">
        <f t="array" ref="AB522">_xlfn.IFS(M522="Needs Improvement", 4, M522="Below Expectation", 1,M522="Meets Expectation",3,M522="Exceeds Expectation",2)</f>
        <v>3</v>
      </c>
    </row>
    <row r="523" spans="1:28" x14ac:dyDescent="0.3">
      <c r="A523" t="s">
        <v>545</v>
      </c>
      <c r="B523" t="s">
        <v>1543</v>
      </c>
      <c r="C523" t="s">
        <v>2029</v>
      </c>
      <c r="D523" t="s">
        <v>2076</v>
      </c>
      <c r="E523" t="s">
        <v>2023</v>
      </c>
      <c r="F523" t="s">
        <v>494</v>
      </c>
      <c r="G523" s="4">
        <v>38161</v>
      </c>
      <c r="H523">
        <v>1</v>
      </c>
      <c r="I523" s="6" t="s">
        <v>2070</v>
      </c>
      <c r="J523" t="s">
        <v>2081</v>
      </c>
      <c r="K523">
        <v>2</v>
      </c>
      <c r="L523">
        <v>1</v>
      </c>
      <c r="M523" t="str" cm="1">
        <f t="array" ref="M523">_xlfn.IFS(L523=0,"Below Expectation",L523&lt;5,"Needs Improvement",L523&lt;=7,"Meets Expectation",L523&gt;=8,"Exceeds Expectation")</f>
        <v>Needs Improvement</v>
      </c>
      <c r="N523">
        <f t="shared" si="8"/>
        <v>8</v>
      </c>
      <c r="O523" s="11">
        <f>N523/Table3[[#Totals],[Point]]</f>
        <v>0.5714285714285714</v>
      </c>
      <c r="P523" s="4" t="str" cm="1">
        <f t="array" ref="P523">_xlfn.IFS(O523&lt;=40%,"Low Risk",AND(O523&gt;40%,O523&lt;60%), "Medium Risk",O523&gt;=60%,"High Risk")</f>
        <v>Medium Risk</v>
      </c>
      <c r="Y523" cm="1">
        <f t="array" ref="Y523">_xlfn.IFS(D523="22-29",1,D523="30-39",2,D523="40-49",3,D523="50-59",4)</f>
        <v>1</v>
      </c>
      <c r="Z523" cm="1">
        <f t="array" ref="Z523">_xlfn.IFS(I523="0-4years",3,I523="5-9years",2,I523="10+ years",1)</f>
        <v>2</v>
      </c>
      <c r="AA523" cm="1">
        <f t="array" ref="AA523">_xlfn.IFS(J523="Low(1-2)", 3, J523="Medium(3)",1,J523="High(4-5)",2)</f>
        <v>1</v>
      </c>
      <c r="AB523" cm="1">
        <f t="array" ref="AB523">_xlfn.IFS(M523="Needs Improvement", 4, M523="Below Expectation", 1,M523="Meets Expectation",3,M523="Exceeds Expectation",2)</f>
        <v>4</v>
      </c>
    </row>
    <row r="524" spans="1:28" x14ac:dyDescent="0.3">
      <c r="A524" t="s">
        <v>546</v>
      </c>
      <c r="B524" t="s">
        <v>1544</v>
      </c>
      <c r="C524" t="s">
        <v>2029</v>
      </c>
      <c r="D524" t="s">
        <v>2073</v>
      </c>
      <c r="E524" t="s">
        <v>2022</v>
      </c>
      <c r="F524" t="s">
        <v>987</v>
      </c>
      <c r="G524" s="4">
        <v>57152</v>
      </c>
      <c r="H524">
        <v>0</v>
      </c>
      <c r="I524" s="6" t="s">
        <v>2071</v>
      </c>
      <c r="J524" t="s">
        <v>2080</v>
      </c>
      <c r="K524">
        <v>5</v>
      </c>
      <c r="L524">
        <v>2</v>
      </c>
      <c r="M524" t="str" cm="1">
        <f t="array" ref="M524">_xlfn.IFS(L524=0,"Below Expectation",L524&lt;5,"Needs Improvement",L524&lt;=7,"Meets Expectation",L524&gt;=8,"Exceeds Expectation")</f>
        <v>Needs Improvement</v>
      </c>
      <c r="N524">
        <f t="shared" si="8"/>
        <v>10</v>
      </c>
      <c r="O524" s="11">
        <f>N524/Table3[[#Totals],[Point]]</f>
        <v>0.7142857142857143</v>
      </c>
      <c r="P524" s="4" t="str" cm="1">
        <f t="array" ref="P524">_xlfn.IFS(O524&lt;=40%,"Low Risk",AND(O524&gt;40%,O524&lt;60%), "Medium Risk",O524&gt;=60%,"High Risk")</f>
        <v>High Risk</v>
      </c>
      <c r="Y524" cm="1">
        <f t="array" ref="Y524">_xlfn.IFS(D524="22-29",1,D524="30-39",2,D524="40-49",3,D524="50-59",4)</f>
        <v>2</v>
      </c>
      <c r="Z524" cm="1">
        <f t="array" ref="Z524">_xlfn.IFS(I524="0-4years",3,I524="5-9years",2,I524="10+ years",1)</f>
        <v>1</v>
      </c>
      <c r="AA524" cm="1">
        <f t="array" ref="AA524">_xlfn.IFS(J524="Low(1-2)", 3, J524="Medium(3)",1,J524="High(4-5)",2)</f>
        <v>3</v>
      </c>
      <c r="AB524" cm="1">
        <f t="array" ref="AB524">_xlfn.IFS(M524="Needs Improvement", 4, M524="Below Expectation", 1,M524="Meets Expectation",3,M524="Exceeds Expectation",2)</f>
        <v>4</v>
      </c>
    </row>
    <row r="525" spans="1:28" x14ac:dyDescent="0.3">
      <c r="A525" t="s">
        <v>547</v>
      </c>
      <c r="B525" t="s">
        <v>1545</v>
      </c>
      <c r="C525" t="s">
        <v>2027</v>
      </c>
      <c r="D525" t="s">
        <v>2074</v>
      </c>
      <c r="E525" t="s">
        <v>2022</v>
      </c>
      <c r="F525" t="s">
        <v>114</v>
      </c>
      <c r="G525" s="4">
        <v>105171</v>
      </c>
      <c r="H525">
        <v>0</v>
      </c>
      <c r="I525" s="6" t="s">
        <v>2071</v>
      </c>
      <c r="J525" t="s">
        <v>2079</v>
      </c>
      <c r="K525">
        <v>5</v>
      </c>
      <c r="L525">
        <v>5</v>
      </c>
      <c r="M525" t="str" cm="1">
        <f t="array" ref="M525">_xlfn.IFS(L525=0,"Below Expectation",L525&lt;5,"Needs Improvement",L525&lt;=7,"Meets Expectation",L525&gt;=8,"Exceeds Expectation")</f>
        <v>Meets Expectation</v>
      </c>
      <c r="N525">
        <f t="shared" si="8"/>
        <v>9</v>
      </c>
      <c r="O525" s="11">
        <f>N525/Table3[[#Totals],[Point]]</f>
        <v>0.6428571428571429</v>
      </c>
      <c r="P525" s="4" t="str" cm="1">
        <f t="array" ref="P525">_xlfn.IFS(O525&lt;=40%,"Low Risk",AND(O525&gt;40%,O525&lt;60%), "Medium Risk",O525&gt;=60%,"High Risk")</f>
        <v>High Risk</v>
      </c>
      <c r="Y525" cm="1">
        <f t="array" ref="Y525">_xlfn.IFS(D525="22-29",1,D525="30-39",2,D525="40-49",3,D525="50-59",4)</f>
        <v>3</v>
      </c>
      <c r="Z525" cm="1">
        <f t="array" ref="Z525">_xlfn.IFS(I525="0-4years",3,I525="5-9years",2,I525="10+ years",1)</f>
        <v>1</v>
      </c>
      <c r="AA525" cm="1">
        <f t="array" ref="AA525">_xlfn.IFS(J525="Low(1-2)", 3, J525="Medium(3)",1,J525="High(4-5)",2)</f>
        <v>2</v>
      </c>
      <c r="AB525" cm="1">
        <f t="array" ref="AB525">_xlfn.IFS(M525="Needs Improvement", 4, M525="Below Expectation", 1,M525="Meets Expectation",3,M525="Exceeds Expectation",2)</f>
        <v>3</v>
      </c>
    </row>
    <row r="526" spans="1:28" x14ac:dyDescent="0.3">
      <c r="A526" t="s">
        <v>548</v>
      </c>
      <c r="B526" t="s">
        <v>1546</v>
      </c>
      <c r="C526" t="s">
        <v>2027</v>
      </c>
      <c r="D526" t="s">
        <v>2074</v>
      </c>
      <c r="E526" t="s">
        <v>2022</v>
      </c>
      <c r="F526" t="s">
        <v>553</v>
      </c>
      <c r="G526" s="4">
        <v>45836</v>
      </c>
      <c r="H526">
        <v>0</v>
      </c>
      <c r="I526" s="6" t="s">
        <v>2070</v>
      </c>
      <c r="J526" t="s">
        <v>2080</v>
      </c>
      <c r="K526">
        <v>5</v>
      </c>
      <c r="L526">
        <v>9</v>
      </c>
      <c r="M526" t="str" cm="1">
        <f t="array" ref="M526">_xlfn.IFS(L526=0,"Below Expectation",L526&lt;5,"Needs Improvement",L526&lt;=7,"Meets Expectation",L526&gt;=8,"Exceeds Expectation")</f>
        <v>Exceeds Expectation</v>
      </c>
      <c r="N526">
        <f t="shared" si="8"/>
        <v>10</v>
      </c>
      <c r="O526" s="11">
        <f>N526/Table3[[#Totals],[Point]]</f>
        <v>0.7142857142857143</v>
      </c>
      <c r="P526" s="4" t="str" cm="1">
        <f t="array" ref="P526">_xlfn.IFS(O526&lt;=40%,"Low Risk",AND(O526&gt;40%,O526&lt;60%), "Medium Risk",O526&gt;=60%,"High Risk")</f>
        <v>High Risk</v>
      </c>
      <c r="Y526" cm="1">
        <f t="array" ref="Y526">_xlfn.IFS(D526="22-29",1,D526="30-39",2,D526="40-49",3,D526="50-59",4)</f>
        <v>3</v>
      </c>
      <c r="Z526" cm="1">
        <f t="array" ref="Z526">_xlfn.IFS(I526="0-4years",3,I526="5-9years",2,I526="10+ years",1)</f>
        <v>2</v>
      </c>
      <c r="AA526" cm="1">
        <f t="array" ref="AA526">_xlfn.IFS(J526="Low(1-2)", 3, J526="Medium(3)",1,J526="High(4-5)",2)</f>
        <v>3</v>
      </c>
      <c r="AB526" cm="1">
        <f t="array" ref="AB526">_xlfn.IFS(M526="Needs Improvement", 4, M526="Below Expectation", 1,M526="Meets Expectation",3,M526="Exceeds Expectation",2)</f>
        <v>2</v>
      </c>
    </row>
    <row r="527" spans="1:28" x14ac:dyDescent="0.3">
      <c r="A527" t="s">
        <v>549</v>
      </c>
      <c r="B527" t="s">
        <v>1547</v>
      </c>
      <c r="C527" t="s">
        <v>2029</v>
      </c>
      <c r="D527" t="s">
        <v>2074</v>
      </c>
      <c r="E527" t="s">
        <v>2023</v>
      </c>
      <c r="F527" t="s">
        <v>684</v>
      </c>
      <c r="G527" s="4">
        <v>115367</v>
      </c>
      <c r="H527">
        <v>0</v>
      </c>
      <c r="I527" s="6" t="s">
        <v>2071</v>
      </c>
      <c r="J527" t="s">
        <v>2079</v>
      </c>
      <c r="K527">
        <v>5</v>
      </c>
      <c r="L527">
        <v>3</v>
      </c>
      <c r="M527" t="str" cm="1">
        <f t="array" ref="M527">_xlfn.IFS(L527=0,"Below Expectation",L527&lt;5,"Needs Improvement",L527&lt;=7,"Meets Expectation",L527&gt;=8,"Exceeds Expectation")</f>
        <v>Needs Improvement</v>
      </c>
      <c r="N527">
        <f t="shared" si="8"/>
        <v>10</v>
      </c>
      <c r="O527" s="11">
        <f>N527/Table3[[#Totals],[Point]]</f>
        <v>0.7142857142857143</v>
      </c>
      <c r="P527" s="4" t="str" cm="1">
        <f t="array" ref="P527">_xlfn.IFS(O527&lt;=40%,"Low Risk",AND(O527&gt;40%,O527&lt;60%), "Medium Risk",O527&gt;=60%,"High Risk")</f>
        <v>High Risk</v>
      </c>
      <c r="Y527" cm="1">
        <f t="array" ref="Y527">_xlfn.IFS(D527="22-29",1,D527="30-39",2,D527="40-49",3,D527="50-59",4)</f>
        <v>3</v>
      </c>
      <c r="Z527" cm="1">
        <f t="array" ref="Z527">_xlfn.IFS(I527="0-4years",3,I527="5-9years",2,I527="10+ years",1)</f>
        <v>1</v>
      </c>
      <c r="AA527" cm="1">
        <f t="array" ref="AA527">_xlfn.IFS(J527="Low(1-2)", 3, J527="Medium(3)",1,J527="High(4-5)",2)</f>
        <v>2</v>
      </c>
      <c r="AB527" cm="1">
        <f t="array" ref="AB527">_xlfn.IFS(M527="Needs Improvement", 4, M527="Below Expectation", 1,M527="Meets Expectation",3,M527="Exceeds Expectation",2)</f>
        <v>4</v>
      </c>
    </row>
    <row r="528" spans="1:28" x14ac:dyDescent="0.3">
      <c r="A528" t="s">
        <v>550</v>
      </c>
      <c r="B528" t="s">
        <v>1548</v>
      </c>
      <c r="C528" t="s">
        <v>2028</v>
      </c>
      <c r="D528" t="s">
        <v>2076</v>
      </c>
      <c r="E528" t="s">
        <v>2022</v>
      </c>
      <c r="F528" t="s">
        <v>1011</v>
      </c>
      <c r="G528" s="4">
        <v>91543</v>
      </c>
      <c r="H528">
        <v>1</v>
      </c>
      <c r="I528" s="6" t="s">
        <v>2070</v>
      </c>
      <c r="J528" t="s">
        <v>2080</v>
      </c>
      <c r="K528">
        <v>1</v>
      </c>
      <c r="L528">
        <v>1</v>
      </c>
      <c r="M528" t="str" cm="1">
        <f t="array" ref="M528">_xlfn.IFS(L528=0,"Below Expectation",L528&lt;5,"Needs Improvement",L528&lt;=7,"Meets Expectation",L528&gt;=8,"Exceeds Expectation")</f>
        <v>Needs Improvement</v>
      </c>
      <c r="N528">
        <f t="shared" si="8"/>
        <v>10</v>
      </c>
      <c r="O528" s="11">
        <f>N528/Table3[[#Totals],[Point]]</f>
        <v>0.7142857142857143</v>
      </c>
      <c r="P528" s="4" t="str" cm="1">
        <f t="array" ref="P528">_xlfn.IFS(O528&lt;=40%,"Low Risk",AND(O528&gt;40%,O528&lt;60%), "Medium Risk",O528&gt;=60%,"High Risk")</f>
        <v>High Risk</v>
      </c>
      <c r="Y528" cm="1">
        <f t="array" ref="Y528">_xlfn.IFS(D528="22-29",1,D528="30-39",2,D528="40-49",3,D528="50-59",4)</f>
        <v>1</v>
      </c>
      <c r="Z528" cm="1">
        <f t="array" ref="Z528">_xlfn.IFS(I528="0-4years",3,I528="5-9years",2,I528="10+ years",1)</f>
        <v>2</v>
      </c>
      <c r="AA528" cm="1">
        <f t="array" ref="AA528">_xlfn.IFS(J528="Low(1-2)", 3, J528="Medium(3)",1,J528="High(4-5)",2)</f>
        <v>3</v>
      </c>
      <c r="AB528" cm="1">
        <f t="array" ref="AB528">_xlfn.IFS(M528="Needs Improvement", 4, M528="Below Expectation", 1,M528="Meets Expectation",3,M528="Exceeds Expectation",2)</f>
        <v>4</v>
      </c>
    </row>
    <row r="529" spans="1:28" x14ac:dyDescent="0.3">
      <c r="A529" t="s">
        <v>551</v>
      </c>
      <c r="B529" t="s">
        <v>1549</v>
      </c>
      <c r="C529" t="s">
        <v>2030</v>
      </c>
      <c r="D529" t="s">
        <v>2076</v>
      </c>
      <c r="E529" t="s">
        <v>2023</v>
      </c>
      <c r="F529" t="s">
        <v>762</v>
      </c>
      <c r="G529" s="4">
        <v>80648</v>
      </c>
      <c r="H529">
        <v>0</v>
      </c>
      <c r="I529" s="6" t="s">
        <v>2069</v>
      </c>
      <c r="J529" t="s">
        <v>2079</v>
      </c>
      <c r="K529">
        <v>1</v>
      </c>
      <c r="L529">
        <v>6</v>
      </c>
      <c r="M529" t="str" cm="1">
        <f t="array" ref="M529">_xlfn.IFS(L529=0,"Below Expectation",L529&lt;5,"Needs Improvement",L529&lt;=7,"Meets Expectation",L529&gt;=8,"Exceeds Expectation")</f>
        <v>Meets Expectation</v>
      </c>
      <c r="N529">
        <f t="shared" si="8"/>
        <v>9</v>
      </c>
      <c r="O529" s="11">
        <f>N529/Table3[[#Totals],[Point]]</f>
        <v>0.6428571428571429</v>
      </c>
      <c r="P529" s="4" t="str" cm="1">
        <f t="array" ref="P529">_xlfn.IFS(O529&lt;=40%,"Low Risk",AND(O529&gt;40%,O529&lt;60%), "Medium Risk",O529&gt;=60%,"High Risk")</f>
        <v>High Risk</v>
      </c>
      <c r="Y529" cm="1">
        <f t="array" ref="Y529">_xlfn.IFS(D529="22-29",1,D529="30-39",2,D529="40-49",3,D529="50-59",4)</f>
        <v>1</v>
      </c>
      <c r="Z529" cm="1">
        <f t="array" ref="Z529">_xlfn.IFS(I529="0-4years",3,I529="5-9years",2,I529="10+ years",1)</f>
        <v>3</v>
      </c>
      <c r="AA529" cm="1">
        <f t="array" ref="AA529">_xlfn.IFS(J529="Low(1-2)", 3, J529="Medium(3)",1,J529="High(4-5)",2)</f>
        <v>2</v>
      </c>
      <c r="AB529" cm="1">
        <f t="array" ref="AB529">_xlfn.IFS(M529="Needs Improvement", 4, M529="Below Expectation", 1,M529="Meets Expectation",3,M529="Exceeds Expectation",2)</f>
        <v>3</v>
      </c>
    </row>
    <row r="530" spans="1:28" x14ac:dyDescent="0.3">
      <c r="A530" t="s">
        <v>552</v>
      </c>
      <c r="B530" t="s">
        <v>1550</v>
      </c>
      <c r="C530" t="s">
        <v>2030</v>
      </c>
      <c r="D530" t="s">
        <v>2076</v>
      </c>
      <c r="E530" t="s">
        <v>2023</v>
      </c>
      <c r="F530" t="s">
        <v>749</v>
      </c>
      <c r="G530" s="4">
        <v>51331</v>
      </c>
      <c r="H530">
        <v>1</v>
      </c>
      <c r="I530" s="6" t="s">
        <v>2069</v>
      </c>
      <c r="J530" t="s">
        <v>2080</v>
      </c>
      <c r="K530">
        <v>4</v>
      </c>
      <c r="L530">
        <v>3</v>
      </c>
      <c r="M530" t="str" cm="1">
        <f t="array" ref="M530">_xlfn.IFS(L530=0,"Below Expectation",L530&lt;5,"Needs Improvement",L530&lt;=7,"Meets Expectation",L530&gt;=8,"Exceeds Expectation")</f>
        <v>Needs Improvement</v>
      </c>
      <c r="N530">
        <f t="shared" si="8"/>
        <v>11</v>
      </c>
      <c r="O530" s="11">
        <f>N530/Table3[[#Totals],[Point]]</f>
        <v>0.7857142857142857</v>
      </c>
      <c r="P530" s="4" t="str" cm="1">
        <f t="array" ref="P530">_xlfn.IFS(O530&lt;=40%,"Low Risk",AND(O530&gt;40%,O530&lt;60%), "Medium Risk",O530&gt;=60%,"High Risk")</f>
        <v>High Risk</v>
      </c>
      <c r="Y530" cm="1">
        <f t="array" ref="Y530">_xlfn.IFS(D530="22-29",1,D530="30-39",2,D530="40-49",3,D530="50-59",4)</f>
        <v>1</v>
      </c>
      <c r="Z530" cm="1">
        <f t="array" ref="Z530">_xlfn.IFS(I530="0-4years",3,I530="5-9years",2,I530="10+ years",1)</f>
        <v>3</v>
      </c>
      <c r="AA530" cm="1">
        <f t="array" ref="AA530">_xlfn.IFS(J530="Low(1-2)", 3, J530="Medium(3)",1,J530="High(4-5)",2)</f>
        <v>3</v>
      </c>
      <c r="AB530" cm="1">
        <f t="array" ref="AB530">_xlfn.IFS(M530="Needs Improvement", 4, M530="Below Expectation", 1,M530="Meets Expectation",3,M530="Exceeds Expectation",2)</f>
        <v>4</v>
      </c>
    </row>
    <row r="531" spans="1:28" x14ac:dyDescent="0.3">
      <c r="A531" t="s">
        <v>553</v>
      </c>
      <c r="B531" t="s">
        <v>1551</v>
      </c>
      <c r="C531" t="s">
        <v>2027</v>
      </c>
      <c r="D531" t="s">
        <v>2073</v>
      </c>
      <c r="E531" t="s">
        <v>2022</v>
      </c>
      <c r="F531" t="s">
        <v>895</v>
      </c>
      <c r="G531" s="4">
        <v>35763</v>
      </c>
      <c r="H531">
        <v>0</v>
      </c>
      <c r="I531" s="6" t="s">
        <v>2070</v>
      </c>
      <c r="J531" t="s">
        <v>2080</v>
      </c>
      <c r="K531">
        <v>5</v>
      </c>
      <c r="L531">
        <v>7</v>
      </c>
      <c r="M531" t="str" cm="1">
        <f t="array" ref="M531">_xlfn.IFS(L531=0,"Below Expectation",L531&lt;5,"Needs Improvement",L531&lt;=7,"Meets Expectation",L531&gt;=8,"Exceeds Expectation")</f>
        <v>Meets Expectation</v>
      </c>
      <c r="N531">
        <f t="shared" si="8"/>
        <v>10</v>
      </c>
      <c r="O531" s="11">
        <f>N531/Table3[[#Totals],[Point]]</f>
        <v>0.7142857142857143</v>
      </c>
      <c r="P531" s="4" t="str" cm="1">
        <f t="array" ref="P531">_xlfn.IFS(O531&lt;=40%,"Low Risk",AND(O531&gt;40%,O531&lt;60%), "Medium Risk",O531&gt;=60%,"High Risk")</f>
        <v>High Risk</v>
      </c>
      <c r="Y531" cm="1">
        <f t="array" ref="Y531">_xlfn.IFS(D531="22-29",1,D531="30-39",2,D531="40-49",3,D531="50-59",4)</f>
        <v>2</v>
      </c>
      <c r="Z531" cm="1">
        <f t="array" ref="Z531">_xlfn.IFS(I531="0-4years",3,I531="5-9years",2,I531="10+ years",1)</f>
        <v>2</v>
      </c>
      <c r="AA531" cm="1">
        <f t="array" ref="AA531">_xlfn.IFS(J531="Low(1-2)", 3, J531="Medium(3)",1,J531="High(4-5)",2)</f>
        <v>3</v>
      </c>
      <c r="AB531" cm="1">
        <f t="array" ref="AB531">_xlfn.IFS(M531="Needs Improvement", 4, M531="Below Expectation", 1,M531="Meets Expectation",3,M531="Exceeds Expectation",2)</f>
        <v>3</v>
      </c>
    </row>
    <row r="532" spans="1:28" x14ac:dyDescent="0.3">
      <c r="A532" t="s">
        <v>554</v>
      </c>
      <c r="B532" t="s">
        <v>1552</v>
      </c>
      <c r="C532" t="s">
        <v>2025</v>
      </c>
      <c r="D532" t="s">
        <v>2074</v>
      </c>
      <c r="E532" t="s">
        <v>2023</v>
      </c>
      <c r="F532" t="s">
        <v>686</v>
      </c>
      <c r="G532" s="4">
        <v>94444</v>
      </c>
      <c r="H532">
        <v>0</v>
      </c>
      <c r="I532" s="6" t="s">
        <v>2070</v>
      </c>
      <c r="J532" t="s">
        <v>2080</v>
      </c>
      <c r="K532">
        <v>2</v>
      </c>
      <c r="L532">
        <v>7</v>
      </c>
      <c r="M532" t="str" cm="1">
        <f t="array" ref="M532">_xlfn.IFS(L532=0,"Below Expectation",L532&lt;5,"Needs Improvement",L532&lt;=7,"Meets Expectation",L532&gt;=8,"Exceeds Expectation")</f>
        <v>Meets Expectation</v>
      </c>
      <c r="N532">
        <f t="shared" si="8"/>
        <v>11</v>
      </c>
      <c r="O532" s="11">
        <f>N532/Table3[[#Totals],[Point]]</f>
        <v>0.7857142857142857</v>
      </c>
      <c r="P532" s="4" t="str" cm="1">
        <f t="array" ref="P532">_xlfn.IFS(O532&lt;=40%,"Low Risk",AND(O532&gt;40%,O532&lt;60%), "Medium Risk",O532&gt;=60%,"High Risk")</f>
        <v>High Risk</v>
      </c>
      <c r="Y532" cm="1">
        <f t="array" ref="Y532">_xlfn.IFS(D532="22-29",1,D532="30-39",2,D532="40-49",3,D532="50-59",4)</f>
        <v>3</v>
      </c>
      <c r="Z532" cm="1">
        <f t="array" ref="Z532">_xlfn.IFS(I532="0-4years",3,I532="5-9years",2,I532="10+ years",1)</f>
        <v>2</v>
      </c>
      <c r="AA532" cm="1">
        <f t="array" ref="AA532">_xlfn.IFS(J532="Low(1-2)", 3, J532="Medium(3)",1,J532="High(4-5)",2)</f>
        <v>3</v>
      </c>
      <c r="AB532" cm="1">
        <f t="array" ref="AB532">_xlfn.IFS(M532="Needs Improvement", 4, M532="Below Expectation", 1,M532="Meets Expectation",3,M532="Exceeds Expectation",2)</f>
        <v>3</v>
      </c>
    </row>
    <row r="533" spans="1:28" x14ac:dyDescent="0.3">
      <c r="A533" t="s">
        <v>555</v>
      </c>
      <c r="B533" t="s">
        <v>1553</v>
      </c>
      <c r="C533" t="s">
        <v>2027</v>
      </c>
      <c r="D533" t="s">
        <v>2074</v>
      </c>
      <c r="E533" t="s">
        <v>2022</v>
      </c>
      <c r="F533" t="s">
        <v>215</v>
      </c>
      <c r="G533" s="4">
        <v>118109</v>
      </c>
      <c r="H533">
        <v>0</v>
      </c>
      <c r="I533" s="6" t="s">
        <v>2070</v>
      </c>
      <c r="J533" t="s">
        <v>2080</v>
      </c>
      <c r="K533">
        <v>4</v>
      </c>
      <c r="L533">
        <v>6</v>
      </c>
      <c r="M533" t="str" cm="1">
        <f t="array" ref="M533">_xlfn.IFS(L533=0,"Below Expectation",L533&lt;5,"Needs Improvement",L533&lt;=7,"Meets Expectation",L533&gt;=8,"Exceeds Expectation")</f>
        <v>Meets Expectation</v>
      </c>
      <c r="N533">
        <f t="shared" si="8"/>
        <v>11</v>
      </c>
      <c r="O533" s="11">
        <f>N533/Table3[[#Totals],[Point]]</f>
        <v>0.7857142857142857</v>
      </c>
      <c r="P533" s="4" t="str" cm="1">
        <f t="array" ref="P533">_xlfn.IFS(O533&lt;=40%,"Low Risk",AND(O533&gt;40%,O533&lt;60%), "Medium Risk",O533&gt;=60%,"High Risk")</f>
        <v>High Risk</v>
      </c>
      <c r="Y533" cm="1">
        <f t="array" ref="Y533">_xlfn.IFS(D533="22-29",1,D533="30-39",2,D533="40-49",3,D533="50-59",4)</f>
        <v>3</v>
      </c>
      <c r="Z533" cm="1">
        <f t="array" ref="Z533">_xlfn.IFS(I533="0-4years",3,I533="5-9years",2,I533="10+ years",1)</f>
        <v>2</v>
      </c>
      <c r="AA533" cm="1">
        <f t="array" ref="AA533">_xlfn.IFS(J533="Low(1-2)", 3, J533="Medium(3)",1,J533="High(4-5)",2)</f>
        <v>3</v>
      </c>
      <c r="AB533" cm="1">
        <f t="array" ref="AB533">_xlfn.IFS(M533="Needs Improvement", 4, M533="Below Expectation", 1,M533="Meets Expectation",3,M533="Exceeds Expectation",2)</f>
        <v>3</v>
      </c>
    </row>
    <row r="534" spans="1:28" x14ac:dyDescent="0.3">
      <c r="A534" t="s">
        <v>556</v>
      </c>
      <c r="B534" t="s">
        <v>1554</v>
      </c>
      <c r="C534" t="s">
        <v>2027</v>
      </c>
      <c r="D534" t="s">
        <v>2075</v>
      </c>
      <c r="E534" t="s">
        <v>2022</v>
      </c>
      <c r="F534" t="s">
        <v>986</v>
      </c>
      <c r="G534" s="4">
        <v>44187</v>
      </c>
      <c r="H534">
        <v>0</v>
      </c>
      <c r="I534" s="6" t="s">
        <v>2069</v>
      </c>
      <c r="J534" t="s">
        <v>2080</v>
      </c>
      <c r="K534">
        <v>5</v>
      </c>
      <c r="L534">
        <v>9</v>
      </c>
      <c r="M534" t="str" cm="1">
        <f t="array" ref="M534">_xlfn.IFS(L534=0,"Below Expectation",L534&lt;5,"Needs Improvement",L534&lt;=7,"Meets Expectation",L534&gt;=8,"Exceeds Expectation")</f>
        <v>Exceeds Expectation</v>
      </c>
      <c r="N534">
        <f t="shared" si="8"/>
        <v>12</v>
      </c>
      <c r="O534" s="11">
        <f>N534/Table3[[#Totals],[Point]]</f>
        <v>0.8571428571428571</v>
      </c>
      <c r="P534" s="4" t="str" cm="1">
        <f t="array" ref="P534">_xlfn.IFS(O534&lt;=40%,"Low Risk",AND(O534&gt;40%,O534&lt;60%), "Medium Risk",O534&gt;=60%,"High Risk")</f>
        <v>High Risk</v>
      </c>
      <c r="Y534" cm="1">
        <f t="array" ref="Y534">_xlfn.IFS(D534="22-29",1,D534="30-39",2,D534="40-49",3,D534="50-59",4)</f>
        <v>4</v>
      </c>
      <c r="Z534" cm="1">
        <f t="array" ref="Z534">_xlfn.IFS(I534="0-4years",3,I534="5-9years",2,I534="10+ years",1)</f>
        <v>3</v>
      </c>
      <c r="AA534" cm="1">
        <f t="array" ref="AA534">_xlfn.IFS(J534="Low(1-2)", 3, J534="Medium(3)",1,J534="High(4-5)",2)</f>
        <v>3</v>
      </c>
      <c r="AB534" cm="1">
        <f t="array" ref="AB534">_xlfn.IFS(M534="Needs Improvement", 4, M534="Below Expectation", 1,M534="Meets Expectation",3,M534="Exceeds Expectation",2)</f>
        <v>2</v>
      </c>
    </row>
    <row r="535" spans="1:28" x14ac:dyDescent="0.3">
      <c r="A535" t="s">
        <v>557</v>
      </c>
      <c r="B535" t="s">
        <v>1555</v>
      </c>
      <c r="C535" t="s">
        <v>2030</v>
      </c>
      <c r="D535" t="s">
        <v>2075</v>
      </c>
      <c r="E535" t="s">
        <v>2023</v>
      </c>
      <c r="F535" t="s">
        <v>575</v>
      </c>
      <c r="G535" s="4">
        <v>36957</v>
      </c>
      <c r="H535">
        <v>0</v>
      </c>
      <c r="I535" s="6" t="s">
        <v>2070</v>
      </c>
      <c r="J535" t="s">
        <v>2079</v>
      </c>
      <c r="K535">
        <v>1</v>
      </c>
      <c r="L535">
        <v>8</v>
      </c>
      <c r="M535" t="str" cm="1">
        <f t="array" ref="M535">_xlfn.IFS(L535=0,"Below Expectation",L535&lt;5,"Needs Improvement",L535&lt;=7,"Meets Expectation",L535&gt;=8,"Exceeds Expectation")</f>
        <v>Exceeds Expectation</v>
      </c>
      <c r="N535">
        <f t="shared" si="8"/>
        <v>10</v>
      </c>
      <c r="O535" s="11">
        <f>N535/Table3[[#Totals],[Point]]</f>
        <v>0.7142857142857143</v>
      </c>
      <c r="P535" s="4" t="str" cm="1">
        <f t="array" ref="P535">_xlfn.IFS(O535&lt;=40%,"Low Risk",AND(O535&gt;40%,O535&lt;60%), "Medium Risk",O535&gt;=60%,"High Risk")</f>
        <v>High Risk</v>
      </c>
      <c r="Y535" cm="1">
        <f t="array" ref="Y535">_xlfn.IFS(D535="22-29",1,D535="30-39",2,D535="40-49",3,D535="50-59",4)</f>
        <v>4</v>
      </c>
      <c r="Z535" cm="1">
        <f t="array" ref="Z535">_xlfn.IFS(I535="0-4years",3,I535="5-9years",2,I535="10+ years",1)</f>
        <v>2</v>
      </c>
      <c r="AA535" cm="1">
        <f t="array" ref="AA535">_xlfn.IFS(J535="Low(1-2)", 3, J535="Medium(3)",1,J535="High(4-5)",2)</f>
        <v>2</v>
      </c>
      <c r="AB535" cm="1">
        <f t="array" ref="AB535">_xlfn.IFS(M535="Needs Improvement", 4, M535="Below Expectation", 1,M535="Meets Expectation",3,M535="Exceeds Expectation",2)</f>
        <v>2</v>
      </c>
    </row>
    <row r="536" spans="1:28" x14ac:dyDescent="0.3">
      <c r="A536" t="s">
        <v>558</v>
      </c>
      <c r="B536" t="s">
        <v>1556</v>
      </c>
      <c r="C536" t="s">
        <v>2029</v>
      </c>
      <c r="D536" t="s">
        <v>2076</v>
      </c>
      <c r="E536" t="s">
        <v>2023</v>
      </c>
      <c r="F536" t="s">
        <v>265</v>
      </c>
      <c r="G536" s="4">
        <v>29379</v>
      </c>
      <c r="H536">
        <v>1</v>
      </c>
      <c r="I536" s="6" t="s">
        <v>2070</v>
      </c>
      <c r="J536" t="s">
        <v>2079</v>
      </c>
      <c r="K536">
        <v>2</v>
      </c>
      <c r="L536">
        <v>3</v>
      </c>
      <c r="M536" t="str" cm="1">
        <f t="array" ref="M536">_xlfn.IFS(L536=0,"Below Expectation",L536&lt;5,"Needs Improvement",L536&lt;=7,"Meets Expectation",L536&gt;=8,"Exceeds Expectation")</f>
        <v>Needs Improvement</v>
      </c>
      <c r="N536">
        <f t="shared" si="8"/>
        <v>9</v>
      </c>
      <c r="O536" s="11">
        <f>N536/Table3[[#Totals],[Point]]</f>
        <v>0.6428571428571429</v>
      </c>
      <c r="P536" s="4" t="str" cm="1">
        <f t="array" ref="P536">_xlfn.IFS(O536&lt;=40%,"Low Risk",AND(O536&gt;40%,O536&lt;60%), "Medium Risk",O536&gt;=60%,"High Risk")</f>
        <v>High Risk</v>
      </c>
      <c r="Y536" cm="1">
        <f t="array" ref="Y536">_xlfn.IFS(D536="22-29",1,D536="30-39",2,D536="40-49",3,D536="50-59",4)</f>
        <v>1</v>
      </c>
      <c r="Z536" cm="1">
        <f t="array" ref="Z536">_xlfn.IFS(I536="0-4years",3,I536="5-9years",2,I536="10+ years",1)</f>
        <v>2</v>
      </c>
      <c r="AA536" cm="1">
        <f t="array" ref="AA536">_xlfn.IFS(J536="Low(1-2)", 3, J536="Medium(3)",1,J536="High(4-5)",2)</f>
        <v>2</v>
      </c>
      <c r="AB536" cm="1">
        <f t="array" ref="AB536">_xlfn.IFS(M536="Needs Improvement", 4, M536="Below Expectation", 1,M536="Meets Expectation",3,M536="Exceeds Expectation",2)</f>
        <v>4</v>
      </c>
    </row>
    <row r="537" spans="1:28" x14ac:dyDescent="0.3">
      <c r="A537" t="s">
        <v>559</v>
      </c>
      <c r="B537" t="s">
        <v>1557</v>
      </c>
      <c r="C537" t="s">
        <v>2027</v>
      </c>
      <c r="D537" t="s">
        <v>2075</v>
      </c>
      <c r="E537" t="s">
        <v>2023</v>
      </c>
      <c r="F537" t="s">
        <v>161</v>
      </c>
      <c r="G537" s="4">
        <v>52959</v>
      </c>
      <c r="H537">
        <v>0</v>
      </c>
      <c r="I537" s="6" t="s">
        <v>2071</v>
      </c>
      <c r="J537" t="s">
        <v>2079</v>
      </c>
      <c r="K537">
        <v>4</v>
      </c>
      <c r="L537">
        <v>6</v>
      </c>
      <c r="M537" t="str" cm="1">
        <f t="array" ref="M537">_xlfn.IFS(L537=0,"Below Expectation",L537&lt;5,"Needs Improvement",L537&lt;=7,"Meets Expectation",L537&gt;=8,"Exceeds Expectation")</f>
        <v>Meets Expectation</v>
      </c>
      <c r="N537">
        <f t="shared" si="8"/>
        <v>10</v>
      </c>
      <c r="O537" s="11">
        <f>N537/Table3[[#Totals],[Point]]</f>
        <v>0.7142857142857143</v>
      </c>
      <c r="P537" s="4" t="str" cm="1">
        <f t="array" ref="P537">_xlfn.IFS(O537&lt;=40%,"Low Risk",AND(O537&gt;40%,O537&lt;60%), "Medium Risk",O537&gt;=60%,"High Risk")</f>
        <v>High Risk</v>
      </c>
      <c r="Y537" cm="1">
        <f t="array" ref="Y537">_xlfn.IFS(D537="22-29",1,D537="30-39",2,D537="40-49",3,D537="50-59",4)</f>
        <v>4</v>
      </c>
      <c r="Z537" cm="1">
        <f t="array" ref="Z537">_xlfn.IFS(I537="0-4years",3,I537="5-9years",2,I537="10+ years",1)</f>
        <v>1</v>
      </c>
      <c r="AA537" cm="1">
        <f t="array" ref="AA537">_xlfn.IFS(J537="Low(1-2)", 3, J537="Medium(3)",1,J537="High(4-5)",2)</f>
        <v>2</v>
      </c>
      <c r="AB537" cm="1">
        <f t="array" ref="AB537">_xlfn.IFS(M537="Needs Improvement", 4, M537="Below Expectation", 1,M537="Meets Expectation",3,M537="Exceeds Expectation",2)</f>
        <v>3</v>
      </c>
    </row>
    <row r="538" spans="1:28" x14ac:dyDescent="0.3">
      <c r="A538" t="s">
        <v>560</v>
      </c>
      <c r="B538" t="s">
        <v>1558</v>
      </c>
      <c r="C538" t="s">
        <v>2029</v>
      </c>
      <c r="D538" t="s">
        <v>2074</v>
      </c>
      <c r="E538" t="s">
        <v>2022</v>
      </c>
      <c r="F538" t="s">
        <v>368</v>
      </c>
      <c r="G538" s="4">
        <v>107018</v>
      </c>
      <c r="H538">
        <v>0</v>
      </c>
      <c r="I538" s="6" t="s">
        <v>2069</v>
      </c>
      <c r="J538" t="s">
        <v>2080</v>
      </c>
      <c r="K538">
        <v>2</v>
      </c>
      <c r="L538">
        <v>9</v>
      </c>
      <c r="M538" t="str" cm="1">
        <f t="array" ref="M538">_xlfn.IFS(L538=0,"Below Expectation",L538&lt;5,"Needs Improvement",L538&lt;=7,"Meets Expectation",L538&gt;=8,"Exceeds Expectation")</f>
        <v>Exceeds Expectation</v>
      </c>
      <c r="N538">
        <f t="shared" si="8"/>
        <v>11</v>
      </c>
      <c r="O538" s="11">
        <f>N538/Table3[[#Totals],[Point]]</f>
        <v>0.7857142857142857</v>
      </c>
      <c r="P538" s="4" t="str" cm="1">
        <f t="array" ref="P538">_xlfn.IFS(O538&lt;=40%,"Low Risk",AND(O538&gt;40%,O538&lt;60%), "Medium Risk",O538&gt;=60%,"High Risk")</f>
        <v>High Risk</v>
      </c>
      <c r="Y538" cm="1">
        <f t="array" ref="Y538">_xlfn.IFS(D538="22-29",1,D538="30-39",2,D538="40-49",3,D538="50-59",4)</f>
        <v>3</v>
      </c>
      <c r="Z538" cm="1">
        <f t="array" ref="Z538">_xlfn.IFS(I538="0-4years",3,I538="5-9years",2,I538="10+ years",1)</f>
        <v>3</v>
      </c>
      <c r="AA538" cm="1">
        <f t="array" ref="AA538">_xlfn.IFS(J538="Low(1-2)", 3, J538="Medium(3)",1,J538="High(4-5)",2)</f>
        <v>3</v>
      </c>
      <c r="AB538" cm="1">
        <f t="array" ref="AB538">_xlfn.IFS(M538="Needs Improvement", 4, M538="Below Expectation", 1,M538="Meets Expectation",3,M538="Exceeds Expectation",2)</f>
        <v>2</v>
      </c>
    </row>
    <row r="539" spans="1:28" x14ac:dyDescent="0.3">
      <c r="A539" t="s">
        <v>561</v>
      </c>
      <c r="B539" t="s">
        <v>1559</v>
      </c>
      <c r="C539" t="s">
        <v>2029</v>
      </c>
      <c r="D539" t="s">
        <v>2073</v>
      </c>
      <c r="E539" t="s">
        <v>2023</v>
      </c>
      <c r="F539" t="s">
        <v>203</v>
      </c>
      <c r="G539" s="4">
        <v>52105</v>
      </c>
      <c r="H539">
        <v>1</v>
      </c>
      <c r="I539" s="6" t="s">
        <v>2070</v>
      </c>
      <c r="J539" t="s">
        <v>2080</v>
      </c>
      <c r="K539">
        <v>5</v>
      </c>
      <c r="L539">
        <v>9</v>
      </c>
      <c r="M539" t="str" cm="1">
        <f t="array" ref="M539">_xlfn.IFS(L539=0,"Below Expectation",L539&lt;5,"Needs Improvement",L539&lt;=7,"Meets Expectation",L539&gt;=8,"Exceeds Expectation")</f>
        <v>Exceeds Expectation</v>
      </c>
      <c r="N539">
        <f t="shared" si="8"/>
        <v>9</v>
      </c>
      <c r="O539" s="11">
        <f>N539/Table3[[#Totals],[Point]]</f>
        <v>0.6428571428571429</v>
      </c>
      <c r="P539" s="4" t="str" cm="1">
        <f t="array" ref="P539">_xlfn.IFS(O539&lt;=40%,"Low Risk",AND(O539&gt;40%,O539&lt;60%), "Medium Risk",O539&gt;=60%,"High Risk")</f>
        <v>High Risk</v>
      </c>
      <c r="Y539" cm="1">
        <f t="array" ref="Y539">_xlfn.IFS(D539="22-29",1,D539="30-39",2,D539="40-49",3,D539="50-59",4)</f>
        <v>2</v>
      </c>
      <c r="Z539" cm="1">
        <f t="array" ref="Z539">_xlfn.IFS(I539="0-4years",3,I539="5-9years",2,I539="10+ years",1)</f>
        <v>2</v>
      </c>
      <c r="AA539" cm="1">
        <f t="array" ref="AA539">_xlfn.IFS(J539="Low(1-2)", 3, J539="Medium(3)",1,J539="High(4-5)",2)</f>
        <v>3</v>
      </c>
      <c r="AB539" cm="1">
        <f t="array" ref="AB539">_xlfn.IFS(M539="Needs Improvement", 4, M539="Below Expectation", 1,M539="Meets Expectation",3,M539="Exceeds Expectation",2)</f>
        <v>2</v>
      </c>
    </row>
    <row r="540" spans="1:28" x14ac:dyDescent="0.3">
      <c r="A540" t="s">
        <v>562</v>
      </c>
      <c r="B540" t="s">
        <v>1560</v>
      </c>
      <c r="C540" t="s">
        <v>2025</v>
      </c>
      <c r="D540" t="s">
        <v>2074</v>
      </c>
      <c r="E540" t="s">
        <v>2023</v>
      </c>
      <c r="F540" t="s">
        <v>735</v>
      </c>
      <c r="G540" s="4">
        <v>25877</v>
      </c>
      <c r="H540">
        <v>1</v>
      </c>
      <c r="I540" s="6" t="s">
        <v>2069</v>
      </c>
      <c r="J540" t="s">
        <v>2080</v>
      </c>
      <c r="K540">
        <v>3</v>
      </c>
      <c r="L540">
        <v>0</v>
      </c>
      <c r="M540" t="str" cm="1">
        <f t="array" ref="M540">_xlfn.IFS(L540=0,"Below Expectation",L540&lt;5,"Needs Improvement",L540&lt;=7,"Meets Expectation",L540&gt;=8,"Exceeds Expectation")</f>
        <v>Below Expectation</v>
      </c>
      <c r="N540">
        <f t="shared" si="8"/>
        <v>10</v>
      </c>
      <c r="O540" s="11">
        <f>N540/Table3[[#Totals],[Point]]</f>
        <v>0.7142857142857143</v>
      </c>
      <c r="P540" s="4" t="str" cm="1">
        <f t="array" ref="P540">_xlfn.IFS(O540&lt;=40%,"Low Risk",AND(O540&gt;40%,O540&lt;60%), "Medium Risk",O540&gt;=60%,"High Risk")</f>
        <v>High Risk</v>
      </c>
      <c r="Y540" cm="1">
        <f t="array" ref="Y540">_xlfn.IFS(D540="22-29",1,D540="30-39",2,D540="40-49",3,D540="50-59",4)</f>
        <v>3</v>
      </c>
      <c r="Z540" cm="1">
        <f t="array" ref="Z540">_xlfn.IFS(I540="0-4years",3,I540="5-9years",2,I540="10+ years",1)</f>
        <v>3</v>
      </c>
      <c r="AA540" cm="1">
        <f t="array" ref="AA540">_xlfn.IFS(J540="Low(1-2)", 3, J540="Medium(3)",1,J540="High(4-5)",2)</f>
        <v>3</v>
      </c>
      <c r="AB540" cm="1">
        <f t="array" ref="AB540">_xlfn.IFS(M540="Needs Improvement", 4, M540="Below Expectation", 1,M540="Meets Expectation",3,M540="Exceeds Expectation",2)</f>
        <v>1</v>
      </c>
    </row>
    <row r="541" spans="1:28" x14ac:dyDescent="0.3">
      <c r="A541" t="s">
        <v>563</v>
      </c>
      <c r="B541" t="s">
        <v>1561</v>
      </c>
      <c r="C541" t="s">
        <v>2029</v>
      </c>
      <c r="D541" t="s">
        <v>2073</v>
      </c>
      <c r="E541" t="s">
        <v>2023</v>
      </c>
      <c r="F541" t="s">
        <v>526</v>
      </c>
      <c r="G541" s="4">
        <v>73353</v>
      </c>
      <c r="H541">
        <v>0</v>
      </c>
      <c r="I541" s="6" t="s">
        <v>2069</v>
      </c>
      <c r="J541" t="s">
        <v>2080</v>
      </c>
      <c r="K541">
        <v>2</v>
      </c>
      <c r="L541">
        <v>3</v>
      </c>
      <c r="M541" t="str" cm="1">
        <f t="array" ref="M541">_xlfn.IFS(L541=0,"Below Expectation",L541&lt;5,"Needs Improvement",L541&lt;=7,"Meets Expectation",L541&gt;=8,"Exceeds Expectation")</f>
        <v>Needs Improvement</v>
      </c>
      <c r="N541">
        <f t="shared" si="8"/>
        <v>12</v>
      </c>
      <c r="O541" s="11">
        <f>N541/Table3[[#Totals],[Point]]</f>
        <v>0.8571428571428571</v>
      </c>
      <c r="P541" s="4" t="str" cm="1">
        <f t="array" ref="P541">_xlfn.IFS(O541&lt;=40%,"Low Risk",AND(O541&gt;40%,O541&lt;60%), "Medium Risk",O541&gt;=60%,"High Risk")</f>
        <v>High Risk</v>
      </c>
      <c r="Y541" cm="1">
        <f t="array" ref="Y541">_xlfn.IFS(D541="22-29",1,D541="30-39",2,D541="40-49",3,D541="50-59",4)</f>
        <v>2</v>
      </c>
      <c r="Z541" cm="1">
        <f t="array" ref="Z541">_xlfn.IFS(I541="0-4years",3,I541="5-9years",2,I541="10+ years",1)</f>
        <v>3</v>
      </c>
      <c r="AA541" cm="1">
        <f t="array" ref="AA541">_xlfn.IFS(J541="Low(1-2)", 3, J541="Medium(3)",1,J541="High(4-5)",2)</f>
        <v>3</v>
      </c>
      <c r="AB541" cm="1">
        <f t="array" ref="AB541">_xlfn.IFS(M541="Needs Improvement", 4, M541="Below Expectation", 1,M541="Meets Expectation",3,M541="Exceeds Expectation",2)</f>
        <v>4</v>
      </c>
    </row>
    <row r="542" spans="1:28" x14ac:dyDescent="0.3">
      <c r="A542" t="s">
        <v>564</v>
      </c>
      <c r="B542" t="s">
        <v>1562</v>
      </c>
      <c r="C542" t="s">
        <v>2030</v>
      </c>
      <c r="D542" t="s">
        <v>2075</v>
      </c>
      <c r="E542" t="s">
        <v>2022</v>
      </c>
      <c r="F542" t="s">
        <v>226</v>
      </c>
      <c r="G542" s="4">
        <v>108788</v>
      </c>
      <c r="H542">
        <v>1</v>
      </c>
      <c r="I542" s="6" t="s">
        <v>2069</v>
      </c>
      <c r="J542" t="s">
        <v>2080</v>
      </c>
      <c r="K542">
        <v>2</v>
      </c>
      <c r="L542">
        <v>1</v>
      </c>
      <c r="M542" t="str" cm="1">
        <f t="array" ref="M542">_xlfn.IFS(L542=0,"Below Expectation",L542&lt;5,"Needs Improvement",L542&lt;=7,"Meets Expectation",L542&gt;=8,"Exceeds Expectation")</f>
        <v>Needs Improvement</v>
      </c>
      <c r="N542">
        <f t="shared" si="8"/>
        <v>14</v>
      </c>
      <c r="O542" s="11">
        <f>N542/Table3[[#Totals],[Point]]</f>
        <v>1</v>
      </c>
      <c r="P542" s="4" t="str" cm="1">
        <f t="array" ref="P542">_xlfn.IFS(O542&lt;=40%,"Low Risk",AND(O542&gt;40%,O542&lt;60%), "Medium Risk",O542&gt;=60%,"High Risk")</f>
        <v>High Risk</v>
      </c>
      <c r="Y542" cm="1">
        <f t="array" ref="Y542">_xlfn.IFS(D542="22-29",1,D542="30-39",2,D542="40-49",3,D542="50-59",4)</f>
        <v>4</v>
      </c>
      <c r="Z542" cm="1">
        <f t="array" ref="Z542">_xlfn.IFS(I542="0-4years",3,I542="5-9years",2,I542="10+ years",1)</f>
        <v>3</v>
      </c>
      <c r="AA542" cm="1">
        <f t="array" ref="AA542">_xlfn.IFS(J542="Low(1-2)", 3, J542="Medium(3)",1,J542="High(4-5)",2)</f>
        <v>3</v>
      </c>
      <c r="AB542" cm="1">
        <f t="array" ref="AB542">_xlfn.IFS(M542="Needs Improvement", 4, M542="Below Expectation", 1,M542="Meets Expectation",3,M542="Exceeds Expectation",2)</f>
        <v>4</v>
      </c>
    </row>
    <row r="543" spans="1:28" x14ac:dyDescent="0.3">
      <c r="A543" t="s">
        <v>565</v>
      </c>
      <c r="B543" t="s">
        <v>1563</v>
      </c>
      <c r="C543" t="s">
        <v>2028</v>
      </c>
      <c r="D543" t="s">
        <v>2075</v>
      </c>
      <c r="E543" t="s">
        <v>2023</v>
      </c>
      <c r="F543" t="s">
        <v>596</v>
      </c>
      <c r="G543" s="4">
        <v>109585</v>
      </c>
      <c r="H543">
        <v>0</v>
      </c>
      <c r="I543" s="6" t="s">
        <v>2071</v>
      </c>
      <c r="J543" t="s">
        <v>2079</v>
      </c>
      <c r="K543">
        <v>1</v>
      </c>
      <c r="L543">
        <v>8</v>
      </c>
      <c r="M543" t="str" cm="1">
        <f t="array" ref="M543">_xlfn.IFS(L543=0,"Below Expectation",L543&lt;5,"Needs Improvement",L543&lt;=7,"Meets Expectation",L543&gt;=8,"Exceeds Expectation")</f>
        <v>Exceeds Expectation</v>
      </c>
      <c r="N543">
        <f t="shared" si="8"/>
        <v>9</v>
      </c>
      <c r="O543" s="11">
        <f>N543/Table3[[#Totals],[Point]]</f>
        <v>0.6428571428571429</v>
      </c>
      <c r="P543" s="4" t="str" cm="1">
        <f t="array" ref="P543">_xlfn.IFS(O543&lt;=40%,"Low Risk",AND(O543&gt;40%,O543&lt;60%), "Medium Risk",O543&gt;=60%,"High Risk")</f>
        <v>High Risk</v>
      </c>
      <c r="Y543" cm="1">
        <f t="array" ref="Y543">_xlfn.IFS(D543="22-29",1,D543="30-39",2,D543="40-49",3,D543="50-59",4)</f>
        <v>4</v>
      </c>
      <c r="Z543" cm="1">
        <f t="array" ref="Z543">_xlfn.IFS(I543="0-4years",3,I543="5-9years",2,I543="10+ years",1)</f>
        <v>1</v>
      </c>
      <c r="AA543" cm="1">
        <f t="array" ref="AA543">_xlfn.IFS(J543="Low(1-2)", 3, J543="Medium(3)",1,J543="High(4-5)",2)</f>
        <v>2</v>
      </c>
      <c r="AB543" cm="1">
        <f t="array" ref="AB543">_xlfn.IFS(M543="Needs Improvement", 4, M543="Below Expectation", 1,M543="Meets Expectation",3,M543="Exceeds Expectation",2)</f>
        <v>2</v>
      </c>
    </row>
    <row r="544" spans="1:28" x14ac:dyDescent="0.3">
      <c r="A544" t="s">
        <v>566</v>
      </c>
      <c r="B544" t="s">
        <v>1564</v>
      </c>
      <c r="C544" t="s">
        <v>2028</v>
      </c>
      <c r="D544" t="s">
        <v>2075</v>
      </c>
      <c r="E544" t="s">
        <v>2023</v>
      </c>
      <c r="F544" t="s">
        <v>215</v>
      </c>
      <c r="G544" s="4">
        <v>108308</v>
      </c>
      <c r="H544">
        <v>0</v>
      </c>
      <c r="I544" s="6" t="s">
        <v>2069</v>
      </c>
      <c r="J544" t="s">
        <v>2081</v>
      </c>
      <c r="K544">
        <v>5</v>
      </c>
      <c r="L544">
        <v>4</v>
      </c>
      <c r="M544" t="str" cm="1">
        <f t="array" ref="M544">_xlfn.IFS(L544=0,"Below Expectation",L544&lt;5,"Needs Improvement",L544&lt;=7,"Meets Expectation",L544&gt;=8,"Exceeds Expectation")</f>
        <v>Needs Improvement</v>
      </c>
      <c r="N544">
        <f t="shared" si="8"/>
        <v>12</v>
      </c>
      <c r="O544" s="11">
        <f>N544/Table3[[#Totals],[Point]]</f>
        <v>0.8571428571428571</v>
      </c>
      <c r="P544" s="4" t="str" cm="1">
        <f t="array" ref="P544">_xlfn.IFS(O544&lt;=40%,"Low Risk",AND(O544&gt;40%,O544&lt;60%), "Medium Risk",O544&gt;=60%,"High Risk")</f>
        <v>High Risk</v>
      </c>
      <c r="Y544" cm="1">
        <f t="array" ref="Y544">_xlfn.IFS(D544="22-29",1,D544="30-39",2,D544="40-49",3,D544="50-59",4)</f>
        <v>4</v>
      </c>
      <c r="Z544" cm="1">
        <f t="array" ref="Z544">_xlfn.IFS(I544="0-4years",3,I544="5-9years",2,I544="10+ years",1)</f>
        <v>3</v>
      </c>
      <c r="AA544" cm="1">
        <f t="array" ref="AA544">_xlfn.IFS(J544="Low(1-2)", 3, J544="Medium(3)",1,J544="High(4-5)",2)</f>
        <v>1</v>
      </c>
      <c r="AB544" cm="1">
        <f t="array" ref="AB544">_xlfn.IFS(M544="Needs Improvement", 4, M544="Below Expectation", 1,M544="Meets Expectation",3,M544="Exceeds Expectation",2)</f>
        <v>4</v>
      </c>
    </row>
    <row r="545" spans="1:28" x14ac:dyDescent="0.3">
      <c r="A545" t="s">
        <v>567</v>
      </c>
      <c r="B545" t="s">
        <v>1565</v>
      </c>
      <c r="C545" t="s">
        <v>2026</v>
      </c>
      <c r="D545" t="s">
        <v>2074</v>
      </c>
      <c r="E545" t="s">
        <v>2022</v>
      </c>
      <c r="F545" t="s">
        <v>28</v>
      </c>
      <c r="G545" s="4">
        <v>76567</v>
      </c>
      <c r="H545">
        <v>1</v>
      </c>
      <c r="I545" s="6" t="s">
        <v>2069</v>
      </c>
      <c r="J545" t="s">
        <v>2079</v>
      </c>
      <c r="K545">
        <v>2</v>
      </c>
      <c r="L545">
        <v>2</v>
      </c>
      <c r="M545" t="str" cm="1">
        <f t="array" ref="M545">_xlfn.IFS(L545=0,"Below Expectation",L545&lt;5,"Needs Improvement",L545&lt;=7,"Meets Expectation",L545&gt;=8,"Exceeds Expectation")</f>
        <v>Needs Improvement</v>
      </c>
      <c r="N545">
        <f t="shared" si="8"/>
        <v>12</v>
      </c>
      <c r="O545" s="11">
        <f>N545/Table3[[#Totals],[Point]]</f>
        <v>0.8571428571428571</v>
      </c>
      <c r="P545" s="4" t="str" cm="1">
        <f t="array" ref="P545">_xlfn.IFS(O545&lt;=40%,"Low Risk",AND(O545&gt;40%,O545&lt;60%), "Medium Risk",O545&gt;=60%,"High Risk")</f>
        <v>High Risk</v>
      </c>
      <c r="Y545" cm="1">
        <f t="array" ref="Y545">_xlfn.IFS(D545="22-29",1,D545="30-39",2,D545="40-49",3,D545="50-59",4)</f>
        <v>3</v>
      </c>
      <c r="Z545" cm="1">
        <f t="array" ref="Z545">_xlfn.IFS(I545="0-4years",3,I545="5-9years",2,I545="10+ years",1)</f>
        <v>3</v>
      </c>
      <c r="AA545" cm="1">
        <f t="array" ref="AA545">_xlfn.IFS(J545="Low(1-2)", 3, J545="Medium(3)",1,J545="High(4-5)",2)</f>
        <v>2</v>
      </c>
      <c r="AB545" cm="1">
        <f t="array" ref="AB545">_xlfn.IFS(M545="Needs Improvement", 4, M545="Below Expectation", 1,M545="Meets Expectation",3,M545="Exceeds Expectation",2)</f>
        <v>4</v>
      </c>
    </row>
    <row r="546" spans="1:28" x14ac:dyDescent="0.3">
      <c r="A546" t="s">
        <v>568</v>
      </c>
      <c r="B546" t="s">
        <v>1566</v>
      </c>
      <c r="C546" t="s">
        <v>2027</v>
      </c>
      <c r="D546" t="s">
        <v>2074</v>
      </c>
      <c r="E546" t="s">
        <v>2024</v>
      </c>
      <c r="F546" t="s">
        <v>913</v>
      </c>
      <c r="G546" s="4">
        <v>82913</v>
      </c>
      <c r="H546">
        <v>0</v>
      </c>
      <c r="I546" s="6" t="s">
        <v>2071</v>
      </c>
      <c r="J546" t="s">
        <v>2080</v>
      </c>
      <c r="K546">
        <v>5</v>
      </c>
      <c r="L546">
        <v>3</v>
      </c>
      <c r="M546" t="str" cm="1">
        <f t="array" ref="M546">_xlfn.IFS(L546=0,"Below Expectation",L546&lt;5,"Needs Improvement",L546&lt;=7,"Meets Expectation",L546&gt;=8,"Exceeds Expectation")</f>
        <v>Needs Improvement</v>
      </c>
      <c r="N546">
        <f t="shared" si="8"/>
        <v>11</v>
      </c>
      <c r="O546" s="11">
        <f>N546/Table3[[#Totals],[Point]]</f>
        <v>0.7857142857142857</v>
      </c>
      <c r="P546" s="4" t="str" cm="1">
        <f t="array" ref="P546">_xlfn.IFS(O546&lt;=40%,"Low Risk",AND(O546&gt;40%,O546&lt;60%), "Medium Risk",O546&gt;=60%,"High Risk")</f>
        <v>High Risk</v>
      </c>
      <c r="Y546" cm="1">
        <f t="array" ref="Y546">_xlfn.IFS(D546="22-29",1,D546="30-39",2,D546="40-49",3,D546="50-59",4)</f>
        <v>3</v>
      </c>
      <c r="Z546" cm="1">
        <f t="array" ref="Z546">_xlfn.IFS(I546="0-4years",3,I546="5-9years",2,I546="10+ years",1)</f>
        <v>1</v>
      </c>
      <c r="AA546" cm="1">
        <f t="array" ref="AA546">_xlfn.IFS(J546="Low(1-2)", 3, J546="Medium(3)",1,J546="High(4-5)",2)</f>
        <v>3</v>
      </c>
      <c r="AB546" cm="1">
        <f t="array" ref="AB546">_xlfn.IFS(M546="Needs Improvement", 4, M546="Below Expectation", 1,M546="Meets Expectation",3,M546="Exceeds Expectation",2)</f>
        <v>4</v>
      </c>
    </row>
    <row r="547" spans="1:28" x14ac:dyDescent="0.3">
      <c r="A547" t="s">
        <v>569</v>
      </c>
      <c r="B547" t="s">
        <v>1567</v>
      </c>
      <c r="C547" t="s">
        <v>2030</v>
      </c>
      <c r="D547" t="s">
        <v>2073</v>
      </c>
      <c r="E547" t="s">
        <v>2023</v>
      </c>
      <c r="F547" t="s">
        <v>260</v>
      </c>
      <c r="G547" s="4">
        <v>27637</v>
      </c>
      <c r="H547">
        <v>0</v>
      </c>
      <c r="I547" s="6" t="s">
        <v>2071</v>
      </c>
      <c r="J547" t="s">
        <v>2079</v>
      </c>
      <c r="K547">
        <v>1</v>
      </c>
      <c r="L547">
        <v>5</v>
      </c>
      <c r="M547" t="str" cm="1">
        <f t="array" ref="M547">_xlfn.IFS(L547=0,"Below Expectation",L547&lt;5,"Needs Improvement",L547&lt;=7,"Meets Expectation",L547&gt;=8,"Exceeds Expectation")</f>
        <v>Meets Expectation</v>
      </c>
      <c r="N547">
        <f t="shared" si="8"/>
        <v>8</v>
      </c>
      <c r="O547" s="11">
        <f>N547/Table3[[#Totals],[Point]]</f>
        <v>0.5714285714285714</v>
      </c>
      <c r="P547" s="4" t="str" cm="1">
        <f t="array" ref="P547">_xlfn.IFS(O547&lt;=40%,"Low Risk",AND(O547&gt;40%,O547&lt;60%), "Medium Risk",O547&gt;=60%,"High Risk")</f>
        <v>Medium Risk</v>
      </c>
      <c r="Y547" cm="1">
        <f t="array" ref="Y547">_xlfn.IFS(D547="22-29",1,D547="30-39",2,D547="40-49",3,D547="50-59",4)</f>
        <v>2</v>
      </c>
      <c r="Z547" cm="1">
        <f t="array" ref="Z547">_xlfn.IFS(I547="0-4years",3,I547="5-9years",2,I547="10+ years",1)</f>
        <v>1</v>
      </c>
      <c r="AA547" cm="1">
        <f t="array" ref="AA547">_xlfn.IFS(J547="Low(1-2)", 3, J547="Medium(3)",1,J547="High(4-5)",2)</f>
        <v>2</v>
      </c>
      <c r="AB547" cm="1">
        <f t="array" ref="AB547">_xlfn.IFS(M547="Needs Improvement", 4, M547="Below Expectation", 1,M547="Meets Expectation",3,M547="Exceeds Expectation",2)</f>
        <v>3</v>
      </c>
    </row>
    <row r="548" spans="1:28" x14ac:dyDescent="0.3">
      <c r="A548" t="s">
        <v>570</v>
      </c>
      <c r="B548" t="s">
        <v>1568</v>
      </c>
      <c r="C548" t="s">
        <v>2029</v>
      </c>
      <c r="D548" t="s">
        <v>2073</v>
      </c>
      <c r="E548" t="s">
        <v>2023</v>
      </c>
      <c r="F548" t="s">
        <v>716</v>
      </c>
      <c r="G548" s="4">
        <v>97778</v>
      </c>
      <c r="H548">
        <v>0</v>
      </c>
      <c r="I548" s="6" t="s">
        <v>2071</v>
      </c>
      <c r="J548" t="s">
        <v>2080</v>
      </c>
      <c r="K548">
        <v>5</v>
      </c>
      <c r="L548">
        <v>9</v>
      </c>
      <c r="M548" t="str" cm="1">
        <f t="array" ref="M548">_xlfn.IFS(L548=0,"Below Expectation",L548&lt;5,"Needs Improvement",L548&lt;=7,"Meets Expectation",L548&gt;=8,"Exceeds Expectation")</f>
        <v>Exceeds Expectation</v>
      </c>
      <c r="N548">
        <f t="shared" si="8"/>
        <v>8</v>
      </c>
      <c r="O548" s="11">
        <f>N548/Table3[[#Totals],[Point]]</f>
        <v>0.5714285714285714</v>
      </c>
      <c r="P548" s="4" t="str" cm="1">
        <f t="array" ref="P548">_xlfn.IFS(O548&lt;=40%,"Low Risk",AND(O548&gt;40%,O548&lt;60%), "Medium Risk",O548&gt;=60%,"High Risk")</f>
        <v>Medium Risk</v>
      </c>
      <c r="Y548" cm="1">
        <f t="array" ref="Y548">_xlfn.IFS(D548="22-29",1,D548="30-39",2,D548="40-49",3,D548="50-59",4)</f>
        <v>2</v>
      </c>
      <c r="Z548" cm="1">
        <f t="array" ref="Z548">_xlfn.IFS(I548="0-4years",3,I548="5-9years",2,I548="10+ years",1)</f>
        <v>1</v>
      </c>
      <c r="AA548" cm="1">
        <f t="array" ref="AA548">_xlfn.IFS(J548="Low(1-2)", 3, J548="Medium(3)",1,J548="High(4-5)",2)</f>
        <v>3</v>
      </c>
      <c r="AB548" cm="1">
        <f t="array" ref="AB548">_xlfn.IFS(M548="Needs Improvement", 4, M548="Below Expectation", 1,M548="Meets Expectation",3,M548="Exceeds Expectation",2)</f>
        <v>2</v>
      </c>
    </row>
    <row r="549" spans="1:28" x14ac:dyDescent="0.3">
      <c r="A549" t="s">
        <v>571</v>
      </c>
      <c r="B549" t="s">
        <v>1569</v>
      </c>
      <c r="C549" t="s">
        <v>2028</v>
      </c>
      <c r="D549" t="s">
        <v>2073</v>
      </c>
      <c r="E549" t="s">
        <v>2023</v>
      </c>
      <c r="F549" t="s">
        <v>334</v>
      </c>
      <c r="G549" s="4">
        <v>67025</v>
      </c>
      <c r="H549">
        <v>1</v>
      </c>
      <c r="I549" s="6" t="s">
        <v>2069</v>
      </c>
      <c r="J549" t="s">
        <v>2080</v>
      </c>
      <c r="K549">
        <v>1</v>
      </c>
      <c r="L549">
        <v>0</v>
      </c>
      <c r="M549" t="str" cm="1">
        <f t="array" ref="M549">_xlfn.IFS(L549=0,"Below Expectation",L549&lt;5,"Needs Improvement",L549&lt;=7,"Meets Expectation",L549&gt;=8,"Exceeds Expectation")</f>
        <v>Below Expectation</v>
      </c>
      <c r="N549">
        <f t="shared" si="8"/>
        <v>9</v>
      </c>
      <c r="O549" s="11">
        <f>N549/Table3[[#Totals],[Point]]</f>
        <v>0.6428571428571429</v>
      </c>
      <c r="P549" s="4" t="str" cm="1">
        <f t="array" ref="P549">_xlfn.IFS(O549&lt;=40%,"Low Risk",AND(O549&gt;40%,O549&lt;60%), "Medium Risk",O549&gt;=60%,"High Risk")</f>
        <v>High Risk</v>
      </c>
      <c r="Y549" cm="1">
        <f t="array" ref="Y549">_xlfn.IFS(D549="22-29",1,D549="30-39",2,D549="40-49",3,D549="50-59",4)</f>
        <v>2</v>
      </c>
      <c r="Z549" cm="1">
        <f t="array" ref="Z549">_xlfn.IFS(I549="0-4years",3,I549="5-9years",2,I549="10+ years",1)</f>
        <v>3</v>
      </c>
      <c r="AA549" cm="1">
        <f t="array" ref="AA549">_xlfn.IFS(J549="Low(1-2)", 3, J549="Medium(3)",1,J549="High(4-5)",2)</f>
        <v>3</v>
      </c>
      <c r="AB549" cm="1">
        <f t="array" ref="AB549">_xlfn.IFS(M549="Needs Improvement", 4, M549="Below Expectation", 1,M549="Meets Expectation",3,M549="Exceeds Expectation",2)</f>
        <v>1</v>
      </c>
    </row>
    <row r="550" spans="1:28" x14ac:dyDescent="0.3">
      <c r="A550" t="s">
        <v>572</v>
      </c>
      <c r="B550" t="s">
        <v>1570</v>
      </c>
      <c r="C550" t="s">
        <v>2030</v>
      </c>
      <c r="D550" t="s">
        <v>2075</v>
      </c>
      <c r="E550" t="s">
        <v>2022</v>
      </c>
      <c r="F550" t="s">
        <v>572</v>
      </c>
      <c r="G550" s="4">
        <v>107464</v>
      </c>
      <c r="H550">
        <v>1</v>
      </c>
      <c r="I550" s="6" t="s">
        <v>2069</v>
      </c>
      <c r="J550" t="s">
        <v>2080</v>
      </c>
      <c r="K550">
        <v>1</v>
      </c>
      <c r="L550">
        <v>6</v>
      </c>
      <c r="M550" t="str" cm="1">
        <f t="array" ref="M550">_xlfn.IFS(L550=0,"Below Expectation",L550&lt;5,"Needs Improvement",L550&lt;=7,"Meets Expectation",L550&gt;=8,"Exceeds Expectation")</f>
        <v>Meets Expectation</v>
      </c>
      <c r="N550">
        <f t="shared" si="8"/>
        <v>13</v>
      </c>
      <c r="O550" s="11">
        <f>N550/Table3[[#Totals],[Point]]</f>
        <v>0.9285714285714286</v>
      </c>
      <c r="P550" s="4" t="str" cm="1">
        <f t="array" ref="P550">_xlfn.IFS(O550&lt;=40%,"Low Risk",AND(O550&gt;40%,O550&lt;60%), "Medium Risk",O550&gt;=60%,"High Risk")</f>
        <v>High Risk</v>
      </c>
      <c r="Y550" cm="1">
        <f t="array" ref="Y550">_xlfn.IFS(D550="22-29",1,D550="30-39",2,D550="40-49",3,D550="50-59",4)</f>
        <v>4</v>
      </c>
      <c r="Z550" cm="1">
        <f t="array" ref="Z550">_xlfn.IFS(I550="0-4years",3,I550="5-9years",2,I550="10+ years",1)</f>
        <v>3</v>
      </c>
      <c r="AA550" cm="1">
        <f t="array" ref="AA550">_xlfn.IFS(J550="Low(1-2)", 3, J550="Medium(3)",1,J550="High(4-5)",2)</f>
        <v>3</v>
      </c>
      <c r="AB550" cm="1">
        <f t="array" ref="AB550">_xlfn.IFS(M550="Needs Improvement", 4, M550="Below Expectation", 1,M550="Meets Expectation",3,M550="Exceeds Expectation",2)</f>
        <v>3</v>
      </c>
    </row>
    <row r="551" spans="1:28" x14ac:dyDescent="0.3">
      <c r="A551" t="s">
        <v>573</v>
      </c>
      <c r="B551" t="s">
        <v>1571</v>
      </c>
      <c r="C551" t="s">
        <v>2028</v>
      </c>
      <c r="D551" t="s">
        <v>2076</v>
      </c>
      <c r="E551" t="s">
        <v>2023</v>
      </c>
      <c r="F551" t="s">
        <v>79</v>
      </c>
      <c r="G551" s="4">
        <v>53742</v>
      </c>
      <c r="H551">
        <v>0</v>
      </c>
      <c r="I551" s="6" t="s">
        <v>2071</v>
      </c>
      <c r="J551" t="s">
        <v>2080</v>
      </c>
      <c r="K551">
        <v>4</v>
      </c>
      <c r="L551">
        <v>7</v>
      </c>
      <c r="M551" t="str" cm="1">
        <f t="array" ref="M551">_xlfn.IFS(L551=0,"Below Expectation",L551&lt;5,"Needs Improvement",L551&lt;=7,"Meets Expectation",L551&gt;=8,"Exceeds Expectation")</f>
        <v>Meets Expectation</v>
      </c>
      <c r="N551">
        <f t="shared" si="8"/>
        <v>8</v>
      </c>
      <c r="O551" s="11">
        <f>N551/Table3[[#Totals],[Point]]</f>
        <v>0.5714285714285714</v>
      </c>
      <c r="P551" s="4" t="str" cm="1">
        <f t="array" ref="P551">_xlfn.IFS(O551&lt;=40%,"Low Risk",AND(O551&gt;40%,O551&lt;60%), "Medium Risk",O551&gt;=60%,"High Risk")</f>
        <v>Medium Risk</v>
      </c>
      <c r="Y551" cm="1">
        <f t="array" ref="Y551">_xlfn.IFS(D551="22-29",1,D551="30-39",2,D551="40-49",3,D551="50-59",4)</f>
        <v>1</v>
      </c>
      <c r="Z551" cm="1">
        <f t="array" ref="Z551">_xlfn.IFS(I551="0-4years",3,I551="5-9years",2,I551="10+ years",1)</f>
        <v>1</v>
      </c>
      <c r="AA551" cm="1">
        <f t="array" ref="AA551">_xlfn.IFS(J551="Low(1-2)", 3, J551="Medium(3)",1,J551="High(4-5)",2)</f>
        <v>3</v>
      </c>
      <c r="AB551" cm="1">
        <f t="array" ref="AB551">_xlfn.IFS(M551="Needs Improvement", 4, M551="Below Expectation", 1,M551="Meets Expectation",3,M551="Exceeds Expectation",2)</f>
        <v>3</v>
      </c>
    </row>
    <row r="552" spans="1:28" x14ac:dyDescent="0.3">
      <c r="A552" t="s">
        <v>574</v>
      </c>
      <c r="B552" t="s">
        <v>1572</v>
      </c>
      <c r="C552" t="s">
        <v>2029</v>
      </c>
      <c r="D552" t="s">
        <v>2076</v>
      </c>
      <c r="E552" t="s">
        <v>2022</v>
      </c>
      <c r="F552" t="s">
        <v>466</v>
      </c>
      <c r="G552" s="4">
        <v>36831</v>
      </c>
      <c r="H552">
        <v>0</v>
      </c>
      <c r="I552" s="6" t="s">
        <v>2070</v>
      </c>
      <c r="J552" t="s">
        <v>2080</v>
      </c>
      <c r="K552">
        <v>5</v>
      </c>
      <c r="L552">
        <v>6</v>
      </c>
      <c r="M552" t="str" cm="1">
        <f t="array" ref="M552">_xlfn.IFS(L552=0,"Below Expectation",L552&lt;5,"Needs Improvement",L552&lt;=7,"Meets Expectation",L552&gt;=8,"Exceeds Expectation")</f>
        <v>Meets Expectation</v>
      </c>
      <c r="N552">
        <f t="shared" si="8"/>
        <v>9</v>
      </c>
      <c r="O552" s="11">
        <f>N552/Table3[[#Totals],[Point]]</f>
        <v>0.6428571428571429</v>
      </c>
      <c r="P552" s="4" t="str" cm="1">
        <f t="array" ref="P552">_xlfn.IFS(O552&lt;=40%,"Low Risk",AND(O552&gt;40%,O552&lt;60%), "Medium Risk",O552&gt;=60%,"High Risk")</f>
        <v>High Risk</v>
      </c>
      <c r="Y552" cm="1">
        <f t="array" ref="Y552">_xlfn.IFS(D552="22-29",1,D552="30-39",2,D552="40-49",3,D552="50-59",4)</f>
        <v>1</v>
      </c>
      <c r="Z552" cm="1">
        <f t="array" ref="Z552">_xlfn.IFS(I552="0-4years",3,I552="5-9years",2,I552="10+ years",1)</f>
        <v>2</v>
      </c>
      <c r="AA552" cm="1">
        <f t="array" ref="AA552">_xlfn.IFS(J552="Low(1-2)", 3, J552="Medium(3)",1,J552="High(4-5)",2)</f>
        <v>3</v>
      </c>
      <c r="AB552" cm="1">
        <f t="array" ref="AB552">_xlfn.IFS(M552="Needs Improvement", 4, M552="Below Expectation", 1,M552="Meets Expectation",3,M552="Exceeds Expectation",2)</f>
        <v>3</v>
      </c>
    </row>
    <row r="553" spans="1:28" x14ac:dyDescent="0.3">
      <c r="A553" t="s">
        <v>575</v>
      </c>
      <c r="B553" t="s">
        <v>1573</v>
      </c>
      <c r="C553" t="s">
        <v>2028</v>
      </c>
      <c r="D553" t="s">
        <v>2073</v>
      </c>
      <c r="E553" t="s">
        <v>2022</v>
      </c>
      <c r="F553" t="s">
        <v>260</v>
      </c>
      <c r="G553" s="4">
        <v>110092</v>
      </c>
      <c r="H553">
        <v>0</v>
      </c>
      <c r="I553" s="6" t="s">
        <v>2070</v>
      </c>
      <c r="J553" t="s">
        <v>2079</v>
      </c>
      <c r="K553">
        <v>3</v>
      </c>
      <c r="L553">
        <v>6</v>
      </c>
      <c r="M553" t="str" cm="1">
        <f t="array" ref="M553">_xlfn.IFS(L553=0,"Below Expectation",L553&lt;5,"Needs Improvement",L553&lt;=7,"Meets Expectation",L553&gt;=8,"Exceeds Expectation")</f>
        <v>Meets Expectation</v>
      </c>
      <c r="N553">
        <f t="shared" si="8"/>
        <v>9</v>
      </c>
      <c r="O553" s="11">
        <f>N553/Table3[[#Totals],[Point]]</f>
        <v>0.6428571428571429</v>
      </c>
      <c r="P553" s="4" t="str" cm="1">
        <f t="array" ref="P553">_xlfn.IFS(O553&lt;=40%,"Low Risk",AND(O553&gt;40%,O553&lt;60%), "Medium Risk",O553&gt;=60%,"High Risk")</f>
        <v>High Risk</v>
      </c>
      <c r="Y553" cm="1">
        <f t="array" ref="Y553">_xlfn.IFS(D553="22-29",1,D553="30-39",2,D553="40-49",3,D553="50-59",4)</f>
        <v>2</v>
      </c>
      <c r="Z553" cm="1">
        <f t="array" ref="Z553">_xlfn.IFS(I553="0-4years",3,I553="5-9years",2,I553="10+ years",1)</f>
        <v>2</v>
      </c>
      <c r="AA553" cm="1">
        <f t="array" ref="AA553">_xlfn.IFS(J553="Low(1-2)", 3, J553="Medium(3)",1,J553="High(4-5)",2)</f>
        <v>2</v>
      </c>
      <c r="AB553" cm="1">
        <f t="array" ref="AB553">_xlfn.IFS(M553="Needs Improvement", 4, M553="Below Expectation", 1,M553="Meets Expectation",3,M553="Exceeds Expectation",2)</f>
        <v>3</v>
      </c>
    </row>
    <row r="554" spans="1:28" x14ac:dyDescent="0.3">
      <c r="A554" t="s">
        <v>576</v>
      </c>
      <c r="B554" t="s">
        <v>1574</v>
      </c>
      <c r="C554" t="s">
        <v>2027</v>
      </c>
      <c r="D554" t="s">
        <v>2074</v>
      </c>
      <c r="E554" t="s">
        <v>2022</v>
      </c>
      <c r="F554" t="s">
        <v>893</v>
      </c>
      <c r="G554" s="4">
        <v>115879</v>
      </c>
      <c r="H554">
        <v>0</v>
      </c>
      <c r="I554" s="6" t="s">
        <v>2071</v>
      </c>
      <c r="J554" t="s">
        <v>2079</v>
      </c>
      <c r="K554">
        <v>4</v>
      </c>
      <c r="L554">
        <v>8</v>
      </c>
      <c r="M554" t="str" cm="1">
        <f t="array" ref="M554">_xlfn.IFS(L554=0,"Below Expectation",L554&lt;5,"Needs Improvement",L554&lt;=7,"Meets Expectation",L554&gt;=8,"Exceeds Expectation")</f>
        <v>Exceeds Expectation</v>
      </c>
      <c r="N554">
        <f t="shared" si="8"/>
        <v>8</v>
      </c>
      <c r="O554" s="11">
        <f>N554/Table3[[#Totals],[Point]]</f>
        <v>0.5714285714285714</v>
      </c>
      <c r="P554" s="4" t="str" cm="1">
        <f t="array" ref="P554">_xlfn.IFS(O554&lt;=40%,"Low Risk",AND(O554&gt;40%,O554&lt;60%), "Medium Risk",O554&gt;=60%,"High Risk")</f>
        <v>Medium Risk</v>
      </c>
      <c r="Y554" cm="1">
        <f t="array" ref="Y554">_xlfn.IFS(D554="22-29",1,D554="30-39",2,D554="40-49",3,D554="50-59",4)</f>
        <v>3</v>
      </c>
      <c r="Z554" cm="1">
        <f t="array" ref="Z554">_xlfn.IFS(I554="0-4years",3,I554="5-9years",2,I554="10+ years",1)</f>
        <v>1</v>
      </c>
      <c r="AA554" cm="1">
        <f t="array" ref="AA554">_xlfn.IFS(J554="Low(1-2)", 3, J554="Medium(3)",1,J554="High(4-5)",2)</f>
        <v>2</v>
      </c>
      <c r="AB554" cm="1">
        <f t="array" ref="AB554">_xlfn.IFS(M554="Needs Improvement", 4, M554="Below Expectation", 1,M554="Meets Expectation",3,M554="Exceeds Expectation",2)</f>
        <v>2</v>
      </c>
    </row>
    <row r="555" spans="1:28" x14ac:dyDescent="0.3">
      <c r="A555" t="s">
        <v>577</v>
      </c>
      <c r="B555" t="s">
        <v>1575</v>
      </c>
      <c r="C555" t="s">
        <v>2027</v>
      </c>
      <c r="D555" t="s">
        <v>2073</v>
      </c>
      <c r="E555" t="s">
        <v>2023</v>
      </c>
      <c r="F555" t="s">
        <v>884</v>
      </c>
      <c r="G555" s="4">
        <v>113370</v>
      </c>
      <c r="H555">
        <v>0</v>
      </c>
      <c r="I555" s="6" t="s">
        <v>2069</v>
      </c>
      <c r="J555" t="s">
        <v>2080</v>
      </c>
      <c r="K555">
        <v>1</v>
      </c>
      <c r="L555">
        <v>3</v>
      </c>
      <c r="M555" t="str" cm="1">
        <f t="array" ref="M555">_xlfn.IFS(L555=0,"Below Expectation",L555&lt;5,"Needs Improvement",L555&lt;=7,"Meets Expectation",L555&gt;=8,"Exceeds Expectation")</f>
        <v>Needs Improvement</v>
      </c>
      <c r="N555">
        <f t="shared" si="8"/>
        <v>12</v>
      </c>
      <c r="O555" s="11">
        <f>N555/Table3[[#Totals],[Point]]</f>
        <v>0.8571428571428571</v>
      </c>
      <c r="P555" s="4" t="str" cm="1">
        <f t="array" ref="P555">_xlfn.IFS(O555&lt;=40%,"Low Risk",AND(O555&gt;40%,O555&lt;60%), "Medium Risk",O555&gt;=60%,"High Risk")</f>
        <v>High Risk</v>
      </c>
      <c r="Y555" cm="1">
        <f t="array" ref="Y555">_xlfn.IFS(D555="22-29",1,D555="30-39",2,D555="40-49",3,D555="50-59",4)</f>
        <v>2</v>
      </c>
      <c r="Z555" cm="1">
        <f t="array" ref="Z555">_xlfn.IFS(I555="0-4years",3,I555="5-9years",2,I555="10+ years",1)</f>
        <v>3</v>
      </c>
      <c r="AA555" cm="1">
        <f t="array" ref="AA555">_xlfn.IFS(J555="Low(1-2)", 3, J555="Medium(3)",1,J555="High(4-5)",2)</f>
        <v>3</v>
      </c>
      <c r="AB555" cm="1">
        <f t="array" ref="AB555">_xlfn.IFS(M555="Needs Improvement", 4, M555="Below Expectation", 1,M555="Meets Expectation",3,M555="Exceeds Expectation",2)</f>
        <v>4</v>
      </c>
    </row>
    <row r="556" spans="1:28" x14ac:dyDescent="0.3">
      <c r="A556" t="s">
        <v>578</v>
      </c>
      <c r="B556" t="s">
        <v>1576</v>
      </c>
      <c r="C556" t="s">
        <v>2026</v>
      </c>
      <c r="D556" t="s">
        <v>2073</v>
      </c>
      <c r="E556" t="s">
        <v>2022</v>
      </c>
      <c r="F556" t="s">
        <v>220</v>
      </c>
      <c r="G556" s="4">
        <v>71762</v>
      </c>
      <c r="H556">
        <v>1</v>
      </c>
      <c r="I556" s="6" t="s">
        <v>2069</v>
      </c>
      <c r="J556" t="s">
        <v>2080</v>
      </c>
      <c r="K556">
        <v>3</v>
      </c>
      <c r="L556">
        <v>6</v>
      </c>
      <c r="M556" t="str" cm="1">
        <f t="array" ref="M556">_xlfn.IFS(L556=0,"Below Expectation",L556&lt;5,"Needs Improvement",L556&lt;=7,"Meets Expectation",L556&gt;=8,"Exceeds Expectation")</f>
        <v>Meets Expectation</v>
      </c>
      <c r="N556">
        <f t="shared" si="8"/>
        <v>11</v>
      </c>
      <c r="O556" s="11">
        <f>N556/Table3[[#Totals],[Point]]</f>
        <v>0.7857142857142857</v>
      </c>
      <c r="P556" s="4" t="str" cm="1">
        <f t="array" ref="P556">_xlfn.IFS(O556&lt;=40%,"Low Risk",AND(O556&gt;40%,O556&lt;60%), "Medium Risk",O556&gt;=60%,"High Risk")</f>
        <v>High Risk</v>
      </c>
      <c r="Y556" cm="1">
        <f t="array" ref="Y556">_xlfn.IFS(D556="22-29",1,D556="30-39",2,D556="40-49",3,D556="50-59",4)</f>
        <v>2</v>
      </c>
      <c r="Z556" cm="1">
        <f t="array" ref="Z556">_xlfn.IFS(I556="0-4years",3,I556="5-9years",2,I556="10+ years",1)</f>
        <v>3</v>
      </c>
      <c r="AA556" cm="1">
        <f t="array" ref="AA556">_xlfn.IFS(J556="Low(1-2)", 3, J556="Medium(3)",1,J556="High(4-5)",2)</f>
        <v>3</v>
      </c>
      <c r="AB556" cm="1">
        <f t="array" ref="AB556">_xlfn.IFS(M556="Needs Improvement", 4, M556="Below Expectation", 1,M556="Meets Expectation",3,M556="Exceeds Expectation",2)</f>
        <v>3</v>
      </c>
    </row>
    <row r="557" spans="1:28" x14ac:dyDescent="0.3">
      <c r="A557" t="s">
        <v>579</v>
      </c>
      <c r="B557" t="s">
        <v>1577</v>
      </c>
      <c r="C557" t="s">
        <v>2026</v>
      </c>
      <c r="D557" t="s">
        <v>2073</v>
      </c>
      <c r="E557" t="s">
        <v>2022</v>
      </c>
      <c r="F557" t="s">
        <v>608</v>
      </c>
      <c r="G557" s="4">
        <v>113741</v>
      </c>
      <c r="H557">
        <v>0</v>
      </c>
      <c r="I557" s="6" t="s">
        <v>2070</v>
      </c>
      <c r="J557" t="s">
        <v>2080</v>
      </c>
      <c r="K557">
        <v>2</v>
      </c>
      <c r="L557">
        <v>8</v>
      </c>
      <c r="M557" t="str" cm="1">
        <f t="array" ref="M557">_xlfn.IFS(L557=0,"Below Expectation",L557&lt;5,"Needs Improvement",L557&lt;=7,"Meets Expectation",L557&gt;=8,"Exceeds Expectation")</f>
        <v>Exceeds Expectation</v>
      </c>
      <c r="N557">
        <f t="shared" si="8"/>
        <v>9</v>
      </c>
      <c r="O557" s="11">
        <f>N557/Table3[[#Totals],[Point]]</f>
        <v>0.6428571428571429</v>
      </c>
      <c r="P557" s="4" t="str" cm="1">
        <f t="array" ref="P557">_xlfn.IFS(O557&lt;=40%,"Low Risk",AND(O557&gt;40%,O557&lt;60%), "Medium Risk",O557&gt;=60%,"High Risk")</f>
        <v>High Risk</v>
      </c>
      <c r="Y557" cm="1">
        <f t="array" ref="Y557">_xlfn.IFS(D557="22-29",1,D557="30-39",2,D557="40-49",3,D557="50-59",4)</f>
        <v>2</v>
      </c>
      <c r="Z557" cm="1">
        <f t="array" ref="Z557">_xlfn.IFS(I557="0-4years",3,I557="5-9years",2,I557="10+ years",1)</f>
        <v>2</v>
      </c>
      <c r="AA557" cm="1">
        <f t="array" ref="AA557">_xlfn.IFS(J557="Low(1-2)", 3, J557="Medium(3)",1,J557="High(4-5)",2)</f>
        <v>3</v>
      </c>
      <c r="AB557" cm="1">
        <f t="array" ref="AB557">_xlfn.IFS(M557="Needs Improvement", 4, M557="Below Expectation", 1,M557="Meets Expectation",3,M557="Exceeds Expectation",2)</f>
        <v>2</v>
      </c>
    </row>
    <row r="558" spans="1:28" x14ac:dyDescent="0.3">
      <c r="A558" t="s">
        <v>580</v>
      </c>
      <c r="B558" t="s">
        <v>1578</v>
      </c>
      <c r="C558" t="s">
        <v>2028</v>
      </c>
      <c r="D558" t="s">
        <v>2075</v>
      </c>
      <c r="E558" t="s">
        <v>2022</v>
      </c>
      <c r="F558" t="s">
        <v>594</v>
      </c>
      <c r="G558" s="4">
        <v>43830</v>
      </c>
      <c r="H558">
        <v>0</v>
      </c>
      <c r="I558" s="6" t="s">
        <v>2070</v>
      </c>
      <c r="J558" t="s">
        <v>2080</v>
      </c>
      <c r="K558">
        <v>2</v>
      </c>
      <c r="L558">
        <v>4</v>
      </c>
      <c r="M558" t="str" cm="1">
        <f t="array" ref="M558">_xlfn.IFS(L558=0,"Below Expectation",L558&lt;5,"Needs Improvement",L558&lt;=7,"Meets Expectation",L558&gt;=8,"Exceeds Expectation")</f>
        <v>Needs Improvement</v>
      </c>
      <c r="N558">
        <f t="shared" si="8"/>
        <v>13</v>
      </c>
      <c r="O558" s="11">
        <f>N558/Table3[[#Totals],[Point]]</f>
        <v>0.9285714285714286</v>
      </c>
      <c r="P558" s="4" t="str" cm="1">
        <f t="array" ref="P558">_xlfn.IFS(O558&lt;=40%,"Low Risk",AND(O558&gt;40%,O558&lt;60%), "Medium Risk",O558&gt;=60%,"High Risk")</f>
        <v>High Risk</v>
      </c>
      <c r="Y558" cm="1">
        <f t="array" ref="Y558">_xlfn.IFS(D558="22-29",1,D558="30-39",2,D558="40-49",3,D558="50-59",4)</f>
        <v>4</v>
      </c>
      <c r="Z558" cm="1">
        <f t="array" ref="Z558">_xlfn.IFS(I558="0-4years",3,I558="5-9years",2,I558="10+ years",1)</f>
        <v>2</v>
      </c>
      <c r="AA558" cm="1">
        <f t="array" ref="AA558">_xlfn.IFS(J558="Low(1-2)", 3, J558="Medium(3)",1,J558="High(4-5)",2)</f>
        <v>3</v>
      </c>
      <c r="AB558" cm="1">
        <f t="array" ref="AB558">_xlfn.IFS(M558="Needs Improvement", 4, M558="Below Expectation", 1,M558="Meets Expectation",3,M558="Exceeds Expectation",2)</f>
        <v>4</v>
      </c>
    </row>
    <row r="559" spans="1:28" x14ac:dyDescent="0.3">
      <c r="A559" t="s">
        <v>581</v>
      </c>
      <c r="B559" t="s">
        <v>1579</v>
      </c>
      <c r="C559" t="s">
        <v>2030</v>
      </c>
      <c r="D559" t="s">
        <v>2073</v>
      </c>
      <c r="E559" t="s">
        <v>2023</v>
      </c>
      <c r="F559" t="s">
        <v>775</v>
      </c>
      <c r="G559" s="4">
        <v>80044</v>
      </c>
      <c r="H559">
        <v>0</v>
      </c>
      <c r="I559" s="6" t="s">
        <v>2070</v>
      </c>
      <c r="J559" t="s">
        <v>2080</v>
      </c>
      <c r="K559">
        <v>4</v>
      </c>
      <c r="L559">
        <v>1</v>
      </c>
      <c r="M559" t="str" cm="1">
        <f t="array" ref="M559">_xlfn.IFS(L559=0,"Below Expectation",L559&lt;5,"Needs Improvement",L559&lt;=7,"Meets Expectation",L559&gt;=8,"Exceeds Expectation")</f>
        <v>Needs Improvement</v>
      </c>
      <c r="N559">
        <f t="shared" si="8"/>
        <v>11</v>
      </c>
      <c r="O559" s="11">
        <f>N559/Table3[[#Totals],[Point]]</f>
        <v>0.7857142857142857</v>
      </c>
      <c r="P559" s="4" t="str" cm="1">
        <f t="array" ref="P559">_xlfn.IFS(O559&lt;=40%,"Low Risk",AND(O559&gt;40%,O559&lt;60%), "Medium Risk",O559&gt;=60%,"High Risk")</f>
        <v>High Risk</v>
      </c>
      <c r="Y559" cm="1">
        <f t="array" ref="Y559">_xlfn.IFS(D559="22-29",1,D559="30-39",2,D559="40-49",3,D559="50-59",4)</f>
        <v>2</v>
      </c>
      <c r="Z559" cm="1">
        <f t="array" ref="Z559">_xlfn.IFS(I559="0-4years",3,I559="5-9years",2,I559="10+ years",1)</f>
        <v>2</v>
      </c>
      <c r="AA559" cm="1">
        <f t="array" ref="AA559">_xlfn.IFS(J559="Low(1-2)", 3, J559="Medium(3)",1,J559="High(4-5)",2)</f>
        <v>3</v>
      </c>
      <c r="AB559" cm="1">
        <f t="array" ref="AB559">_xlfn.IFS(M559="Needs Improvement", 4, M559="Below Expectation", 1,M559="Meets Expectation",3,M559="Exceeds Expectation",2)</f>
        <v>4</v>
      </c>
    </row>
    <row r="560" spans="1:28" x14ac:dyDescent="0.3">
      <c r="A560" t="s">
        <v>582</v>
      </c>
      <c r="B560" t="s">
        <v>1580</v>
      </c>
      <c r="C560" t="s">
        <v>2027</v>
      </c>
      <c r="D560" t="s">
        <v>2076</v>
      </c>
      <c r="E560" t="s">
        <v>2024</v>
      </c>
      <c r="F560" t="s">
        <v>537</v>
      </c>
      <c r="G560" s="4">
        <v>98948</v>
      </c>
      <c r="H560">
        <v>0</v>
      </c>
      <c r="I560" s="6" t="s">
        <v>2070</v>
      </c>
      <c r="J560" t="s">
        <v>2080</v>
      </c>
      <c r="K560">
        <v>3</v>
      </c>
      <c r="L560">
        <v>4</v>
      </c>
      <c r="M560" t="str" cm="1">
        <f t="array" ref="M560">_xlfn.IFS(L560=0,"Below Expectation",L560&lt;5,"Needs Improvement",L560&lt;=7,"Meets Expectation",L560&gt;=8,"Exceeds Expectation")</f>
        <v>Needs Improvement</v>
      </c>
      <c r="N560">
        <f t="shared" si="8"/>
        <v>10</v>
      </c>
      <c r="O560" s="11">
        <f>N560/Table3[[#Totals],[Point]]</f>
        <v>0.7142857142857143</v>
      </c>
      <c r="P560" s="4" t="str" cm="1">
        <f t="array" ref="P560">_xlfn.IFS(O560&lt;=40%,"Low Risk",AND(O560&gt;40%,O560&lt;60%), "Medium Risk",O560&gt;=60%,"High Risk")</f>
        <v>High Risk</v>
      </c>
      <c r="Y560" cm="1">
        <f t="array" ref="Y560">_xlfn.IFS(D560="22-29",1,D560="30-39",2,D560="40-49",3,D560="50-59",4)</f>
        <v>1</v>
      </c>
      <c r="Z560" cm="1">
        <f t="array" ref="Z560">_xlfn.IFS(I560="0-4years",3,I560="5-9years",2,I560="10+ years",1)</f>
        <v>2</v>
      </c>
      <c r="AA560" cm="1">
        <f t="array" ref="AA560">_xlfn.IFS(J560="Low(1-2)", 3, J560="Medium(3)",1,J560="High(4-5)",2)</f>
        <v>3</v>
      </c>
      <c r="AB560" cm="1">
        <f t="array" ref="AB560">_xlfn.IFS(M560="Needs Improvement", 4, M560="Below Expectation", 1,M560="Meets Expectation",3,M560="Exceeds Expectation",2)</f>
        <v>4</v>
      </c>
    </row>
    <row r="561" spans="1:28" x14ac:dyDescent="0.3">
      <c r="A561" t="s">
        <v>583</v>
      </c>
      <c r="B561" t="s">
        <v>1581</v>
      </c>
      <c r="C561" t="s">
        <v>2030</v>
      </c>
      <c r="D561" t="s">
        <v>2075</v>
      </c>
      <c r="E561" t="s">
        <v>2023</v>
      </c>
      <c r="F561" t="s">
        <v>472</v>
      </c>
      <c r="G561" s="4">
        <v>94202</v>
      </c>
      <c r="H561">
        <v>1</v>
      </c>
      <c r="I561" s="6" t="s">
        <v>2070</v>
      </c>
      <c r="J561" t="s">
        <v>2081</v>
      </c>
      <c r="K561">
        <v>5</v>
      </c>
      <c r="L561">
        <v>3</v>
      </c>
      <c r="M561" t="str" cm="1">
        <f t="array" ref="M561">_xlfn.IFS(L561=0,"Below Expectation",L561&lt;5,"Needs Improvement",L561&lt;=7,"Meets Expectation",L561&gt;=8,"Exceeds Expectation")</f>
        <v>Needs Improvement</v>
      </c>
      <c r="N561">
        <f t="shared" si="8"/>
        <v>11</v>
      </c>
      <c r="O561" s="11">
        <f>N561/Table3[[#Totals],[Point]]</f>
        <v>0.7857142857142857</v>
      </c>
      <c r="P561" s="4" t="str" cm="1">
        <f t="array" ref="P561">_xlfn.IFS(O561&lt;=40%,"Low Risk",AND(O561&gt;40%,O561&lt;60%), "Medium Risk",O561&gt;=60%,"High Risk")</f>
        <v>High Risk</v>
      </c>
      <c r="Y561" cm="1">
        <f t="array" ref="Y561">_xlfn.IFS(D561="22-29",1,D561="30-39",2,D561="40-49",3,D561="50-59",4)</f>
        <v>4</v>
      </c>
      <c r="Z561" cm="1">
        <f t="array" ref="Z561">_xlfn.IFS(I561="0-4years",3,I561="5-9years",2,I561="10+ years",1)</f>
        <v>2</v>
      </c>
      <c r="AA561" cm="1">
        <f t="array" ref="AA561">_xlfn.IFS(J561="Low(1-2)", 3, J561="Medium(3)",1,J561="High(4-5)",2)</f>
        <v>1</v>
      </c>
      <c r="AB561" cm="1">
        <f t="array" ref="AB561">_xlfn.IFS(M561="Needs Improvement", 4, M561="Below Expectation", 1,M561="Meets Expectation",3,M561="Exceeds Expectation",2)</f>
        <v>4</v>
      </c>
    </row>
    <row r="562" spans="1:28" x14ac:dyDescent="0.3">
      <c r="A562" t="s">
        <v>584</v>
      </c>
      <c r="B562" t="s">
        <v>1582</v>
      </c>
      <c r="C562" t="s">
        <v>2030</v>
      </c>
      <c r="D562" t="s">
        <v>2073</v>
      </c>
      <c r="E562" t="s">
        <v>2023</v>
      </c>
      <c r="F562" t="s">
        <v>383</v>
      </c>
      <c r="G562" s="4">
        <v>62045</v>
      </c>
      <c r="H562">
        <v>0</v>
      </c>
      <c r="I562" s="6" t="s">
        <v>2071</v>
      </c>
      <c r="J562" t="s">
        <v>2080</v>
      </c>
      <c r="K562">
        <v>3</v>
      </c>
      <c r="L562">
        <v>7</v>
      </c>
      <c r="M562" t="str" cm="1">
        <f t="array" ref="M562">_xlfn.IFS(L562=0,"Below Expectation",L562&lt;5,"Needs Improvement",L562&lt;=7,"Meets Expectation",L562&gt;=8,"Exceeds Expectation")</f>
        <v>Meets Expectation</v>
      </c>
      <c r="N562">
        <f t="shared" si="8"/>
        <v>9</v>
      </c>
      <c r="O562" s="11">
        <f>N562/Table3[[#Totals],[Point]]</f>
        <v>0.6428571428571429</v>
      </c>
      <c r="P562" s="4" t="str" cm="1">
        <f t="array" ref="P562">_xlfn.IFS(O562&lt;=40%,"Low Risk",AND(O562&gt;40%,O562&lt;60%), "Medium Risk",O562&gt;=60%,"High Risk")</f>
        <v>High Risk</v>
      </c>
      <c r="Y562" cm="1">
        <f t="array" ref="Y562">_xlfn.IFS(D562="22-29",1,D562="30-39",2,D562="40-49",3,D562="50-59",4)</f>
        <v>2</v>
      </c>
      <c r="Z562" cm="1">
        <f t="array" ref="Z562">_xlfn.IFS(I562="0-4years",3,I562="5-9years",2,I562="10+ years",1)</f>
        <v>1</v>
      </c>
      <c r="AA562" cm="1">
        <f t="array" ref="AA562">_xlfn.IFS(J562="Low(1-2)", 3, J562="Medium(3)",1,J562="High(4-5)",2)</f>
        <v>3</v>
      </c>
      <c r="AB562" cm="1">
        <f t="array" ref="AB562">_xlfn.IFS(M562="Needs Improvement", 4, M562="Below Expectation", 1,M562="Meets Expectation",3,M562="Exceeds Expectation",2)</f>
        <v>3</v>
      </c>
    </row>
    <row r="563" spans="1:28" x14ac:dyDescent="0.3">
      <c r="A563" t="s">
        <v>585</v>
      </c>
      <c r="B563" t="s">
        <v>1583</v>
      </c>
      <c r="C563" t="s">
        <v>2028</v>
      </c>
      <c r="D563" t="s">
        <v>2074</v>
      </c>
      <c r="E563" t="s">
        <v>2023</v>
      </c>
      <c r="F563" t="s">
        <v>723</v>
      </c>
      <c r="G563" s="4">
        <v>111322</v>
      </c>
      <c r="H563">
        <v>0</v>
      </c>
      <c r="I563" s="6" t="s">
        <v>2069</v>
      </c>
      <c r="J563" t="s">
        <v>2081</v>
      </c>
      <c r="K563">
        <v>4</v>
      </c>
      <c r="L563">
        <v>4</v>
      </c>
      <c r="M563" t="str" cm="1">
        <f t="array" ref="M563">_xlfn.IFS(L563=0,"Below Expectation",L563&lt;5,"Needs Improvement",L563&lt;=7,"Meets Expectation",L563&gt;=8,"Exceeds Expectation")</f>
        <v>Needs Improvement</v>
      </c>
      <c r="N563">
        <f t="shared" si="8"/>
        <v>11</v>
      </c>
      <c r="O563" s="11">
        <f>N563/Table3[[#Totals],[Point]]</f>
        <v>0.7857142857142857</v>
      </c>
      <c r="P563" s="4" t="str" cm="1">
        <f t="array" ref="P563">_xlfn.IFS(O563&lt;=40%,"Low Risk",AND(O563&gt;40%,O563&lt;60%), "Medium Risk",O563&gt;=60%,"High Risk")</f>
        <v>High Risk</v>
      </c>
      <c r="Y563" cm="1">
        <f t="array" ref="Y563">_xlfn.IFS(D563="22-29",1,D563="30-39",2,D563="40-49",3,D563="50-59",4)</f>
        <v>3</v>
      </c>
      <c r="Z563" cm="1">
        <f t="array" ref="Z563">_xlfn.IFS(I563="0-4years",3,I563="5-9years",2,I563="10+ years",1)</f>
        <v>3</v>
      </c>
      <c r="AA563" cm="1">
        <f t="array" ref="AA563">_xlfn.IFS(J563="Low(1-2)", 3, J563="Medium(3)",1,J563="High(4-5)",2)</f>
        <v>1</v>
      </c>
      <c r="AB563" cm="1">
        <f t="array" ref="AB563">_xlfn.IFS(M563="Needs Improvement", 4, M563="Below Expectation", 1,M563="Meets Expectation",3,M563="Exceeds Expectation",2)</f>
        <v>4</v>
      </c>
    </row>
    <row r="564" spans="1:28" x14ac:dyDescent="0.3">
      <c r="A564" t="s">
        <v>586</v>
      </c>
      <c r="B564" t="s">
        <v>1584</v>
      </c>
      <c r="C564" t="s">
        <v>2030</v>
      </c>
      <c r="D564" t="s">
        <v>2074</v>
      </c>
      <c r="E564" t="s">
        <v>2022</v>
      </c>
      <c r="F564" t="s">
        <v>842</v>
      </c>
      <c r="G564" s="4">
        <v>96051</v>
      </c>
      <c r="H564">
        <v>0</v>
      </c>
      <c r="I564" s="6" t="s">
        <v>2070</v>
      </c>
      <c r="J564" t="s">
        <v>2079</v>
      </c>
      <c r="K564">
        <v>5</v>
      </c>
      <c r="L564">
        <v>8</v>
      </c>
      <c r="M564" t="str" cm="1">
        <f t="array" ref="M564">_xlfn.IFS(L564=0,"Below Expectation",L564&lt;5,"Needs Improvement",L564&lt;=7,"Meets Expectation",L564&gt;=8,"Exceeds Expectation")</f>
        <v>Exceeds Expectation</v>
      </c>
      <c r="N564">
        <f t="shared" si="8"/>
        <v>9</v>
      </c>
      <c r="O564" s="11">
        <f>N564/Table3[[#Totals],[Point]]</f>
        <v>0.6428571428571429</v>
      </c>
      <c r="P564" s="4" t="str" cm="1">
        <f t="array" ref="P564">_xlfn.IFS(O564&lt;=40%,"Low Risk",AND(O564&gt;40%,O564&lt;60%), "Medium Risk",O564&gt;=60%,"High Risk")</f>
        <v>High Risk</v>
      </c>
      <c r="Y564" cm="1">
        <f t="array" ref="Y564">_xlfn.IFS(D564="22-29",1,D564="30-39",2,D564="40-49",3,D564="50-59",4)</f>
        <v>3</v>
      </c>
      <c r="Z564" cm="1">
        <f t="array" ref="Z564">_xlfn.IFS(I564="0-4years",3,I564="5-9years",2,I564="10+ years",1)</f>
        <v>2</v>
      </c>
      <c r="AA564" cm="1">
        <f t="array" ref="AA564">_xlfn.IFS(J564="Low(1-2)", 3, J564="Medium(3)",1,J564="High(4-5)",2)</f>
        <v>2</v>
      </c>
      <c r="AB564" cm="1">
        <f t="array" ref="AB564">_xlfn.IFS(M564="Needs Improvement", 4, M564="Below Expectation", 1,M564="Meets Expectation",3,M564="Exceeds Expectation",2)</f>
        <v>2</v>
      </c>
    </row>
    <row r="565" spans="1:28" x14ac:dyDescent="0.3">
      <c r="A565" t="s">
        <v>587</v>
      </c>
      <c r="B565" t="s">
        <v>1585</v>
      </c>
      <c r="C565" t="s">
        <v>2027</v>
      </c>
      <c r="D565" t="s">
        <v>2076</v>
      </c>
      <c r="E565" t="s">
        <v>2023</v>
      </c>
      <c r="F565" t="s">
        <v>53</v>
      </c>
      <c r="G565" s="4">
        <v>51627</v>
      </c>
      <c r="H565">
        <v>0</v>
      </c>
      <c r="I565" s="6" t="s">
        <v>2069</v>
      </c>
      <c r="J565" t="s">
        <v>2081</v>
      </c>
      <c r="K565">
        <v>5</v>
      </c>
      <c r="L565">
        <v>8</v>
      </c>
      <c r="M565" t="str" cm="1">
        <f t="array" ref="M565">_xlfn.IFS(L565=0,"Below Expectation",L565&lt;5,"Needs Improvement",L565&lt;=7,"Meets Expectation",L565&gt;=8,"Exceeds Expectation")</f>
        <v>Exceeds Expectation</v>
      </c>
      <c r="N565">
        <f t="shared" si="8"/>
        <v>7</v>
      </c>
      <c r="O565" s="11">
        <f>N565/Table3[[#Totals],[Point]]</f>
        <v>0.5</v>
      </c>
      <c r="P565" s="4" t="str" cm="1">
        <f t="array" ref="P565">_xlfn.IFS(O565&lt;=40%,"Low Risk",AND(O565&gt;40%,O565&lt;60%), "Medium Risk",O565&gt;=60%,"High Risk")</f>
        <v>Medium Risk</v>
      </c>
      <c r="Y565" cm="1">
        <f t="array" ref="Y565">_xlfn.IFS(D565="22-29",1,D565="30-39",2,D565="40-49",3,D565="50-59",4)</f>
        <v>1</v>
      </c>
      <c r="Z565" cm="1">
        <f t="array" ref="Z565">_xlfn.IFS(I565="0-4years",3,I565="5-9years",2,I565="10+ years",1)</f>
        <v>3</v>
      </c>
      <c r="AA565" cm="1">
        <f t="array" ref="AA565">_xlfn.IFS(J565="Low(1-2)", 3, J565="Medium(3)",1,J565="High(4-5)",2)</f>
        <v>1</v>
      </c>
      <c r="AB565" cm="1">
        <f t="array" ref="AB565">_xlfn.IFS(M565="Needs Improvement", 4, M565="Below Expectation", 1,M565="Meets Expectation",3,M565="Exceeds Expectation",2)</f>
        <v>2</v>
      </c>
    </row>
    <row r="566" spans="1:28" x14ac:dyDescent="0.3">
      <c r="A566" t="s">
        <v>588</v>
      </c>
      <c r="B566" t="s">
        <v>1586</v>
      </c>
      <c r="C566" t="s">
        <v>2029</v>
      </c>
      <c r="D566" t="s">
        <v>2074</v>
      </c>
      <c r="E566" t="s">
        <v>2023</v>
      </c>
      <c r="F566" t="s">
        <v>802</v>
      </c>
      <c r="G566" s="4">
        <v>40198</v>
      </c>
      <c r="H566">
        <v>0</v>
      </c>
      <c r="I566" s="6" t="s">
        <v>2070</v>
      </c>
      <c r="J566" t="s">
        <v>2079</v>
      </c>
      <c r="K566">
        <v>2</v>
      </c>
      <c r="L566">
        <v>2</v>
      </c>
      <c r="M566" t="str" cm="1">
        <f t="array" ref="M566">_xlfn.IFS(L566=0,"Below Expectation",L566&lt;5,"Needs Improvement",L566&lt;=7,"Meets Expectation",L566&gt;=8,"Exceeds Expectation")</f>
        <v>Needs Improvement</v>
      </c>
      <c r="N566">
        <f t="shared" si="8"/>
        <v>11</v>
      </c>
      <c r="O566" s="11">
        <f>N566/Table3[[#Totals],[Point]]</f>
        <v>0.7857142857142857</v>
      </c>
      <c r="P566" s="4" t="str" cm="1">
        <f t="array" ref="P566">_xlfn.IFS(O566&lt;=40%,"Low Risk",AND(O566&gt;40%,O566&lt;60%), "Medium Risk",O566&gt;=60%,"High Risk")</f>
        <v>High Risk</v>
      </c>
      <c r="Y566" cm="1">
        <f t="array" ref="Y566">_xlfn.IFS(D566="22-29",1,D566="30-39",2,D566="40-49",3,D566="50-59",4)</f>
        <v>3</v>
      </c>
      <c r="Z566" cm="1">
        <f t="array" ref="Z566">_xlfn.IFS(I566="0-4years",3,I566="5-9years",2,I566="10+ years",1)</f>
        <v>2</v>
      </c>
      <c r="AA566" cm="1">
        <f t="array" ref="AA566">_xlfn.IFS(J566="Low(1-2)", 3, J566="Medium(3)",1,J566="High(4-5)",2)</f>
        <v>2</v>
      </c>
      <c r="AB566" cm="1">
        <f t="array" ref="AB566">_xlfn.IFS(M566="Needs Improvement", 4, M566="Below Expectation", 1,M566="Meets Expectation",3,M566="Exceeds Expectation",2)</f>
        <v>4</v>
      </c>
    </row>
    <row r="567" spans="1:28" x14ac:dyDescent="0.3">
      <c r="A567" t="s">
        <v>589</v>
      </c>
      <c r="B567" t="s">
        <v>1587</v>
      </c>
      <c r="C567" t="s">
        <v>2026</v>
      </c>
      <c r="D567" t="s">
        <v>2075</v>
      </c>
      <c r="E567" t="s">
        <v>2023</v>
      </c>
      <c r="F567" t="s">
        <v>1011</v>
      </c>
      <c r="G567" s="4">
        <v>94521</v>
      </c>
      <c r="H567">
        <v>0</v>
      </c>
      <c r="I567" s="6" t="s">
        <v>2069</v>
      </c>
      <c r="J567" t="s">
        <v>2080</v>
      </c>
      <c r="K567">
        <v>3</v>
      </c>
      <c r="L567">
        <v>9</v>
      </c>
      <c r="M567" t="str" cm="1">
        <f t="array" ref="M567">_xlfn.IFS(L567=0,"Below Expectation",L567&lt;5,"Needs Improvement",L567&lt;=7,"Meets Expectation",L567&gt;=8,"Exceeds Expectation")</f>
        <v>Exceeds Expectation</v>
      </c>
      <c r="N567">
        <f t="shared" si="8"/>
        <v>12</v>
      </c>
      <c r="O567" s="11">
        <f>N567/Table3[[#Totals],[Point]]</f>
        <v>0.8571428571428571</v>
      </c>
      <c r="P567" s="4" t="str" cm="1">
        <f t="array" ref="P567">_xlfn.IFS(O567&lt;=40%,"Low Risk",AND(O567&gt;40%,O567&lt;60%), "Medium Risk",O567&gt;=60%,"High Risk")</f>
        <v>High Risk</v>
      </c>
      <c r="Y567" cm="1">
        <f t="array" ref="Y567">_xlfn.IFS(D567="22-29",1,D567="30-39",2,D567="40-49",3,D567="50-59",4)</f>
        <v>4</v>
      </c>
      <c r="Z567" cm="1">
        <f t="array" ref="Z567">_xlfn.IFS(I567="0-4years",3,I567="5-9years",2,I567="10+ years",1)</f>
        <v>3</v>
      </c>
      <c r="AA567" cm="1">
        <f t="array" ref="AA567">_xlfn.IFS(J567="Low(1-2)", 3, J567="Medium(3)",1,J567="High(4-5)",2)</f>
        <v>3</v>
      </c>
      <c r="AB567" cm="1">
        <f t="array" ref="AB567">_xlfn.IFS(M567="Needs Improvement", 4, M567="Below Expectation", 1,M567="Meets Expectation",3,M567="Exceeds Expectation",2)</f>
        <v>2</v>
      </c>
    </row>
    <row r="568" spans="1:28" x14ac:dyDescent="0.3">
      <c r="A568" t="s">
        <v>590</v>
      </c>
      <c r="B568" t="s">
        <v>1588</v>
      </c>
      <c r="C568" t="s">
        <v>2029</v>
      </c>
      <c r="D568" t="s">
        <v>2074</v>
      </c>
      <c r="E568" t="s">
        <v>2023</v>
      </c>
      <c r="F568" t="s">
        <v>131</v>
      </c>
      <c r="G568" s="4">
        <v>54475</v>
      </c>
      <c r="H568">
        <v>0</v>
      </c>
      <c r="I568" s="6" t="s">
        <v>2071</v>
      </c>
      <c r="J568" t="s">
        <v>2080</v>
      </c>
      <c r="K568">
        <v>5</v>
      </c>
      <c r="L568">
        <v>5</v>
      </c>
      <c r="M568" t="str" cm="1">
        <f t="array" ref="M568">_xlfn.IFS(L568=0,"Below Expectation",L568&lt;5,"Needs Improvement",L568&lt;=7,"Meets Expectation",L568&gt;=8,"Exceeds Expectation")</f>
        <v>Meets Expectation</v>
      </c>
      <c r="N568">
        <f t="shared" si="8"/>
        <v>10</v>
      </c>
      <c r="O568" s="11">
        <f>N568/Table3[[#Totals],[Point]]</f>
        <v>0.7142857142857143</v>
      </c>
      <c r="P568" s="4" t="str" cm="1">
        <f t="array" ref="P568">_xlfn.IFS(O568&lt;=40%,"Low Risk",AND(O568&gt;40%,O568&lt;60%), "Medium Risk",O568&gt;=60%,"High Risk")</f>
        <v>High Risk</v>
      </c>
      <c r="Y568" cm="1">
        <f t="array" ref="Y568">_xlfn.IFS(D568="22-29",1,D568="30-39",2,D568="40-49",3,D568="50-59",4)</f>
        <v>3</v>
      </c>
      <c r="Z568" cm="1">
        <f t="array" ref="Z568">_xlfn.IFS(I568="0-4years",3,I568="5-9years",2,I568="10+ years",1)</f>
        <v>1</v>
      </c>
      <c r="AA568" cm="1">
        <f t="array" ref="AA568">_xlfn.IFS(J568="Low(1-2)", 3, J568="Medium(3)",1,J568="High(4-5)",2)</f>
        <v>3</v>
      </c>
      <c r="AB568" cm="1">
        <f t="array" ref="AB568">_xlfn.IFS(M568="Needs Improvement", 4, M568="Below Expectation", 1,M568="Meets Expectation",3,M568="Exceeds Expectation",2)</f>
        <v>3</v>
      </c>
    </row>
    <row r="569" spans="1:28" x14ac:dyDescent="0.3">
      <c r="A569" t="s">
        <v>591</v>
      </c>
      <c r="B569" t="s">
        <v>1589</v>
      </c>
      <c r="C569" t="s">
        <v>2030</v>
      </c>
      <c r="D569" t="s">
        <v>2076</v>
      </c>
      <c r="E569" t="s">
        <v>2022</v>
      </c>
      <c r="F569" t="s">
        <v>867</v>
      </c>
      <c r="G569" s="4">
        <v>44403</v>
      </c>
      <c r="H569">
        <v>0</v>
      </c>
      <c r="I569" s="6" t="s">
        <v>2070</v>
      </c>
      <c r="J569" t="s">
        <v>2080</v>
      </c>
      <c r="K569">
        <v>4</v>
      </c>
      <c r="L569">
        <v>5</v>
      </c>
      <c r="M569" t="str" cm="1">
        <f t="array" ref="M569">_xlfn.IFS(L569=0,"Below Expectation",L569&lt;5,"Needs Improvement",L569&lt;=7,"Meets Expectation",L569&gt;=8,"Exceeds Expectation")</f>
        <v>Meets Expectation</v>
      </c>
      <c r="N569">
        <f t="shared" si="8"/>
        <v>9</v>
      </c>
      <c r="O569" s="11">
        <f>N569/Table3[[#Totals],[Point]]</f>
        <v>0.6428571428571429</v>
      </c>
      <c r="P569" s="4" t="str" cm="1">
        <f t="array" ref="P569">_xlfn.IFS(O569&lt;=40%,"Low Risk",AND(O569&gt;40%,O569&lt;60%), "Medium Risk",O569&gt;=60%,"High Risk")</f>
        <v>High Risk</v>
      </c>
      <c r="Y569" cm="1">
        <f t="array" ref="Y569">_xlfn.IFS(D569="22-29",1,D569="30-39",2,D569="40-49",3,D569="50-59",4)</f>
        <v>1</v>
      </c>
      <c r="Z569" cm="1">
        <f t="array" ref="Z569">_xlfn.IFS(I569="0-4years",3,I569="5-9years",2,I569="10+ years",1)</f>
        <v>2</v>
      </c>
      <c r="AA569" cm="1">
        <f t="array" ref="AA569">_xlfn.IFS(J569="Low(1-2)", 3, J569="Medium(3)",1,J569="High(4-5)",2)</f>
        <v>3</v>
      </c>
      <c r="AB569" cm="1">
        <f t="array" ref="AB569">_xlfn.IFS(M569="Needs Improvement", 4, M569="Below Expectation", 1,M569="Meets Expectation",3,M569="Exceeds Expectation",2)</f>
        <v>3</v>
      </c>
    </row>
    <row r="570" spans="1:28" x14ac:dyDescent="0.3">
      <c r="A570" t="s">
        <v>592</v>
      </c>
      <c r="B570" t="s">
        <v>1590</v>
      </c>
      <c r="C570" t="s">
        <v>2029</v>
      </c>
      <c r="D570" t="s">
        <v>2074</v>
      </c>
      <c r="E570" t="s">
        <v>2022</v>
      </c>
      <c r="F570" t="s">
        <v>958</v>
      </c>
      <c r="G570" s="4">
        <v>28681</v>
      </c>
      <c r="H570">
        <v>0</v>
      </c>
      <c r="I570" s="6" t="s">
        <v>2069</v>
      </c>
      <c r="J570" t="s">
        <v>2080</v>
      </c>
      <c r="K570">
        <v>2</v>
      </c>
      <c r="L570">
        <v>3</v>
      </c>
      <c r="M570" t="str" cm="1">
        <f t="array" ref="M570">_xlfn.IFS(L570=0,"Below Expectation",L570&lt;5,"Needs Improvement",L570&lt;=7,"Meets Expectation",L570&gt;=8,"Exceeds Expectation")</f>
        <v>Needs Improvement</v>
      </c>
      <c r="N570">
        <f t="shared" si="8"/>
        <v>13</v>
      </c>
      <c r="O570" s="11">
        <f>N570/Table3[[#Totals],[Point]]</f>
        <v>0.9285714285714286</v>
      </c>
      <c r="P570" s="4" t="str" cm="1">
        <f t="array" ref="P570">_xlfn.IFS(O570&lt;=40%,"Low Risk",AND(O570&gt;40%,O570&lt;60%), "Medium Risk",O570&gt;=60%,"High Risk")</f>
        <v>High Risk</v>
      </c>
      <c r="Y570" cm="1">
        <f t="array" ref="Y570">_xlfn.IFS(D570="22-29",1,D570="30-39",2,D570="40-49",3,D570="50-59",4)</f>
        <v>3</v>
      </c>
      <c r="Z570" cm="1">
        <f t="array" ref="Z570">_xlfn.IFS(I570="0-4years",3,I570="5-9years",2,I570="10+ years",1)</f>
        <v>3</v>
      </c>
      <c r="AA570" cm="1">
        <f t="array" ref="AA570">_xlfn.IFS(J570="Low(1-2)", 3, J570="Medium(3)",1,J570="High(4-5)",2)</f>
        <v>3</v>
      </c>
      <c r="AB570" cm="1">
        <f t="array" ref="AB570">_xlfn.IFS(M570="Needs Improvement", 4, M570="Below Expectation", 1,M570="Meets Expectation",3,M570="Exceeds Expectation",2)</f>
        <v>4</v>
      </c>
    </row>
    <row r="571" spans="1:28" x14ac:dyDescent="0.3">
      <c r="A571" t="s">
        <v>593</v>
      </c>
      <c r="B571" t="s">
        <v>1591</v>
      </c>
      <c r="C571" t="s">
        <v>2027</v>
      </c>
      <c r="D571" t="s">
        <v>2074</v>
      </c>
      <c r="E571" t="s">
        <v>2023</v>
      </c>
      <c r="F571" t="s">
        <v>625</v>
      </c>
      <c r="G571" s="4">
        <v>116555</v>
      </c>
      <c r="H571">
        <v>0</v>
      </c>
      <c r="I571" s="6" t="s">
        <v>2070</v>
      </c>
      <c r="J571" t="s">
        <v>2079</v>
      </c>
      <c r="K571">
        <v>5</v>
      </c>
      <c r="L571">
        <v>9</v>
      </c>
      <c r="M571" t="str" cm="1">
        <f t="array" ref="M571">_xlfn.IFS(L571=0,"Below Expectation",L571&lt;5,"Needs Improvement",L571&lt;=7,"Meets Expectation",L571&gt;=8,"Exceeds Expectation")</f>
        <v>Exceeds Expectation</v>
      </c>
      <c r="N571">
        <f t="shared" si="8"/>
        <v>9</v>
      </c>
      <c r="O571" s="11">
        <f>N571/Table3[[#Totals],[Point]]</f>
        <v>0.6428571428571429</v>
      </c>
      <c r="P571" s="4" t="str" cm="1">
        <f t="array" ref="P571">_xlfn.IFS(O571&lt;=40%,"Low Risk",AND(O571&gt;40%,O571&lt;60%), "Medium Risk",O571&gt;=60%,"High Risk")</f>
        <v>High Risk</v>
      </c>
      <c r="Y571" cm="1">
        <f t="array" ref="Y571">_xlfn.IFS(D571="22-29",1,D571="30-39",2,D571="40-49",3,D571="50-59",4)</f>
        <v>3</v>
      </c>
      <c r="Z571" cm="1">
        <f t="array" ref="Z571">_xlfn.IFS(I571="0-4years",3,I571="5-9years",2,I571="10+ years",1)</f>
        <v>2</v>
      </c>
      <c r="AA571" cm="1">
        <f t="array" ref="AA571">_xlfn.IFS(J571="Low(1-2)", 3, J571="Medium(3)",1,J571="High(4-5)",2)</f>
        <v>2</v>
      </c>
      <c r="AB571" cm="1">
        <f t="array" ref="AB571">_xlfn.IFS(M571="Needs Improvement", 4, M571="Below Expectation", 1,M571="Meets Expectation",3,M571="Exceeds Expectation",2)</f>
        <v>2</v>
      </c>
    </row>
    <row r="572" spans="1:28" x14ac:dyDescent="0.3">
      <c r="A572" t="s">
        <v>594</v>
      </c>
      <c r="B572" t="s">
        <v>1592</v>
      </c>
      <c r="C572" t="s">
        <v>2027</v>
      </c>
      <c r="D572" t="s">
        <v>2075</v>
      </c>
      <c r="E572" t="s">
        <v>2022</v>
      </c>
      <c r="F572" t="s">
        <v>740</v>
      </c>
      <c r="G572" s="4">
        <v>118122</v>
      </c>
      <c r="H572">
        <v>1</v>
      </c>
      <c r="I572" s="6" t="s">
        <v>2070</v>
      </c>
      <c r="J572" t="s">
        <v>2079</v>
      </c>
      <c r="K572">
        <v>3</v>
      </c>
      <c r="L572">
        <v>2</v>
      </c>
      <c r="M572" t="str" cm="1">
        <f t="array" ref="M572">_xlfn.IFS(L572=0,"Below Expectation",L572&lt;5,"Needs Improvement",L572&lt;=7,"Meets Expectation",L572&gt;=8,"Exceeds Expectation")</f>
        <v>Needs Improvement</v>
      </c>
      <c r="N572">
        <f t="shared" si="8"/>
        <v>12</v>
      </c>
      <c r="O572" s="11">
        <f>N572/Table3[[#Totals],[Point]]</f>
        <v>0.8571428571428571</v>
      </c>
      <c r="P572" s="4" t="str" cm="1">
        <f t="array" ref="P572">_xlfn.IFS(O572&lt;=40%,"Low Risk",AND(O572&gt;40%,O572&lt;60%), "Medium Risk",O572&gt;=60%,"High Risk")</f>
        <v>High Risk</v>
      </c>
      <c r="Y572" cm="1">
        <f t="array" ref="Y572">_xlfn.IFS(D572="22-29",1,D572="30-39",2,D572="40-49",3,D572="50-59",4)</f>
        <v>4</v>
      </c>
      <c r="Z572" cm="1">
        <f t="array" ref="Z572">_xlfn.IFS(I572="0-4years",3,I572="5-9years",2,I572="10+ years",1)</f>
        <v>2</v>
      </c>
      <c r="AA572" cm="1">
        <f t="array" ref="AA572">_xlfn.IFS(J572="Low(1-2)", 3, J572="Medium(3)",1,J572="High(4-5)",2)</f>
        <v>2</v>
      </c>
      <c r="AB572" cm="1">
        <f t="array" ref="AB572">_xlfn.IFS(M572="Needs Improvement", 4, M572="Below Expectation", 1,M572="Meets Expectation",3,M572="Exceeds Expectation",2)</f>
        <v>4</v>
      </c>
    </row>
    <row r="573" spans="1:28" x14ac:dyDescent="0.3">
      <c r="A573" t="s">
        <v>595</v>
      </c>
      <c r="B573" t="s">
        <v>1593</v>
      </c>
      <c r="C573" t="s">
        <v>2030</v>
      </c>
      <c r="D573" t="s">
        <v>2075</v>
      </c>
      <c r="E573" t="s">
        <v>2022</v>
      </c>
      <c r="F573" t="s">
        <v>914</v>
      </c>
      <c r="G573" s="4">
        <v>67292</v>
      </c>
      <c r="H573">
        <v>0</v>
      </c>
      <c r="I573" s="6" t="s">
        <v>2069</v>
      </c>
      <c r="J573" t="s">
        <v>2079</v>
      </c>
      <c r="K573">
        <v>2</v>
      </c>
      <c r="L573">
        <v>0</v>
      </c>
      <c r="M573" t="str" cm="1">
        <f t="array" ref="M573">_xlfn.IFS(L573=0,"Below Expectation",L573&lt;5,"Needs Improvement",L573&lt;=7,"Meets Expectation",L573&gt;=8,"Exceeds Expectation")</f>
        <v>Below Expectation</v>
      </c>
      <c r="N573">
        <f t="shared" si="8"/>
        <v>10</v>
      </c>
      <c r="O573" s="11">
        <f>N573/Table3[[#Totals],[Point]]</f>
        <v>0.7142857142857143</v>
      </c>
      <c r="P573" s="4" t="str" cm="1">
        <f t="array" ref="P573">_xlfn.IFS(O573&lt;=40%,"Low Risk",AND(O573&gt;40%,O573&lt;60%), "Medium Risk",O573&gt;=60%,"High Risk")</f>
        <v>High Risk</v>
      </c>
      <c r="Y573" cm="1">
        <f t="array" ref="Y573">_xlfn.IFS(D573="22-29",1,D573="30-39",2,D573="40-49",3,D573="50-59",4)</f>
        <v>4</v>
      </c>
      <c r="Z573" cm="1">
        <f t="array" ref="Z573">_xlfn.IFS(I573="0-4years",3,I573="5-9years",2,I573="10+ years",1)</f>
        <v>3</v>
      </c>
      <c r="AA573" cm="1">
        <f t="array" ref="AA573">_xlfn.IFS(J573="Low(1-2)", 3, J573="Medium(3)",1,J573="High(4-5)",2)</f>
        <v>2</v>
      </c>
      <c r="AB573" cm="1">
        <f t="array" ref="AB573">_xlfn.IFS(M573="Needs Improvement", 4, M573="Below Expectation", 1,M573="Meets Expectation",3,M573="Exceeds Expectation",2)</f>
        <v>1</v>
      </c>
    </row>
    <row r="574" spans="1:28" x14ac:dyDescent="0.3">
      <c r="A574" t="s">
        <v>596</v>
      </c>
      <c r="B574" t="s">
        <v>1594</v>
      </c>
      <c r="C574" t="s">
        <v>2028</v>
      </c>
      <c r="D574" t="s">
        <v>2074</v>
      </c>
      <c r="E574" t="s">
        <v>2023</v>
      </c>
      <c r="F574" t="s">
        <v>991</v>
      </c>
      <c r="G574" s="4">
        <v>30629</v>
      </c>
      <c r="H574">
        <v>0</v>
      </c>
      <c r="I574" s="6" t="s">
        <v>2069</v>
      </c>
      <c r="J574" t="s">
        <v>2080</v>
      </c>
      <c r="K574">
        <v>3</v>
      </c>
      <c r="L574">
        <v>6</v>
      </c>
      <c r="M574" t="str" cm="1">
        <f t="array" ref="M574">_xlfn.IFS(L574=0,"Below Expectation",L574&lt;5,"Needs Improvement",L574&lt;=7,"Meets Expectation",L574&gt;=8,"Exceeds Expectation")</f>
        <v>Meets Expectation</v>
      </c>
      <c r="N574">
        <f t="shared" si="8"/>
        <v>12</v>
      </c>
      <c r="O574" s="11">
        <f>N574/Table3[[#Totals],[Point]]</f>
        <v>0.8571428571428571</v>
      </c>
      <c r="P574" s="4" t="str" cm="1">
        <f t="array" ref="P574">_xlfn.IFS(O574&lt;=40%,"Low Risk",AND(O574&gt;40%,O574&lt;60%), "Medium Risk",O574&gt;=60%,"High Risk")</f>
        <v>High Risk</v>
      </c>
      <c r="Y574" cm="1">
        <f t="array" ref="Y574">_xlfn.IFS(D574="22-29",1,D574="30-39",2,D574="40-49",3,D574="50-59",4)</f>
        <v>3</v>
      </c>
      <c r="Z574" cm="1">
        <f t="array" ref="Z574">_xlfn.IFS(I574="0-4years",3,I574="5-9years",2,I574="10+ years",1)</f>
        <v>3</v>
      </c>
      <c r="AA574" cm="1">
        <f t="array" ref="AA574">_xlfn.IFS(J574="Low(1-2)", 3, J574="Medium(3)",1,J574="High(4-5)",2)</f>
        <v>3</v>
      </c>
      <c r="AB574" cm="1">
        <f t="array" ref="AB574">_xlfn.IFS(M574="Needs Improvement", 4, M574="Below Expectation", 1,M574="Meets Expectation",3,M574="Exceeds Expectation",2)</f>
        <v>3</v>
      </c>
    </row>
    <row r="575" spans="1:28" x14ac:dyDescent="0.3">
      <c r="A575" t="s">
        <v>597</v>
      </c>
      <c r="B575" t="s">
        <v>1595</v>
      </c>
      <c r="C575" t="s">
        <v>2029</v>
      </c>
      <c r="D575" t="s">
        <v>2073</v>
      </c>
      <c r="E575" t="s">
        <v>2023</v>
      </c>
      <c r="F575" t="s">
        <v>982</v>
      </c>
      <c r="G575" s="4">
        <v>118246</v>
      </c>
      <c r="H575">
        <v>0</v>
      </c>
      <c r="I575" s="6" t="s">
        <v>2071</v>
      </c>
      <c r="J575" t="s">
        <v>2080</v>
      </c>
      <c r="K575">
        <v>3</v>
      </c>
      <c r="L575">
        <v>4</v>
      </c>
      <c r="M575" t="str" cm="1">
        <f t="array" ref="M575">_xlfn.IFS(L575=0,"Below Expectation",L575&lt;5,"Needs Improvement",L575&lt;=7,"Meets Expectation",L575&gt;=8,"Exceeds Expectation")</f>
        <v>Needs Improvement</v>
      </c>
      <c r="N575">
        <f t="shared" si="8"/>
        <v>10</v>
      </c>
      <c r="O575" s="11">
        <f>N575/Table3[[#Totals],[Point]]</f>
        <v>0.7142857142857143</v>
      </c>
      <c r="P575" s="4" t="str" cm="1">
        <f t="array" ref="P575">_xlfn.IFS(O575&lt;=40%,"Low Risk",AND(O575&gt;40%,O575&lt;60%), "Medium Risk",O575&gt;=60%,"High Risk")</f>
        <v>High Risk</v>
      </c>
      <c r="Y575" cm="1">
        <f t="array" ref="Y575">_xlfn.IFS(D575="22-29",1,D575="30-39",2,D575="40-49",3,D575="50-59",4)</f>
        <v>2</v>
      </c>
      <c r="Z575" cm="1">
        <f t="array" ref="Z575">_xlfn.IFS(I575="0-4years",3,I575="5-9years",2,I575="10+ years",1)</f>
        <v>1</v>
      </c>
      <c r="AA575" cm="1">
        <f t="array" ref="AA575">_xlfn.IFS(J575="Low(1-2)", 3, J575="Medium(3)",1,J575="High(4-5)",2)</f>
        <v>3</v>
      </c>
      <c r="AB575" cm="1">
        <f t="array" ref="AB575">_xlfn.IFS(M575="Needs Improvement", 4, M575="Below Expectation", 1,M575="Meets Expectation",3,M575="Exceeds Expectation",2)</f>
        <v>4</v>
      </c>
    </row>
    <row r="576" spans="1:28" x14ac:dyDescent="0.3">
      <c r="A576" t="s">
        <v>598</v>
      </c>
      <c r="B576" t="s">
        <v>1596</v>
      </c>
      <c r="C576" t="s">
        <v>2028</v>
      </c>
      <c r="D576" t="s">
        <v>2073</v>
      </c>
      <c r="E576" t="s">
        <v>2024</v>
      </c>
      <c r="F576" t="s">
        <v>983</v>
      </c>
      <c r="G576" s="4">
        <v>102814</v>
      </c>
      <c r="H576">
        <v>0</v>
      </c>
      <c r="I576" s="6" t="s">
        <v>2070</v>
      </c>
      <c r="J576" t="s">
        <v>2079</v>
      </c>
      <c r="K576">
        <v>3</v>
      </c>
      <c r="L576">
        <v>9</v>
      </c>
      <c r="M576" t="str" cm="1">
        <f t="array" ref="M576">_xlfn.IFS(L576=0,"Below Expectation",L576&lt;5,"Needs Improvement",L576&lt;=7,"Meets Expectation",L576&gt;=8,"Exceeds Expectation")</f>
        <v>Exceeds Expectation</v>
      </c>
      <c r="N576">
        <f t="shared" si="8"/>
        <v>8</v>
      </c>
      <c r="O576" s="11">
        <f>N576/Table3[[#Totals],[Point]]</f>
        <v>0.5714285714285714</v>
      </c>
      <c r="P576" s="4" t="str" cm="1">
        <f t="array" ref="P576">_xlfn.IFS(O576&lt;=40%,"Low Risk",AND(O576&gt;40%,O576&lt;60%), "Medium Risk",O576&gt;=60%,"High Risk")</f>
        <v>Medium Risk</v>
      </c>
      <c r="Y576" cm="1">
        <f t="array" ref="Y576">_xlfn.IFS(D576="22-29",1,D576="30-39",2,D576="40-49",3,D576="50-59",4)</f>
        <v>2</v>
      </c>
      <c r="Z576" cm="1">
        <f t="array" ref="Z576">_xlfn.IFS(I576="0-4years",3,I576="5-9years",2,I576="10+ years",1)</f>
        <v>2</v>
      </c>
      <c r="AA576" cm="1">
        <f t="array" ref="AA576">_xlfn.IFS(J576="Low(1-2)", 3, J576="Medium(3)",1,J576="High(4-5)",2)</f>
        <v>2</v>
      </c>
      <c r="AB576" cm="1">
        <f t="array" ref="AB576">_xlfn.IFS(M576="Needs Improvement", 4, M576="Below Expectation", 1,M576="Meets Expectation",3,M576="Exceeds Expectation",2)</f>
        <v>2</v>
      </c>
    </row>
    <row r="577" spans="1:28" x14ac:dyDescent="0.3">
      <c r="A577" t="s">
        <v>599</v>
      </c>
      <c r="B577" t="s">
        <v>1597</v>
      </c>
      <c r="C577" t="s">
        <v>2028</v>
      </c>
      <c r="D577" t="s">
        <v>2075</v>
      </c>
      <c r="E577" t="s">
        <v>2022</v>
      </c>
      <c r="F577" t="s">
        <v>468</v>
      </c>
      <c r="G577" s="4">
        <v>33417</v>
      </c>
      <c r="H577">
        <v>1</v>
      </c>
      <c r="I577" s="6" t="s">
        <v>2070</v>
      </c>
      <c r="J577" t="s">
        <v>2079</v>
      </c>
      <c r="K577">
        <v>2</v>
      </c>
      <c r="L577">
        <v>6</v>
      </c>
      <c r="M577" t="str" cm="1">
        <f t="array" ref="M577">_xlfn.IFS(L577=0,"Below Expectation",L577&lt;5,"Needs Improvement",L577&lt;=7,"Meets Expectation",L577&gt;=8,"Exceeds Expectation")</f>
        <v>Meets Expectation</v>
      </c>
      <c r="N577">
        <f t="shared" si="8"/>
        <v>11</v>
      </c>
      <c r="O577" s="11">
        <f>N577/Table3[[#Totals],[Point]]</f>
        <v>0.7857142857142857</v>
      </c>
      <c r="P577" s="4" t="str" cm="1">
        <f t="array" ref="P577">_xlfn.IFS(O577&lt;=40%,"Low Risk",AND(O577&gt;40%,O577&lt;60%), "Medium Risk",O577&gt;=60%,"High Risk")</f>
        <v>High Risk</v>
      </c>
      <c r="Y577" cm="1">
        <f t="array" ref="Y577">_xlfn.IFS(D577="22-29",1,D577="30-39",2,D577="40-49",3,D577="50-59",4)</f>
        <v>4</v>
      </c>
      <c r="Z577" cm="1">
        <f t="array" ref="Z577">_xlfn.IFS(I577="0-4years",3,I577="5-9years",2,I577="10+ years",1)</f>
        <v>2</v>
      </c>
      <c r="AA577" cm="1">
        <f t="array" ref="AA577">_xlfn.IFS(J577="Low(1-2)", 3, J577="Medium(3)",1,J577="High(4-5)",2)</f>
        <v>2</v>
      </c>
      <c r="AB577" cm="1">
        <f t="array" ref="AB577">_xlfn.IFS(M577="Needs Improvement", 4, M577="Below Expectation", 1,M577="Meets Expectation",3,M577="Exceeds Expectation",2)</f>
        <v>3</v>
      </c>
    </row>
    <row r="578" spans="1:28" x14ac:dyDescent="0.3">
      <c r="A578" t="s">
        <v>600</v>
      </c>
      <c r="B578" t="s">
        <v>1598</v>
      </c>
      <c r="C578" t="s">
        <v>2025</v>
      </c>
      <c r="D578" t="s">
        <v>2074</v>
      </c>
      <c r="E578" t="s">
        <v>2023</v>
      </c>
      <c r="F578" t="s">
        <v>916</v>
      </c>
      <c r="G578" s="4">
        <v>59765</v>
      </c>
      <c r="H578">
        <v>0</v>
      </c>
      <c r="I578" s="6" t="s">
        <v>2071</v>
      </c>
      <c r="J578" t="s">
        <v>2079</v>
      </c>
      <c r="K578">
        <v>5</v>
      </c>
      <c r="L578">
        <v>0</v>
      </c>
      <c r="M578" t="str" cm="1">
        <f t="array" ref="M578">_xlfn.IFS(L578=0,"Below Expectation",L578&lt;5,"Needs Improvement",L578&lt;=7,"Meets Expectation",L578&gt;=8,"Exceeds Expectation")</f>
        <v>Below Expectation</v>
      </c>
      <c r="N578">
        <f t="shared" si="8"/>
        <v>7</v>
      </c>
      <c r="O578" s="11">
        <f>N578/Table3[[#Totals],[Point]]</f>
        <v>0.5</v>
      </c>
      <c r="P578" s="4" t="str" cm="1">
        <f t="array" ref="P578">_xlfn.IFS(O578&lt;=40%,"Low Risk",AND(O578&gt;40%,O578&lt;60%), "Medium Risk",O578&gt;=60%,"High Risk")</f>
        <v>Medium Risk</v>
      </c>
      <c r="Y578" cm="1">
        <f t="array" ref="Y578">_xlfn.IFS(D578="22-29",1,D578="30-39",2,D578="40-49",3,D578="50-59",4)</f>
        <v>3</v>
      </c>
      <c r="Z578" cm="1">
        <f t="array" ref="Z578">_xlfn.IFS(I578="0-4years",3,I578="5-9years",2,I578="10+ years",1)</f>
        <v>1</v>
      </c>
      <c r="AA578" cm="1">
        <f t="array" ref="AA578">_xlfn.IFS(J578="Low(1-2)", 3, J578="Medium(3)",1,J578="High(4-5)",2)</f>
        <v>2</v>
      </c>
      <c r="AB578" cm="1">
        <f t="array" ref="AB578">_xlfn.IFS(M578="Needs Improvement", 4, M578="Below Expectation", 1,M578="Meets Expectation",3,M578="Exceeds Expectation",2)</f>
        <v>1</v>
      </c>
    </row>
    <row r="579" spans="1:28" x14ac:dyDescent="0.3">
      <c r="A579" t="s">
        <v>601</v>
      </c>
      <c r="B579" t="s">
        <v>1599</v>
      </c>
      <c r="C579" t="s">
        <v>2030</v>
      </c>
      <c r="D579" t="s">
        <v>2073</v>
      </c>
      <c r="E579" t="s">
        <v>2022</v>
      </c>
      <c r="F579" t="s">
        <v>461</v>
      </c>
      <c r="G579" s="4">
        <v>99499</v>
      </c>
      <c r="H579">
        <v>0</v>
      </c>
      <c r="I579" s="6" t="s">
        <v>2069</v>
      </c>
      <c r="J579" t="s">
        <v>2080</v>
      </c>
      <c r="K579">
        <v>1</v>
      </c>
      <c r="L579">
        <v>7</v>
      </c>
      <c r="M579" t="str" cm="1">
        <f t="array" ref="M579">_xlfn.IFS(L579=0,"Below Expectation",L579&lt;5,"Needs Improvement",L579&lt;=7,"Meets Expectation",L579&gt;=8,"Exceeds Expectation")</f>
        <v>Meets Expectation</v>
      </c>
      <c r="N579">
        <f t="shared" ref="N579:N642" si="9">SUM(Y579:AB579)</f>
        <v>11</v>
      </c>
      <c r="O579" s="11">
        <f>N579/Table3[[#Totals],[Point]]</f>
        <v>0.7857142857142857</v>
      </c>
      <c r="P579" s="4" t="str" cm="1">
        <f t="array" ref="P579">_xlfn.IFS(O579&lt;=40%,"Low Risk",AND(O579&gt;40%,O579&lt;60%), "Medium Risk",O579&gt;=60%,"High Risk")</f>
        <v>High Risk</v>
      </c>
      <c r="Y579" cm="1">
        <f t="array" ref="Y579">_xlfn.IFS(D579="22-29",1,D579="30-39",2,D579="40-49",3,D579="50-59",4)</f>
        <v>2</v>
      </c>
      <c r="Z579" cm="1">
        <f t="array" ref="Z579">_xlfn.IFS(I579="0-4years",3,I579="5-9years",2,I579="10+ years",1)</f>
        <v>3</v>
      </c>
      <c r="AA579" cm="1">
        <f t="array" ref="AA579">_xlfn.IFS(J579="Low(1-2)", 3, J579="Medium(3)",1,J579="High(4-5)",2)</f>
        <v>3</v>
      </c>
      <c r="AB579" cm="1">
        <f t="array" ref="AB579">_xlfn.IFS(M579="Needs Improvement", 4, M579="Below Expectation", 1,M579="Meets Expectation",3,M579="Exceeds Expectation",2)</f>
        <v>3</v>
      </c>
    </row>
    <row r="580" spans="1:28" x14ac:dyDescent="0.3">
      <c r="A580" t="s">
        <v>602</v>
      </c>
      <c r="B580" t="s">
        <v>1600</v>
      </c>
      <c r="C580" t="s">
        <v>2026</v>
      </c>
      <c r="D580" t="s">
        <v>2074</v>
      </c>
      <c r="E580" t="s">
        <v>2023</v>
      </c>
      <c r="F580" t="s">
        <v>755</v>
      </c>
      <c r="G580" s="4">
        <v>81574</v>
      </c>
      <c r="H580">
        <v>0</v>
      </c>
      <c r="I580" s="6" t="s">
        <v>2069</v>
      </c>
      <c r="J580" t="s">
        <v>2081</v>
      </c>
      <c r="K580">
        <v>5</v>
      </c>
      <c r="L580">
        <v>2</v>
      </c>
      <c r="M580" t="str" cm="1">
        <f t="array" ref="M580">_xlfn.IFS(L580=0,"Below Expectation",L580&lt;5,"Needs Improvement",L580&lt;=7,"Meets Expectation",L580&gt;=8,"Exceeds Expectation")</f>
        <v>Needs Improvement</v>
      </c>
      <c r="N580">
        <f t="shared" si="9"/>
        <v>11</v>
      </c>
      <c r="O580" s="11">
        <f>N580/Table3[[#Totals],[Point]]</f>
        <v>0.7857142857142857</v>
      </c>
      <c r="P580" s="4" t="str" cm="1">
        <f t="array" ref="P580">_xlfn.IFS(O580&lt;=40%,"Low Risk",AND(O580&gt;40%,O580&lt;60%), "Medium Risk",O580&gt;=60%,"High Risk")</f>
        <v>High Risk</v>
      </c>
      <c r="Y580" cm="1">
        <f t="array" ref="Y580">_xlfn.IFS(D580="22-29",1,D580="30-39",2,D580="40-49",3,D580="50-59",4)</f>
        <v>3</v>
      </c>
      <c r="Z580" cm="1">
        <f t="array" ref="Z580">_xlfn.IFS(I580="0-4years",3,I580="5-9years",2,I580="10+ years",1)</f>
        <v>3</v>
      </c>
      <c r="AA580" cm="1">
        <f t="array" ref="AA580">_xlfn.IFS(J580="Low(1-2)", 3, J580="Medium(3)",1,J580="High(4-5)",2)</f>
        <v>1</v>
      </c>
      <c r="AB580" cm="1">
        <f t="array" ref="AB580">_xlfn.IFS(M580="Needs Improvement", 4, M580="Below Expectation", 1,M580="Meets Expectation",3,M580="Exceeds Expectation",2)</f>
        <v>4</v>
      </c>
    </row>
    <row r="581" spans="1:28" x14ac:dyDescent="0.3">
      <c r="A581" t="s">
        <v>603</v>
      </c>
      <c r="B581" t="s">
        <v>1601</v>
      </c>
      <c r="C581" t="s">
        <v>2027</v>
      </c>
      <c r="D581" t="s">
        <v>2075</v>
      </c>
      <c r="E581" t="s">
        <v>2022</v>
      </c>
      <c r="F581" t="s">
        <v>913</v>
      </c>
      <c r="G581" s="4">
        <v>115545</v>
      </c>
      <c r="H581">
        <v>0</v>
      </c>
      <c r="I581" s="6" t="s">
        <v>2071</v>
      </c>
      <c r="J581" t="s">
        <v>2081</v>
      </c>
      <c r="K581">
        <v>2</v>
      </c>
      <c r="L581">
        <v>6</v>
      </c>
      <c r="M581" t="str" cm="1">
        <f t="array" ref="M581">_xlfn.IFS(L581=0,"Below Expectation",L581&lt;5,"Needs Improvement",L581&lt;=7,"Meets Expectation",L581&gt;=8,"Exceeds Expectation")</f>
        <v>Meets Expectation</v>
      </c>
      <c r="N581">
        <f t="shared" si="9"/>
        <v>9</v>
      </c>
      <c r="O581" s="11">
        <f>N581/Table3[[#Totals],[Point]]</f>
        <v>0.6428571428571429</v>
      </c>
      <c r="P581" s="4" t="str" cm="1">
        <f t="array" ref="P581">_xlfn.IFS(O581&lt;=40%,"Low Risk",AND(O581&gt;40%,O581&lt;60%), "Medium Risk",O581&gt;=60%,"High Risk")</f>
        <v>High Risk</v>
      </c>
      <c r="Y581" cm="1">
        <f t="array" ref="Y581">_xlfn.IFS(D581="22-29",1,D581="30-39",2,D581="40-49",3,D581="50-59",4)</f>
        <v>4</v>
      </c>
      <c r="Z581" cm="1">
        <f t="array" ref="Z581">_xlfn.IFS(I581="0-4years",3,I581="5-9years",2,I581="10+ years",1)</f>
        <v>1</v>
      </c>
      <c r="AA581" cm="1">
        <f t="array" ref="AA581">_xlfn.IFS(J581="Low(1-2)", 3, J581="Medium(3)",1,J581="High(4-5)",2)</f>
        <v>1</v>
      </c>
      <c r="AB581" cm="1">
        <f t="array" ref="AB581">_xlfn.IFS(M581="Needs Improvement", 4, M581="Below Expectation", 1,M581="Meets Expectation",3,M581="Exceeds Expectation",2)</f>
        <v>3</v>
      </c>
    </row>
    <row r="582" spans="1:28" x14ac:dyDescent="0.3">
      <c r="A582" t="s">
        <v>604</v>
      </c>
      <c r="B582" t="s">
        <v>1602</v>
      </c>
      <c r="C582" t="s">
        <v>2027</v>
      </c>
      <c r="D582" t="s">
        <v>2073</v>
      </c>
      <c r="E582" t="s">
        <v>2023</v>
      </c>
      <c r="F582" t="s">
        <v>629</v>
      </c>
      <c r="G582" s="4">
        <v>52675</v>
      </c>
      <c r="H582">
        <v>1</v>
      </c>
      <c r="I582" s="6" t="s">
        <v>2071</v>
      </c>
      <c r="J582" t="s">
        <v>2080</v>
      </c>
      <c r="K582">
        <v>1</v>
      </c>
      <c r="L582">
        <v>2</v>
      </c>
      <c r="M582" t="str" cm="1">
        <f t="array" ref="M582">_xlfn.IFS(L582=0,"Below Expectation",L582&lt;5,"Needs Improvement",L582&lt;=7,"Meets Expectation",L582&gt;=8,"Exceeds Expectation")</f>
        <v>Needs Improvement</v>
      </c>
      <c r="N582">
        <f t="shared" si="9"/>
        <v>10</v>
      </c>
      <c r="O582" s="11">
        <f>N582/Table3[[#Totals],[Point]]</f>
        <v>0.7142857142857143</v>
      </c>
      <c r="P582" s="4" t="str" cm="1">
        <f t="array" ref="P582">_xlfn.IFS(O582&lt;=40%,"Low Risk",AND(O582&gt;40%,O582&lt;60%), "Medium Risk",O582&gt;=60%,"High Risk")</f>
        <v>High Risk</v>
      </c>
      <c r="Y582" cm="1">
        <f t="array" ref="Y582">_xlfn.IFS(D582="22-29",1,D582="30-39",2,D582="40-49",3,D582="50-59",4)</f>
        <v>2</v>
      </c>
      <c r="Z582" cm="1">
        <f t="array" ref="Z582">_xlfn.IFS(I582="0-4years",3,I582="5-9years",2,I582="10+ years",1)</f>
        <v>1</v>
      </c>
      <c r="AA582" cm="1">
        <f t="array" ref="AA582">_xlfn.IFS(J582="Low(1-2)", 3, J582="Medium(3)",1,J582="High(4-5)",2)</f>
        <v>3</v>
      </c>
      <c r="AB582" cm="1">
        <f t="array" ref="AB582">_xlfn.IFS(M582="Needs Improvement", 4, M582="Below Expectation", 1,M582="Meets Expectation",3,M582="Exceeds Expectation",2)</f>
        <v>4</v>
      </c>
    </row>
    <row r="583" spans="1:28" x14ac:dyDescent="0.3">
      <c r="A583" t="s">
        <v>605</v>
      </c>
      <c r="B583" t="s">
        <v>1603</v>
      </c>
      <c r="C583" t="s">
        <v>2030</v>
      </c>
      <c r="D583" t="s">
        <v>2075</v>
      </c>
      <c r="E583" t="s">
        <v>2023</v>
      </c>
      <c r="F583" t="s">
        <v>480</v>
      </c>
      <c r="G583" s="4">
        <v>97267</v>
      </c>
      <c r="H583">
        <v>0</v>
      </c>
      <c r="I583" s="6" t="s">
        <v>2071</v>
      </c>
      <c r="J583" t="s">
        <v>2080</v>
      </c>
      <c r="K583">
        <v>1</v>
      </c>
      <c r="L583">
        <v>2</v>
      </c>
      <c r="M583" t="str" cm="1">
        <f t="array" ref="M583">_xlfn.IFS(L583=0,"Below Expectation",L583&lt;5,"Needs Improvement",L583&lt;=7,"Meets Expectation",L583&gt;=8,"Exceeds Expectation")</f>
        <v>Needs Improvement</v>
      </c>
      <c r="N583">
        <f t="shared" si="9"/>
        <v>12</v>
      </c>
      <c r="O583" s="11">
        <f>N583/Table3[[#Totals],[Point]]</f>
        <v>0.8571428571428571</v>
      </c>
      <c r="P583" s="4" t="str" cm="1">
        <f t="array" ref="P583">_xlfn.IFS(O583&lt;=40%,"Low Risk",AND(O583&gt;40%,O583&lt;60%), "Medium Risk",O583&gt;=60%,"High Risk")</f>
        <v>High Risk</v>
      </c>
      <c r="Y583" cm="1">
        <f t="array" ref="Y583">_xlfn.IFS(D583="22-29",1,D583="30-39",2,D583="40-49",3,D583="50-59",4)</f>
        <v>4</v>
      </c>
      <c r="Z583" cm="1">
        <f t="array" ref="Z583">_xlfn.IFS(I583="0-4years",3,I583="5-9years",2,I583="10+ years",1)</f>
        <v>1</v>
      </c>
      <c r="AA583" cm="1">
        <f t="array" ref="AA583">_xlfn.IFS(J583="Low(1-2)", 3, J583="Medium(3)",1,J583="High(4-5)",2)</f>
        <v>3</v>
      </c>
      <c r="AB583" cm="1">
        <f t="array" ref="AB583">_xlfn.IFS(M583="Needs Improvement", 4, M583="Below Expectation", 1,M583="Meets Expectation",3,M583="Exceeds Expectation",2)</f>
        <v>4</v>
      </c>
    </row>
    <row r="584" spans="1:28" x14ac:dyDescent="0.3">
      <c r="A584" t="s">
        <v>606</v>
      </c>
      <c r="B584" t="s">
        <v>1604</v>
      </c>
      <c r="C584" t="s">
        <v>2026</v>
      </c>
      <c r="D584" t="s">
        <v>2076</v>
      </c>
      <c r="E584" t="s">
        <v>2023</v>
      </c>
      <c r="F584" t="s">
        <v>638</v>
      </c>
      <c r="G584" s="4">
        <v>65563</v>
      </c>
      <c r="H584">
        <v>0</v>
      </c>
      <c r="I584" s="6" t="s">
        <v>2069</v>
      </c>
      <c r="J584" t="s">
        <v>2079</v>
      </c>
      <c r="K584">
        <v>1</v>
      </c>
      <c r="L584">
        <v>9</v>
      </c>
      <c r="M584" t="str" cm="1">
        <f t="array" ref="M584">_xlfn.IFS(L584=0,"Below Expectation",L584&lt;5,"Needs Improvement",L584&lt;=7,"Meets Expectation",L584&gt;=8,"Exceeds Expectation")</f>
        <v>Exceeds Expectation</v>
      </c>
      <c r="N584">
        <f t="shared" si="9"/>
        <v>8</v>
      </c>
      <c r="O584" s="11">
        <f>N584/Table3[[#Totals],[Point]]</f>
        <v>0.5714285714285714</v>
      </c>
      <c r="P584" s="4" t="str" cm="1">
        <f t="array" ref="P584">_xlfn.IFS(O584&lt;=40%,"Low Risk",AND(O584&gt;40%,O584&lt;60%), "Medium Risk",O584&gt;=60%,"High Risk")</f>
        <v>Medium Risk</v>
      </c>
      <c r="Y584" cm="1">
        <f t="array" ref="Y584">_xlfn.IFS(D584="22-29",1,D584="30-39",2,D584="40-49",3,D584="50-59",4)</f>
        <v>1</v>
      </c>
      <c r="Z584" cm="1">
        <f t="array" ref="Z584">_xlfn.IFS(I584="0-4years",3,I584="5-9years",2,I584="10+ years",1)</f>
        <v>3</v>
      </c>
      <c r="AA584" cm="1">
        <f t="array" ref="AA584">_xlfn.IFS(J584="Low(1-2)", 3, J584="Medium(3)",1,J584="High(4-5)",2)</f>
        <v>2</v>
      </c>
      <c r="AB584" cm="1">
        <f t="array" ref="AB584">_xlfn.IFS(M584="Needs Improvement", 4, M584="Below Expectation", 1,M584="Meets Expectation",3,M584="Exceeds Expectation",2)</f>
        <v>2</v>
      </c>
    </row>
    <row r="585" spans="1:28" x14ac:dyDescent="0.3">
      <c r="A585" t="s">
        <v>607</v>
      </c>
      <c r="B585" t="s">
        <v>1605</v>
      </c>
      <c r="C585" t="s">
        <v>2027</v>
      </c>
      <c r="D585" t="s">
        <v>2073</v>
      </c>
      <c r="E585" t="s">
        <v>2024</v>
      </c>
      <c r="F585" t="s">
        <v>758</v>
      </c>
      <c r="G585" s="4">
        <v>36332</v>
      </c>
      <c r="H585">
        <v>0</v>
      </c>
      <c r="I585" s="6" t="s">
        <v>2069</v>
      </c>
      <c r="J585" t="s">
        <v>2080</v>
      </c>
      <c r="K585">
        <v>4</v>
      </c>
      <c r="L585">
        <v>8</v>
      </c>
      <c r="M585" t="str" cm="1">
        <f t="array" ref="M585">_xlfn.IFS(L585=0,"Below Expectation",L585&lt;5,"Needs Improvement",L585&lt;=7,"Meets Expectation",L585&gt;=8,"Exceeds Expectation")</f>
        <v>Exceeds Expectation</v>
      </c>
      <c r="N585">
        <f t="shared" si="9"/>
        <v>10</v>
      </c>
      <c r="O585" s="11">
        <f>N585/Table3[[#Totals],[Point]]</f>
        <v>0.7142857142857143</v>
      </c>
      <c r="P585" s="4" t="str" cm="1">
        <f t="array" ref="P585">_xlfn.IFS(O585&lt;=40%,"Low Risk",AND(O585&gt;40%,O585&lt;60%), "Medium Risk",O585&gt;=60%,"High Risk")</f>
        <v>High Risk</v>
      </c>
      <c r="Y585" cm="1">
        <f t="array" ref="Y585">_xlfn.IFS(D585="22-29",1,D585="30-39",2,D585="40-49",3,D585="50-59",4)</f>
        <v>2</v>
      </c>
      <c r="Z585" cm="1">
        <f t="array" ref="Z585">_xlfn.IFS(I585="0-4years",3,I585="5-9years",2,I585="10+ years",1)</f>
        <v>3</v>
      </c>
      <c r="AA585" cm="1">
        <f t="array" ref="AA585">_xlfn.IFS(J585="Low(1-2)", 3, J585="Medium(3)",1,J585="High(4-5)",2)</f>
        <v>3</v>
      </c>
      <c r="AB585" cm="1">
        <f t="array" ref="AB585">_xlfn.IFS(M585="Needs Improvement", 4, M585="Below Expectation", 1,M585="Meets Expectation",3,M585="Exceeds Expectation",2)</f>
        <v>2</v>
      </c>
    </row>
    <row r="586" spans="1:28" x14ac:dyDescent="0.3">
      <c r="A586" t="s">
        <v>608</v>
      </c>
      <c r="B586" t="s">
        <v>1606</v>
      </c>
      <c r="C586" t="s">
        <v>2030</v>
      </c>
      <c r="D586" t="s">
        <v>2076</v>
      </c>
      <c r="E586" t="s">
        <v>2022</v>
      </c>
      <c r="F586" t="s">
        <v>721</v>
      </c>
      <c r="G586" s="4">
        <v>44177</v>
      </c>
      <c r="H586">
        <v>0</v>
      </c>
      <c r="I586" s="6" t="s">
        <v>2069</v>
      </c>
      <c r="J586" t="s">
        <v>2080</v>
      </c>
      <c r="K586">
        <v>2</v>
      </c>
      <c r="L586">
        <v>1</v>
      </c>
      <c r="M586" t="str" cm="1">
        <f t="array" ref="M586">_xlfn.IFS(L586=0,"Below Expectation",L586&lt;5,"Needs Improvement",L586&lt;=7,"Meets Expectation",L586&gt;=8,"Exceeds Expectation")</f>
        <v>Needs Improvement</v>
      </c>
      <c r="N586">
        <f t="shared" si="9"/>
        <v>11</v>
      </c>
      <c r="O586" s="11">
        <f>N586/Table3[[#Totals],[Point]]</f>
        <v>0.7857142857142857</v>
      </c>
      <c r="P586" s="4" t="str" cm="1">
        <f t="array" ref="P586">_xlfn.IFS(O586&lt;=40%,"Low Risk",AND(O586&gt;40%,O586&lt;60%), "Medium Risk",O586&gt;=60%,"High Risk")</f>
        <v>High Risk</v>
      </c>
      <c r="Y586" cm="1">
        <f t="array" ref="Y586">_xlfn.IFS(D586="22-29",1,D586="30-39",2,D586="40-49",3,D586="50-59",4)</f>
        <v>1</v>
      </c>
      <c r="Z586" cm="1">
        <f t="array" ref="Z586">_xlfn.IFS(I586="0-4years",3,I586="5-9years",2,I586="10+ years",1)</f>
        <v>3</v>
      </c>
      <c r="AA586" cm="1">
        <f t="array" ref="AA586">_xlfn.IFS(J586="Low(1-2)", 3, J586="Medium(3)",1,J586="High(4-5)",2)</f>
        <v>3</v>
      </c>
      <c r="AB586" cm="1">
        <f t="array" ref="AB586">_xlfn.IFS(M586="Needs Improvement", 4, M586="Below Expectation", 1,M586="Meets Expectation",3,M586="Exceeds Expectation",2)</f>
        <v>4</v>
      </c>
    </row>
    <row r="587" spans="1:28" x14ac:dyDescent="0.3">
      <c r="A587" t="s">
        <v>609</v>
      </c>
      <c r="B587" t="s">
        <v>1607</v>
      </c>
      <c r="C587" t="s">
        <v>2027</v>
      </c>
      <c r="D587" t="s">
        <v>2074</v>
      </c>
      <c r="E587" t="s">
        <v>2023</v>
      </c>
      <c r="F587" t="s">
        <v>1004</v>
      </c>
      <c r="G587" s="4">
        <v>114254</v>
      </c>
      <c r="H587">
        <v>0</v>
      </c>
      <c r="I587" s="6" t="s">
        <v>2069</v>
      </c>
      <c r="J587" t="s">
        <v>2079</v>
      </c>
      <c r="K587">
        <v>4</v>
      </c>
      <c r="L587">
        <v>3</v>
      </c>
      <c r="M587" t="str" cm="1">
        <f t="array" ref="M587">_xlfn.IFS(L587=0,"Below Expectation",L587&lt;5,"Needs Improvement",L587&lt;=7,"Meets Expectation",L587&gt;=8,"Exceeds Expectation")</f>
        <v>Needs Improvement</v>
      </c>
      <c r="N587">
        <f t="shared" si="9"/>
        <v>12</v>
      </c>
      <c r="O587" s="11">
        <f>N587/Table3[[#Totals],[Point]]</f>
        <v>0.8571428571428571</v>
      </c>
      <c r="P587" s="4" t="str" cm="1">
        <f t="array" ref="P587">_xlfn.IFS(O587&lt;=40%,"Low Risk",AND(O587&gt;40%,O587&lt;60%), "Medium Risk",O587&gt;=60%,"High Risk")</f>
        <v>High Risk</v>
      </c>
      <c r="Y587" cm="1">
        <f t="array" ref="Y587">_xlfn.IFS(D587="22-29",1,D587="30-39",2,D587="40-49",3,D587="50-59",4)</f>
        <v>3</v>
      </c>
      <c r="Z587" cm="1">
        <f t="array" ref="Z587">_xlfn.IFS(I587="0-4years",3,I587="5-9years",2,I587="10+ years",1)</f>
        <v>3</v>
      </c>
      <c r="AA587" cm="1">
        <f t="array" ref="AA587">_xlfn.IFS(J587="Low(1-2)", 3, J587="Medium(3)",1,J587="High(4-5)",2)</f>
        <v>2</v>
      </c>
      <c r="AB587" cm="1">
        <f t="array" ref="AB587">_xlfn.IFS(M587="Needs Improvement", 4, M587="Below Expectation", 1,M587="Meets Expectation",3,M587="Exceeds Expectation",2)</f>
        <v>4</v>
      </c>
    </row>
    <row r="588" spans="1:28" x14ac:dyDescent="0.3">
      <c r="A588" t="s">
        <v>610</v>
      </c>
      <c r="B588" t="s">
        <v>1608</v>
      </c>
      <c r="C588" t="s">
        <v>2028</v>
      </c>
      <c r="D588" t="s">
        <v>2076</v>
      </c>
      <c r="E588" t="s">
        <v>2023</v>
      </c>
      <c r="F588" t="s">
        <v>719</v>
      </c>
      <c r="G588" s="4">
        <v>93447</v>
      </c>
      <c r="H588">
        <v>1</v>
      </c>
      <c r="I588" s="6" t="s">
        <v>2069</v>
      </c>
      <c r="J588" t="s">
        <v>2080</v>
      </c>
      <c r="K588">
        <v>1</v>
      </c>
      <c r="L588">
        <v>5</v>
      </c>
      <c r="M588" t="str" cm="1">
        <f t="array" ref="M588">_xlfn.IFS(L588=0,"Below Expectation",L588&lt;5,"Needs Improvement",L588&lt;=7,"Meets Expectation",L588&gt;=8,"Exceeds Expectation")</f>
        <v>Meets Expectation</v>
      </c>
      <c r="N588">
        <f t="shared" si="9"/>
        <v>10</v>
      </c>
      <c r="O588" s="11">
        <f>N588/Table3[[#Totals],[Point]]</f>
        <v>0.7142857142857143</v>
      </c>
      <c r="P588" s="4" t="str" cm="1">
        <f t="array" ref="P588">_xlfn.IFS(O588&lt;=40%,"Low Risk",AND(O588&gt;40%,O588&lt;60%), "Medium Risk",O588&gt;=60%,"High Risk")</f>
        <v>High Risk</v>
      </c>
      <c r="Y588" cm="1">
        <f t="array" ref="Y588">_xlfn.IFS(D588="22-29",1,D588="30-39",2,D588="40-49",3,D588="50-59",4)</f>
        <v>1</v>
      </c>
      <c r="Z588" cm="1">
        <f t="array" ref="Z588">_xlfn.IFS(I588="0-4years",3,I588="5-9years",2,I588="10+ years",1)</f>
        <v>3</v>
      </c>
      <c r="AA588" cm="1">
        <f t="array" ref="AA588">_xlfn.IFS(J588="Low(1-2)", 3, J588="Medium(3)",1,J588="High(4-5)",2)</f>
        <v>3</v>
      </c>
      <c r="AB588" cm="1">
        <f t="array" ref="AB588">_xlfn.IFS(M588="Needs Improvement", 4, M588="Below Expectation", 1,M588="Meets Expectation",3,M588="Exceeds Expectation",2)</f>
        <v>3</v>
      </c>
    </row>
    <row r="589" spans="1:28" x14ac:dyDescent="0.3">
      <c r="A589" t="s">
        <v>611</v>
      </c>
      <c r="B589" t="s">
        <v>1609</v>
      </c>
      <c r="C589" t="s">
        <v>2029</v>
      </c>
      <c r="D589" t="s">
        <v>2073</v>
      </c>
      <c r="E589" t="s">
        <v>2022</v>
      </c>
      <c r="F589" t="s">
        <v>518</v>
      </c>
      <c r="G589" s="4">
        <v>82104</v>
      </c>
      <c r="H589">
        <v>0</v>
      </c>
      <c r="I589" s="6" t="s">
        <v>2071</v>
      </c>
      <c r="J589" t="s">
        <v>2080</v>
      </c>
      <c r="K589">
        <v>4</v>
      </c>
      <c r="L589">
        <v>2</v>
      </c>
      <c r="M589" t="str" cm="1">
        <f t="array" ref="M589">_xlfn.IFS(L589=0,"Below Expectation",L589&lt;5,"Needs Improvement",L589&lt;=7,"Meets Expectation",L589&gt;=8,"Exceeds Expectation")</f>
        <v>Needs Improvement</v>
      </c>
      <c r="N589">
        <f t="shared" si="9"/>
        <v>10</v>
      </c>
      <c r="O589" s="11">
        <f>N589/Table3[[#Totals],[Point]]</f>
        <v>0.7142857142857143</v>
      </c>
      <c r="P589" s="4" t="str" cm="1">
        <f t="array" ref="P589">_xlfn.IFS(O589&lt;=40%,"Low Risk",AND(O589&gt;40%,O589&lt;60%), "Medium Risk",O589&gt;=60%,"High Risk")</f>
        <v>High Risk</v>
      </c>
      <c r="Y589" cm="1">
        <f t="array" ref="Y589">_xlfn.IFS(D589="22-29",1,D589="30-39",2,D589="40-49",3,D589="50-59",4)</f>
        <v>2</v>
      </c>
      <c r="Z589" cm="1">
        <f t="array" ref="Z589">_xlfn.IFS(I589="0-4years",3,I589="5-9years",2,I589="10+ years",1)</f>
        <v>1</v>
      </c>
      <c r="AA589" cm="1">
        <f t="array" ref="AA589">_xlfn.IFS(J589="Low(1-2)", 3, J589="Medium(3)",1,J589="High(4-5)",2)</f>
        <v>3</v>
      </c>
      <c r="AB589" cm="1">
        <f t="array" ref="AB589">_xlfn.IFS(M589="Needs Improvement", 4, M589="Below Expectation", 1,M589="Meets Expectation",3,M589="Exceeds Expectation",2)</f>
        <v>4</v>
      </c>
    </row>
    <row r="590" spans="1:28" x14ac:dyDescent="0.3">
      <c r="A590" t="s">
        <v>612</v>
      </c>
      <c r="B590" t="s">
        <v>1610</v>
      </c>
      <c r="C590" t="s">
        <v>2029</v>
      </c>
      <c r="D590" t="s">
        <v>2075</v>
      </c>
      <c r="E590" t="s">
        <v>2023</v>
      </c>
      <c r="F590" t="s">
        <v>697</v>
      </c>
      <c r="G590" s="4">
        <v>109335</v>
      </c>
      <c r="H590">
        <v>1</v>
      </c>
      <c r="I590" s="6" t="s">
        <v>2069</v>
      </c>
      <c r="J590" t="s">
        <v>2081</v>
      </c>
      <c r="K590">
        <v>4</v>
      </c>
      <c r="L590">
        <v>9</v>
      </c>
      <c r="M590" t="str" cm="1">
        <f t="array" ref="M590">_xlfn.IFS(L590=0,"Below Expectation",L590&lt;5,"Needs Improvement",L590&lt;=7,"Meets Expectation",L590&gt;=8,"Exceeds Expectation")</f>
        <v>Exceeds Expectation</v>
      </c>
      <c r="N590">
        <f t="shared" si="9"/>
        <v>10</v>
      </c>
      <c r="O590" s="11">
        <f>N590/Table3[[#Totals],[Point]]</f>
        <v>0.7142857142857143</v>
      </c>
      <c r="P590" s="4" t="str" cm="1">
        <f t="array" ref="P590">_xlfn.IFS(O590&lt;=40%,"Low Risk",AND(O590&gt;40%,O590&lt;60%), "Medium Risk",O590&gt;=60%,"High Risk")</f>
        <v>High Risk</v>
      </c>
      <c r="Y590" cm="1">
        <f t="array" ref="Y590">_xlfn.IFS(D590="22-29",1,D590="30-39",2,D590="40-49",3,D590="50-59",4)</f>
        <v>4</v>
      </c>
      <c r="Z590" cm="1">
        <f t="array" ref="Z590">_xlfn.IFS(I590="0-4years",3,I590="5-9years",2,I590="10+ years",1)</f>
        <v>3</v>
      </c>
      <c r="AA590" cm="1">
        <f t="array" ref="AA590">_xlfn.IFS(J590="Low(1-2)", 3, J590="Medium(3)",1,J590="High(4-5)",2)</f>
        <v>1</v>
      </c>
      <c r="AB590" cm="1">
        <f t="array" ref="AB590">_xlfn.IFS(M590="Needs Improvement", 4, M590="Below Expectation", 1,M590="Meets Expectation",3,M590="Exceeds Expectation",2)</f>
        <v>2</v>
      </c>
    </row>
    <row r="591" spans="1:28" x14ac:dyDescent="0.3">
      <c r="A591" t="s">
        <v>613</v>
      </c>
      <c r="B591" t="s">
        <v>1611</v>
      </c>
      <c r="C591" t="s">
        <v>2027</v>
      </c>
      <c r="D591" t="s">
        <v>2076</v>
      </c>
      <c r="E591" t="s">
        <v>2023</v>
      </c>
      <c r="F591" t="s">
        <v>270</v>
      </c>
      <c r="G591" s="4">
        <v>105730</v>
      </c>
      <c r="H591">
        <v>0</v>
      </c>
      <c r="I591" s="6" t="s">
        <v>2070</v>
      </c>
      <c r="J591" t="s">
        <v>2079</v>
      </c>
      <c r="K591">
        <v>2</v>
      </c>
      <c r="L591">
        <v>9</v>
      </c>
      <c r="M591" t="str" cm="1">
        <f t="array" ref="M591">_xlfn.IFS(L591=0,"Below Expectation",L591&lt;5,"Needs Improvement",L591&lt;=7,"Meets Expectation",L591&gt;=8,"Exceeds Expectation")</f>
        <v>Exceeds Expectation</v>
      </c>
      <c r="N591">
        <f t="shared" si="9"/>
        <v>7</v>
      </c>
      <c r="O591" s="11">
        <f>N591/Table3[[#Totals],[Point]]</f>
        <v>0.5</v>
      </c>
      <c r="P591" s="4" t="str" cm="1">
        <f t="array" ref="P591">_xlfn.IFS(O591&lt;=40%,"Low Risk",AND(O591&gt;40%,O591&lt;60%), "Medium Risk",O591&gt;=60%,"High Risk")</f>
        <v>Medium Risk</v>
      </c>
      <c r="Y591" cm="1">
        <f t="array" ref="Y591">_xlfn.IFS(D591="22-29",1,D591="30-39",2,D591="40-49",3,D591="50-59",4)</f>
        <v>1</v>
      </c>
      <c r="Z591" cm="1">
        <f t="array" ref="Z591">_xlfn.IFS(I591="0-4years",3,I591="5-9years",2,I591="10+ years",1)</f>
        <v>2</v>
      </c>
      <c r="AA591" cm="1">
        <f t="array" ref="AA591">_xlfn.IFS(J591="Low(1-2)", 3, J591="Medium(3)",1,J591="High(4-5)",2)</f>
        <v>2</v>
      </c>
      <c r="AB591" cm="1">
        <f t="array" ref="AB591">_xlfn.IFS(M591="Needs Improvement", 4, M591="Below Expectation", 1,M591="Meets Expectation",3,M591="Exceeds Expectation",2)</f>
        <v>2</v>
      </c>
    </row>
    <row r="592" spans="1:28" x14ac:dyDescent="0.3">
      <c r="A592" t="s">
        <v>614</v>
      </c>
      <c r="B592" t="s">
        <v>1612</v>
      </c>
      <c r="C592" t="s">
        <v>2025</v>
      </c>
      <c r="D592" t="s">
        <v>2075</v>
      </c>
      <c r="E592" t="s">
        <v>2024</v>
      </c>
      <c r="F592" t="s">
        <v>566</v>
      </c>
      <c r="G592" s="4">
        <v>29951</v>
      </c>
      <c r="H592">
        <v>0</v>
      </c>
      <c r="I592" s="6" t="s">
        <v>2069</v>
      </c>
      <c r="J592" t="s">
        <v>2079</v>
      </c>
      <c r="K592">
        <v>3</v>
      </c>
      <c r="L592">
        <v>6</v>
      </c>
      <c r="M592" t="str" cm="1">
        <f t="array" ref="M592">_xlfn.IFS(L592=0,"Below Expectation",L592&lt;5,"Needs Improvement",L592&lt;=7,"Meets Expectation",L592&gt;=8,"Exceeds Expectation")</f>
        <v>Meets Expectation</v>
      </c>
      <c r="N592">
        <f t="shared" si="9"/>
        <v>12</v>
      </c>
      <c r="O592" s="11">
        <f>N592/Table3[[#Totals],[Point]]</f>
        <v>0.8571428571428571</v>
      </c>
      <c r="P592" s="4" t="str" cm="1">
        <f t="array" ref="P592">_xlfn.IFS(O592&lt;=40%,"Low Risk",AND(O592&gt;40%,O592&lt;60%), "Medium Risk",O592&gt;=60%,"High Risk")</f>
        <v>High Risk</v>
      </c>
      <c r="Y592" cm="1">
        <f t="array" ref="Y592">_xlfn.IFS(D592="22-29",1,D592="30-39",2,D592="40-49",3,D592="50-59",4)</f>
        <v>4</v>
      </c>
      <c r="Z592" cm="1">
        <f t="array" ref="Z592">_xlfn.IFS(I592="0-4years",3,I592="5-9years",2,I592="10+ years",1)</f>
        <v>3</v>
      </c>
      <c r="AA592" cm="1">
        <f t="array" ref="AA592">_xlfn.IFS(J592="Low(1-2)", 3, J592="Medium(3)",1,J592="High(4-5)",2)</f>
        <v>2</v>
      </c>
      <c r="AB592" cm="1">
        <f t="array" ref="AB592">_xlfn.IFS(M592="Needs Improvement", 4, M592="Below Expectation", 1,M592="Meets Expectation",3,M592="Exceeds Expectation",2)</f>
        <v>3</v>
      </c>
    </row>
    <row r="593" spans="1:28" x14ac:dyDescent="0.3">
      <c r="A593" t="s">
        <v>615</v>
      </c>
      <c r="B593" t="s">
        <v>1613</v>
      </c>
      <c r="C593" t="s">
        <v>2026</v>
      </c>
      <c r="D593" t="s">
        <v>2076</v>
      </c>
      <c r="E593" t="s">
        <v>2023</v>
      </c>
      <c r="F593" t="s">
        <v>587</v>
      </c>
      <c r="G593" s="4">
        <v>53333</v>
      </c>
      <c r="H593">
        <v>0</v>
      </c>
      <c r="I593" s="6" t="s">
        <v>2070</v>
      </c>
      <c r="J593" t="s">
        <v>2080</v>
      </c>
      <c r="K593">
        <v>4</v>
      </c>
      <c r="L593">
        <v>6</v>
      </c>
      <c r="M593" t="str" cm="1">
        <f t="array" ref="M593">_xlfn.IFS(L593=0,"Below Expectation",L593&lt;5,"Needs Improvement",L593&lt;=7,"Meets Expectation",L593&gt;=8,"Exceeds Expectation")</f>
        <v>Meets Expectation</v>
      </c>
      <c r="N593">
        <f t="shared" si="9"/>
        <v>9</v>
      </c>
      <c r="O593" s="11">
        <f>N593/Table3[[#Totals],[Point]]</f>
        <v>0.6428571428571429</v>
      </c>
      <c r="P593" s="4" t="str" cm="1">
        <f t="array" ref="P593">_xlfn.IFS(O593&lt;=40%,"Low Risk",AND(O593&gt;40%,O593&lt;60%), "Medium Risk",O593&gt;=60%,"High Risk")</f>
        <v>High Risk</v>
      </c>
      <c r="Y593" cm="1">
        <f t="array" ref="Y593">_xlfn.IFS(D593="22-29",1,D593="30-39",2,D593="40-49",3,D593="50-59",4)</f>
        <v>1</v>
      </c>
      <c r="Z593" cm="1">
        <f t="array" ref="Z593">_xlfn.IFS(I593="0-4years",3,I593="5-9years",2,I593="10+ years",1)</f>
        <v>2</v>
      </c>
      <c r="AA593" cm="1">
        <f t="array" ref="AA593">_xlfn.IFS(J593="Low(1-2)", 3, J593="Medium(3)",1,J593="High(4-5)",2)</f>
        <v>3</v>
      </c>
      <c r="AB593" cm="1">
        <f t="array" ref="AB593">_xlfn.IFS(M593="Needs Improvement", 4, M593="Below Expectation", 1,M593="Meets Expectation",3,M593="Exceeds Expectation",2)</f>
        <v>3</v>
      </c>
    </row>
    <row r="594" spans="1:28" x14ac:dyDescent="0.3">
      <c r="A594" t="s">
        <v>616</v>
      </c>
      <c r="B594" t="s">
        <v>1614</v>
      </c>
      <c r="C594" t="s">
        <v>2026</v>
      </c>
      <c r="D594" t="s">
        <v>2073</v>
      </c>
      <c r="E594" t="s">
        <v>2022</v>
      </c>
      <c r="F594" t="s">
        <v>880</v>
      </c>
      <c r="G594" s="4">
        <v>46673</v>
      </c>
      <c r="H594">
        <v>1</v>
      </c>
      <c r="I594" s="6" t="s">
        <v>2069</v>
      </c>
      <c r="J594" t="s">
        <v>2080</v>
      </c>
      <c r="K594">
        <v>4</v>
      </c>
      <c r="L594">
        <v>4</v>
      </c>
      <c r="M594" t="str" cm="1">
        <f t="array" ref="M594">_xlfn.IFS(L594=0,"Below Expectation",L594&lt;5,"Needs Improvement",L594&lt;=7,"Meets Expectation",L594&gt;=8,"Exceeds Expectation")</f>
        <v>Needs Improvement</v>
      </c>
      <c r="N594">
        <f t="shared" si="9"/>
        <v>12</v>
      </c>
      <c r="O594" s="11">
        <f>N594/Table3[[#Totals],[Point]]</f>
        <v>0.8571428571428571</v>
      </c>
      <c r="P594" s="4" t="str" cm="1">
        <f t="array" ref="P594">_xlfn.IFS(O594&lt;=40%,"Low Risk",AND(O594&gt;40%,O594&lt;60%), "Medium Risk",O594&gt;=60%,"High Risk")</f>
        <v>High Risk</v>
      </c>
      <c r="Y594" cm="1">
        <f t="array" ref="Y594">_xlfn.IFS(D594="22-29",1,D594="30-39",2,D594="40-49",3,D594="50-59",4)</f>
        <v>2</v>
      </c>
      <c r="Z594" cm="1">
        <f t="array" ref="Z594">_xlfn.IFS(I594="0-4years",3,I594="5-9years",2,I594="10+ years",1)</f>
        <v>3</v>
      </c>
      <c r="AA594" cm="1">
        <f t="array" ref="AA594">_xlfn.IFS(J594="Low(1-2)", 3, J594="Medium(3)",1,J594="High(4-5)",2)</f>
        <v>3</v>
      </c>
      <c r="AB594" cm="1">
        <f t="array" ref="AB594">_xlfn.IFS(M594="Needs Improvement", 4, M594="Below Expectation", 1,M594="Meets Expectation",3,M594="Exceeds Expectation",2)</f>
        <v>4</v>
      </c>
    </row>
    <row r="595" spans="1:28" x14ac:dyDescent="0.3">
      <c r="A595" t="s">
        <v>617</v>
      </c>
      <c r="B595" t="s">
        <v>1615</v>
      </c>
      <c r="C595" t="s">
        <v>2026</v>
      </c>
      <c r="D595" t="s">
        <v>2075</v>
      </c>
      <c r="E595" t="s">
        <v>2024</v>
      </c>
      <c r="F595" t="s">
        <v>611</v>
      </c>
      <c r="G595" s="4">
        <v>65870</v>
      </c>
      <c r="H595">
        <v>0</v>
      </c>
      <c r="I595" s="6" t="s">
        <v>2070</v>
      </c>
      <c r="J595" t="s">
        <v>2080</v>
      </c>
      <c r="K595">
        <v>1</v>
      </c>
      <c r="L595">
        <v>2</v>
      </c>
      <c r="M595" t="str" cm="1">
        <f t="array" ref="M595">_xlfn.IFS(L595=0,"Below Expectation",L595&lt;5,"Needs Improvement",L595&lt;=7,"Meets Expectation",L595&gt;=8,"Exceeds Expectation")</f>
        <v>Needs Improvement</v>
      </c>
      <c r="N595">
        <f t="shared" si="9"/>
        <v>13</v>
      </c>
      <c r="O595" s="11">
        <f>N595/Table3[[#Totals],[Point]]</f>
        <v>0.9285714285714286</v>
      </c>
      <c r="P595" s="4" t="str" cm="1">
        <f t="array" ref="P595">_xlfn.IFS(O595&lt;=40%,"Low Risk",AND(O595&gt;40%,O595&lt;60%), "Medium Risk",O595&gt;=60%,"High Risk")</f>
        <v>High Risk</v>
      </c>
      <c r="Y595" cm="1">
        <f t="array" ref="Y595">_xlfn.IFS(D595="22-29",1,D595="30-39",2,D595="40-49",3,D595="50-59",4)</f>
        <v>4</v>
      </c>
      <c r="Z595" cm="1">
        <f t="array" ref="Z595">_xlfn.IFS(I595="0-4years",3,I595="5-9years",2,I595="10+ years",1)</f>
        <v>2</v>
      </c>
      <c r="AA595" cm="1">
        <f t="array" ref="AA595">_xlfn.IFS(J595="Low(1-2)", 3, J595="Medium(3)",1,J595="High(4-5)",2)</f>
        <v>3</v>
      </c>
      <c r="AB595" cm="1">
        <f t="array" ref="AB595">_xlfn.IFS(M595="Needs Improvement", 4, M595="Below Expectation", 1,M595="Meets Expectation",3,M595="Exceeds Expectation",2)</f>
        <v>4</v>
      </c>
    </row>
    <row r="596" spans="1:28" x14ac:dyDescent="0.3">
      <c r="A596" t="s">
        <v>618</v>
      </c>
      <c r="B596" t="s">
        <v>1616</v>
      </c>
      <c r="C596" t="s">
        <v>2028</v>
      </c>
      <c r="D596" t="s">
        <v>2073</v>
      </c>
      <c r="E596" t="s">
        <v>2023</v>
      </c>
      <c r="F596" t="s">
        <v>920</v>
      </c>
      <c r="G596" s="4">
        <v>96101</v>
      </c>
      <c r="H596">
        <v>0</v>
      </c>
      <c r="I596" s="6" t="s">
        <v>2070</v>
      </c>
      <c r="J596" t="s">
        <v>2079</v>
      </c>
      <c r="K596">
        <v>1</v>
      </c>
      <c r="L596">
        <v>1</v>
      </c>
      <c r="M596" t="str" cm="1">
        <f t="array" ref="M596">_xlfn.IFS(L596=0,"Below Expectation",L596&lt;5,"Needs Improvement",L596&lt;=7,"Meets Expectation",L596&gt;=8,"Exceeds Expectation")</f>
        <v>Needs Improvement</v>
      </c>
      <c r="N596">
        <f t="shared" si="9"/>
        <v>10</v>
      </c>
      <c r="O596" s="11">
        <f>N596/Table3[[#Totals],[Point]]</f>
        <v>0.7142857142857143</v>
      </c>
      <c r="P596" s="4" t="str" cm="1">
        <f t="array" ref="P596">_xlfn.IFS(O596&lt;=40%,"Low Risk",AND(O596&gt;40%,O596&lt;60%), "Medium Risk",O596&gt;=60%,"High Risk")</f>
        <v>High Risk</v>
      </c>
      <c r="Y596" cm="1">
        <f t="array" ref="Y596">_xlfn.IFS(D596="22-29",1,D596="30-39",2,D596="40-49",3,D596="50-59",4)</f>
        <v>2</v>
      </c>
      <c r="Z596" cm="1">
        <f t="array" ref="Z596">_xlfn.IFS(I596="0-4years",3,I596="5-9years",2,I596="10+ years",1)</f>
        <v>2</v>
      </c>
      <c r="AA596" cm="1">
        <f t="array" ref="AA596">_xlfn.IFS(J596="Low(1-2)", 3, J596="Medium(3)",1,J596="High(4-5)",2)</f>
        <v>2</v>
      </c>
      <c r="AB596" cm="1">
        <f t="array" ref="AB596">_xlfn.IFS(M596="Needs Improvement", 4, M596="Below Expectation", 1,M596="Meets Expectation",3,M596="Exceeds Expectation",2)</f>
        <v>4</v>
      </c>
    </row>
    <row r="597" spans="1:28" x14ac:dyDescent="0.3">
      <c r="A597" t="s">
        <v>619</v>
      </c>
      <c r="B597" t="s">
        <v>1617</v>
      </c>
      <c r="C597" t="s">
        <v>2026</v>
      </c>
      <c r="D597" t="s">
        <v>2074</v>
      </c>
      <c r="E597" t="s">
        <v>2023</v>
      </c>
      <c r="F597" t="s">
        <v>462</v>
      </c>
      <c r="G597" s="4">
        <v>47821</v>
      </c>
      <c r="H597">
        <v>0</v>
      </c>
      <c r="I597" s="6" t="s">
        <v>2069</v>
      </c>
      <c r="J597" t="s">
        <v>2080</v>
      </c>
      <c r="K597">
        <v>1</v>
      </c>
      <c r="L597">
        <v>3</v>
      </c>
      <c r="M597" t="str" cm="1">
        <f t="array" ref="M597">_xlfn.IFS(L597=0,"Below Expectation",L597&lt;5,"Needs Improvement",L597&lt;=7,"Meets Expectation",L597&gt;=8,"Exceeds Expectation")</f>
        <v>Needs Improvement</v>
      </c>
      <c r="N597">
        <f t="shared" si="9"/>
        <v>13</v>
      </c>
      <c r="O597" s="11">
        <f>N597/Table3[[#Totals],[Point]]</f>
        <v>0.9285714285714286</v>
      </c>
      <c r="P597" s="4" t="str" cm="1">
        <f t="array" ref="P597">_xlfn.IFS(O597&lt;=40%,"Low Risk",AND(O597&gt;40%,O597&lt;60%), "Medium Risk",O597&gt;=60%,"High Risk")</f>
        <v>High Risk</v>
      </c>
      <c r="Y597" cm="1">
        <f t="array" ref="Y597">_xlfn.IFS(D597="22-29",1,D597="30-39",2,D597="40-49",3,D597="50-59",4)</f>
        <v>3</v>
      </c>
      <c r="Z597" cm="1">
        <f t="array" ref="Z597">_xlfn.IFS(I597="0-4years",3,I597="5-9years",2,I597="10+ years",1)</f>
        <v>3</v>
      </c>
      <c r="AA597" cm="1">
        <f t="array" ref="AA597">_xlfn.IFS(J597="Low(1-2)", 3, J597="Medium(3)",1,J597="High(4-5)",2)</f>
        <v>3</v>
      </c>
      <c r="AB597" cm="1">
        <f t="array" ref="AB597">_xlfn.IFS(M597="Needs Improvement", 4, M597="Below Expectation", 1,M597="Meets Expectation",3,M597="Exceeds Expectation",2)</f>
        <v>4</v>
      </c>
    </row>
    <row r="598" spans="1:28" x14ac:dyDescent="0.3">
      <c r="A598" t="s">
        <v>620</v>
      </c>
      <c r="B598" t="s">
        <v>1618</v>
      </c>
      <c r="C598" t="s">
        <v>2029</v>
      </c>
      <c r="D598" t="s">
        <v>2074</v>
      </c>
      <c r="E598" t="s">
        <v>2023</v>
      </c>
      <c r="F598" t="s">
        <v>301</v>
      </c>
      <c r="G598" s="4">
        <v>50494</v>
      </c>
      <c r="H598">
        <v>0</v>
      </c>
      <c r="I598" s="6" t="s">
        <v>2069</v>
      </c>
      <c r="J598" t="s">
        <v>2080</v>
      </c>
      <c r="K598">
        <v>5</v>
      </c>
      <c r="L598">
        <v>3</v>
      </c>
      <c r="M598" t="str" cm="1">
        <f t="array" ref="M598">_xlfn.IFS(L598=0,"Below Expectation",L598&lt;5,"Needs Improvement",L598&lt;=7,"Meets Expectation",L598&gt;=8,"Exceeds Expectation")</f>
        <v>Needs Improvement</v>
      </c>
      <c r="N598">
        <f t="shared" si="9"/>
        <v>13</v>
      </c>
      <c r="O598" s="11">
        <f>N598/Table3[[#Totals],[Point]]</f>
        <v>0.9285714285714286</v>
      </c>
      <c r="P598" s="4" t="str" cm="1">
        <f t="array" ref="P598">_xlfn.IFS(O598&lt;=40%,"Low Risk",AND(O598&gt;40%,O598&lt;60%), "Medium Risk",O598&gt;=60%,"High Risk")</f>
        <v>High Risk</v>
      </c>
      <c r="Y598" cm="1">
        <f t="array" ref="Y598">_xlfn.IFS(D598="22-29",1,D598="30-39",2,D598="40-49",3,D598="50-59",4)</f>
        <v>3</v>
      </c>
      <c r="Z598" cm="1">
        <f t="array" ref="Z598">_xlfn.IFS(I598="0-4years",3,I598="5-9years",2,I598="10+ years",1)</f>
        <v>3</v>
      </c>
      <c r="AA598" cm="1">
        <f t="array" ref="AA598">_xlfn.IFS(J598="Low(1-2)", 3, J598="Medium(3)",1,J598="High(4-5)",2)</f>
        <v>3</v>
      </c>
      <c r="AB598" cm="1">
        <f t="array" ref="AB598">_xlfn.IFS(M598="Needs Improvement", 4, M598="Below Expectation", 1,M598="Meets Expectation",3,M598="Exceeds Expectation",2)</f>
        <v>4</v>
      </c>
    </row>
    <row r="599" spans="1:28" x14ac:dyDescent="0.3">
      <c r="A599" t="s">
        <v>621</v>
      </c>
      <c r="B599" t="s">
        <v>1619</v>
      </c>
      <c r="C599" t="s">
        <v>2028</v>
      </c>
      <c r="D599" t="s">
        <v>2074</v>
      </c>
      <c r="E599" t="s">
        <v>2022</v>
      </c>
      <c r="F599" t="s">
        <v>575</v>
      </c>
      <c r="G599" s="4">
        <v>99160</v>
      </c>
      <c r="H599">
        <v>0</v>
      </c>
      <c r="I599" s="6" t="s">
        <v>2071</v>
      </c>
      <c r="J599" t="s">
        <v>2079</v>
      </c>
      <c r="K599">
        <v>4</v>
      </c>
      <c r="L599">
        <v>7</v>
      </c>
      <c r="M599" t="str" cm="1">
        <f t="array" ref="M599">_xlfn.IFS(L599=0,"Below Expectation",L599&lt;5,"Needs Improvement",L599&lt;=7,"Meets Expectation",L599&gt;=8,"Exceeds Expectation")</f>
        <v>Meets Expectation</v>
      </c>
      <c r="N599">
        <f t="shared" si="9"/>
        <v>9</v>
      </c>
      <c r="O599" s="11">
        <f>N599/Table3[[#Totals],[Point]]</f>
        <v>0.6428571428571429</v>
      </c>
      <c r="P599" s="4" t="str" cm="1">
        <f t="array" ref="P599">_xlfn.IFS(O599&lt;=40%,"Low Risk",AND(O599&gt;40%,O599&lt;60%), "Medium Risk",O599&gt;=60%,"High Risk")</f>
        <v>High Risk</v>
      </c>
      <c r="Y599" cm="1">
        <f t="array" ref="Y599">_xlfn.IFS(D599="22-29",1,D599="30-39",2,D599="40-49",3,D599="50-59",4)</f>
        <v>3</v>
      </c>
      <c r="Z599" cm="1">
        <f t="array" ref="Z599">_xlfn.IFS(I599="0-4years",3,I599="5-9years",2,I599="10+ years",1)</f>
        <v>1</v>
      </c>
      <c r="AA599" cm="1">
        <f t="array" ref="AA599">_xlfn.IFS(J599="Low(1-2)", 3, J599="Medium(3)",1,J599="High(4-5)",2)</f>
        <v>2</v>
      </c>
      <c r="AB599" cm="1">
        <f t="array" ref="AB599">_xlfn.IFS(M599="Needs Improvement", 4, M599="Below Expectation", 1,M599="Meets Expectation",3,M599="Exceeds Expectation",2)</f>
        <v>3</v>
      </c>
    </row>
    <row r="600" spans="1:28" x14ac:dyDescent="0.3">
      <c r="A600" t="s">
        <v>622</v>
      </c>
      <c r="B600" t="s">
        <v>1620</v>
      </c>
      <c r="C600" t="s">
        <v>2030</v>
      </c>
      <c r="D600" t="s">
        <v>2074</v>
      </c>
      <c r="E600" t="s">
        <v>2022</v>
      </c>
      <c r="F600" t="s">
        <v>636</v>
      </c>
      <c r="G600" s="4">
        <v>25835</v>
      </c>
      <c r="H600">
        <v>1</v>
      </c>
      <c r="I600" s="6" t="s">
        <v>2069</v>
      </c>
      <c r="J600" t="s">
        <v>2079</v>
      </c>
      <c r="K600">
        <v>1</v>
      </c>
      <c r="L600">
        <v>7</v>
      </c>
      <c r="M600" t="str" cm="1">
        <f t="array" ref="M600">_xlfn.IFS(L600=0,"Below Expectation",L600&lt;5,"Needs Improvement",L600&lt;=7,"Meets Expectation",L600&gt;=8,"Exceeds Expectation")</f>
        <v>Meets Expectation</v>
      </c>
      <c r="N600">
        <f t="shared" si="9"/>
        <v>11</v>
      </c>
      <c r="O600" s="11">
        <f>N600/Table3[[#Totals],[Point]]</f>
        <v>0.7857142857142857</v>
      </c>
      <c r="P600" s="4" t="str" cm="1">
        <f t="array" ref="P600">_xlfn.IFS(O600&lt;=40%,"Low Risk",AND(O600&gt;40%,O600&lt;60%), "Medium Risk",O600&gt;=60%,"High Risk")</f>
        <v>High Risk</v>
      </c>
      <c r="Y600" cm="1">
        <f t="array" ref="Y600">_xlfn.IFS(D600="22-29",1,D600="30-39",2,D600="40-49",3,D600="50-59",4)</f>
        <v>3</v>
      </c>
      <c r="Z600" cm="1">
        <f t="array" ref="Z600">_xlfn.IFS(I600="0-4years",3,I600="5-9years",2,I600="10+ years",1)</f>
        <v>3</v>
      </c>
      <c r="AA600" cm="1">
        <f t="array" ref="AA600">_xlfn.IFS(J600="Low(1-2)", 3, J600="Medium(3)",1,J600="High(4-5)",2)</f>
        <v>2</v>
      </c>
      <c r="AB600" cm="1">
        <f t="array" ref="AB600">_xlfn.IFS(M600="Needs Improvement", 4, M600="Below Expectation", 1,M600="Meets Expectation",3,M600="Exceeds Expectation",2)</f>
        <v>3</v>
      </c>
    </row>
    <row r="601" spans="1:28" x14ac:dyDescent="0.3">
      <c r="A601" t="s">
        <v>623</v>
      </c>
      <c r="B601" t="s">
        <v>1621</v>
      </c>
      <c r="C601" t="s">
        <v>2026</v>
      </c>
      <c r="D601" t="s">
        <v>2074</v>
      </c>
      <c r="E601" t="s">
        <v>2022</v>
      </c>
      <c r="F601" t="s">
        <v>134</v>
      </c>
      <c r="G601" s="4">
        <v>43646</v>
      </c>
      <c r="H601">
        <v>1</v>
      </c>
      <c r="I601" s="6" t="s">
        <v>2069</v>
      </c>
      <c r="J601" t="s">
        <v>2081</v>
      </c>
      <c r="K601">
        <v>2</v>
      </c>
      <c r="L601">
        <v>4</v>
      </c>
      <c r="M601" t="str" cm="1">
        <f t="array" ref="M601">_xlfn.IFS(L601=0,"Below Expectation",L601&lt;5,"Needs Improvement",L601&lt;=7,"Meets Expectation",L601&gt;=8,"Exceeds Expectation")</f>
        <v>Needs Improvement</v>
      </c>
      <c r="N601">
        <f t="shared" si="9"/>
        <v>11</v>
      </c>
      <c r="O601" s="11">
        <f>N601/Table3[[#Totals],[Point]]</f>
        <v>0.7857142857142857</v>
      </c>
      <c r="P601" s="4" t="str" cm="1">
        <f t="array" ref="P601">_xlfn.IFS(O601&lt;=40%,"Low Risk",AND(O601&gt;40%,O601&lt;60%), "Medium Risk",O601&gt;=60%,"High Risk")</f>
        <v>High Risk</v>
      </c>
      <c r="Y601" cm="1">
        <f t="array" ref="Y601">_xlfn.IFS(D601="22-29",1,D601="30-39",2,D601="40-49",3,D601="50-59",4)</f>
        <v>3</v>
      </c>
      <c r="Z601" cm="1">
        <f t="array" ref="Z601">_xlfn.IFS(I601="0-4years",3,I601="5-9years",2,I601="10+ years",1)</f>
        <v>3</v>
      </c>
      <c r="AA601" cm="1">
        <f t="array" ref="AA601">_xlfn.IFS(J601="Low(1-2)", 3, J601="Medium(3)",1,J601="High(4-5)",2)</f>
        <v>1</v>
      </c>
      <c r="AB601" cm="1">
        <f t="array" ref="AB601">_xlfn.IFS(M601="Needs Improvement", 4, M601="Below Expectation", 1,M601="Meets Expectation",3,M601="Exceeds Expectation",2)</f>
        <v>4</v>
      </c>
    </row>
    <row r="602" spans="1:28" x14ac:dyDescent="0.3">
      <c r="A602" t="s">
        <v>624</v>
      </c>
      <c r="B602" t="s">
        <v>1622</v>
      </c>
      <c r="C602" t="s">
        <v>2026</v>
      </c>
      <c r="D602" t="s">
        <v>2073</v>
      </c>
      <c r="E602" t="s">
        <v>2023</v>
      </c>
      <c r="F602" t="s">
        <v>408</v>
      </c>
      <c r="G602" s="4">
        <v>102360</v>
      </c>
      <c r="H602">
        <v>0</v>
      </c>
      <c r="I602" s="6" t="s">
        <v>2069</v>
      </c>
      <c r="J602" t="s">
        <v>2081</v>
      </c>
      <c r="K602">
        <v>5</v>
      </c>
      <c r="L602">
        <v>5</v>
      </c>
      <c r="M602" t="str" cm="1">
        <f t="array" ref="M602">_xlfn.IFS(L602=0,"Below Expectation",L602&lt;5,"Needs Improvement",L602&lt;=7,"Meets Expectation",L602&gt;=8,"Exceeds Expectation")</f>
        <v>Meets Expectation</v>
      </c>
      <c r="N602">
        <f t="shared" si="9"/>
        <v>9</v>
      </c>
      <c r="O602" s="11">
        <f>N602/Table3[[#Totals],[Point]]</f>
        <v>0.6428571428571429</v>
      </c>
      <c r="P602" s="4" t="str" cm="1">
        <f t="array" ref="P602">_xlfn.IFS(O602&lt;=40%,"Low Risk",AND(O602&gt;40%,O602&lt;60%), "Medium Risk",O602&gt;=60%,"High Risk")</f>
        <v>High Risk</v>
      </c>
      <c r="Y602" cm="1">
        <f t="array" ref="Y602">_xlfn.IFS(D602="22-29",1,D602="30-39",2,D602="40-49",3,D602="50-59",4)</f>
        <v>2</v>
      </c>
      <c r="Z602" cm="1">
        <f t="array" ref="Z602">_xlfn.IFS(I602="0-4years",3,I602="5-9years",2,I602="10+ years",1)</f>
        <v>3</v>
      </c>
      <c r="AA602" cm="1">
        <f t="array" ref="AA602">_xlfn.IFS(J602="Low(1-2)", 3, J602="Medium(3)",1,J602="High(4-5)",2)</f>
        <v>1</v>
      </c>
      <c r="AB602" cm="1">
        <f t="array" ref="AB602">_xlfn.IFS(M602="Needs Improvement", 4, M602="Below Expectation", 1,M602="Meets Expectation",3,M602="Exceeds Expectation",2)</f>
        <v>3</v>
      </c>
    </row>
    <row r="603" spans="1:28" x14ac:dyDescent="0.3">
      <c r="A603" t="s">
        <v>625</v>
      </c>
      <c r="B603" t="s">
        <v>1623</v>
      </c>
      <c r="C603" t="s">
        <v>2030</v>
      </c>
      <c r="D603" t="s">
        <v>2075</v>
      </c>
      <c r="E603" t="s">
        <v>2022</v>
      </c>
      <c r="F603" t="s">
        <v>856</v>
      </c>
      <c r="G603" s="4">
        <v>62335</v>
      </c>
      <c r="H603">
        <v>1</v>
      </c>
      <c r="I603" s="6" t="s">
        <v>2069</v>
      </c>
      <c r="J603" t="s">
        <v>2080</v>
      </c>
      <c r="K603">
        <v>3</v>
      </c>
      <c r="L603">
        <v>7</v>
      </c>
      <c r="M603" t="str" cm="1">
        <f t="array" ref="M603">_xlfn.IFS(L603=0,"Below Expectation",L603&lt;5,"Needs Improvement",L603&lt;=7,"Meets Expectation",L603&gt;=8,"Exceeds Expectation")</f>
        <v>Meets Expectation</v>
      </c>
      <c r="N603">
        <f t="shared" si="9"/>
        <v>13</v>
      </c>
      <c r="O603" s="11">
        <f>N603/Table3[[#Totals],[Point]]</f>
        <v>0.9285714285714286</v>
      </c>
      <c r="P603" s="4" t="str" cm="1">
        <f t="array" ref="P603">_xlfn.IFS(O603&lt;=40%,"Low Risk",AND(O603&gt;40%,O603&lt;60%), "Medium Risk",O603&gt;=60%,"High Risk")</f>
        <v>High Risk</v>
      </c>
      <c r="Y603" cm="1">
        <f t="array" ref="Y603">_xlfn.IFS(D603="22-29",1,D603="30-39",2,D603="40-49",3,D603="50-59",4)</f>
        <v>4</v>
      </c>
      <c r="Z603" cm="1">
        <f t="array" ref="Z603">_xlfn.IFS(I603="0-4years",3,I603="5-9years",2,I603="10+ years",1)</f>
        <v>3</v>
      </c>
      <c r="AA603" cm="1">
        <f t="array" ref="AA603">_xlfn.IFS(J603="Low(1-2)", 3, J603="Medium(3)",1,J603="High(4-5)",2)</f>
        <v>3</v>
      </c>
      <c r="AB603" cm="1">
        <f t="array" ref="AB603">_xlfn.IFS(M603="Needs Improvement", 4, M603="Below Expectation", 1,M603="Meets Expectation",3,M603="Exceeds Expectation",2)</f>
        <v>3</v>
      </c>
    </row>
    <row r="604" spans="1:28" x14ac:dyDescent="0.3">
      <c r="A604" t="s">
        <v>626</v>
      </c>
      <c r="B604" t="s">
        <v>1624</v>
      </c>
      <c r="C604" t="s">
        <v>2026</v>
      </c>
      <c r="D604" t="s">
        <v>2075</v>
      </c>
      <c r="E604" t="s">
        <v>2024</v>
      </c>
      <c r="F604" t="s">
        <v>784</v>
      </c>
      <c r="G604" s="4">
        <v>94351</v>
      </c>
      <c r="H604">
        <v>0</v>
      </c>
      <c r="I604" s="6" t="s">
        <v>2071</v>
      </c>
      <c r="J604" t="s">
        <v>2079</v>
      </c>
      <c r="K604">
        <v>4</v>
      </c>
      <c r="L604">
        <v>0</v>
      </c>
      <c r="M604" t="str" cm="1">
        <f t="array" ref="M604">_xlfn.IFS(L604=0,"Below Expectation",L604&lt;5,"Needs Improvement",L604&lt;=7,"Meets Expectation",L604&gt;=8,"Exceeds Expectation")</f>
        <v>Below Expectation</v>
      </c>
      <c r="N604">
        <f t="shared" si="9"/>
        <v>8</v>
      </c>
      <c r="O604" s="11">
        <f>N604/Table3[[#Totals],[Point]]</f>
        <v>0.5714285714285714</v>
      </c>
      <c r="P604" s="4" t="str" cm="1">
        <f t="array" ref="P604">_xlfn.IFS(O604&lt;=40%,"Low Risk",AND(O604&gt;40%,O604&lt;60%), "Medium Risk",O604&gt;=60%,"High Risk")</f>
        <v>Medium Risk</v>
      </c>
      <c r="Y604" cm="1">
        <f t="array" ref="Y604">_xlfn.IFS(D604="22-29",1,D604="30-39",2,D604="40-49",3,D604="50-59",4)</f>
        <v>4</v>
      </c>
      <c r="Z604" cm="1">
        <f t="array" ref="Z604">_xlfn.IFS(I604="0-4years",3,I604="5-9years",2,I604="10+ years",1)</f>
        <v>1</v>
      </c>
      <c r="AA604" cm="1">
        <f t="array" ref="AA604">_xlfn.IFS(J604="Low(1-2)", 3, J604="Medium(3)",1,J604="High(4-5)",2)</f>
        <v>2</v>
      </c>
      <c r="AB604" cm="1">
        <f t="array" ref="AB604">_xlfn.IFS(M604="Needs Improvement", 4, M604="Below Expectation", 1,M604="Meets Expectation",3,M604="Exceeds Expectation",2)</f>
        <v>1</v>
      </c>
    </row>
    <row r="605" spans="1:28" x14ac:dyDescent="0.3">
      <c r="A605" t="s">
        <v>627</v>
      </c>
      <c r="B605" t="s">
        <v>1625</v>
      </c>
      <c r="C605" t="s">
        <v>2030</v>
      </c>
      <c r="D605" t="s">
        <v>2075</v>
      </c>
      <c r="E605" t="s">
        <v>2022</v>
      </c>
      <c r="F605" t="s">
        <v>214</v>
      </c>
      <c r="G605" s="4">
        <v>27429</v>
      </c>
      <c r="H605">
        <v>0</v>
      </c>
      <c r="I605" s="6" t="s">
        <v>2069</v>
      </c>
      <c r="J605" t="s">
        <v>2080</v>
      </c>
      <c r="K605">
        <v>4</v>
      </c>
      <c r="L605">
        <v>4</v>
      </c>
      <c r="M605" t="str" cm="1">
        <f t="array" ref="M605">_xlfn.IFS(L605=0,"Below Expectation",L605&lt;5,"Needs Improvement",L605&lt;=7,"Meets Expectation",L605&gt;=8,"Exceeds Expectation")</f>
        <v>Needs Improvement</v>
      </c>
      <c r="N605">
        <f t="shared" si="9"/>
        <v>14</v>
      </c>
      <c r="O605" s="11">
        <f>N605/Table3[[#Totals],[Point]]</f>
        <v>1</v>
      </c>
      <c r="P605" s="4" t="str" cm="1">
        <f t="array" ref="P605">_xlfn.IFS(O605&lt;=40%,"Low Risk",AND(O605&gt;40%,O605&lt;60%), "Medium Risk",O605&gt;=60%,"High Risk")</f>
        <v>High Risk</v>
      </c>
      <c r="Y605" cm="1">
        <f t="array" ref="Y605">_xlfn.IFS(D605="22-29",1,D605="30-39",2,D605="40-49",3,D605="50-59",4)</f>
        <v>4</v>
      </c>
      <c r="Z605" cm="1">
        <f t="array" ref="Z605">_xlfn.IFS(I605="0-4years",3,I605="5-9years",2,I605="10+ years",1)</f>
        <v>3</v>
      </c>
      <c r="AA605" cm="1">
        <f t="array" ref="AA605">_xlfn.IFS(J605="Low(1-2)", 3, J605="Medium(3)",1,J605="High(4-5)",2)</f>
        <v>3</v>
      </c>
      <c r="AB605" cm="1">
        <f t="array" ref="AB605">_xlfn.IFS(M605="Needs Improvement", 4, M605="Below Expectation", 1,M605="Meets Expectation",3,M605="Exceeds Expectation",2)</f>
        <v>4</v>
      </c>
    </row>
    <row r="606" spans="1:28" x14ac:dyDescent="0.3">
      <c r="A606" t="s">
        <v>628</v>
      </c>
      <c r="B606" t="s">
        <v>1626</v>
      </c>
      <c r="C606" t="s">
        <v>2028</v>
      </c>
      <c r="D606" t="s">
        <v>2076</v>
      </c>
      <c r="E606" t="s">
        <v>2024</v>
      </c>
      <c r="F606" t="s">
        <v>513</v>
      </c>
      <c r="G606" s="4">
        <v>66950</v>
      </c>
      <c r="H606">
        <v>0</v>
      </c>
      <c r="I606" s="6" t="s">
        <v>2070</v>
      </c>
      <c r="J606" t="s">
        <v>2081</v>
      </c>
      <c r="K606">
        <v>2</v>
      </c>
      <c r="L606">
        <v>3</v>
      </c>
      <c r="M606" t="str" cm="1">
        <f t="array" ref="M606">_xlfn.IFS(L606=0,"Below Expectation",L606&lt;5,"Needs Improvement",L606&lt;=7,"Meets Expectation",L606&gt;=8,"Exceeds Expectation")</f>
        <v>Needs Improvement</v>
      </c>
      <c r="N606">
        <f t="shared" si="9"/>
        <v>8</v>
      </c>
      <c r="O606" s="11">
        <f>N606/Table3[[#Totals],[Point]]</f>
        <v>0.5714285714285714</v>
      </c>
      <c r="P606" s="4" t="str" cm="1">
        <f t="array" ref="P606">_xlfn.IFS(O606&lt;=40%,"Low Risk",AND(O606&gt;40%,O606&lt;60%), "Medium Risk",O606&gt;=60%,"High Risk")</f>
        <v>Medium Risk</v>
      </c>
      <c r="Y606" cm="1">
        <f t="array" ref="Y606">_xlfn.IFS(D606="22-29",1,D606="30-39",2,D606="40-49",3,D606="50-59",4)</f>
        <v>1</v>
      </c>
      <c r="Z606" cm="1">
        <f t="array" ref="Z606">_xlfn.IFS(I606="0-4years",3,I606="5-9years",2,I606="10+ years",1)</f>
        <v>2</v>
      </c>
      <c r="AA606" cm="1">
        <f t="array" ref="AA606">_xlfn.IFS(J606="Low(1-2)", 3, J606="Medium(3)",1,J606="High(4-5)",2)</f>
        <v>1</v>
      </c>
      <c r="AB606" cm="1">
        <f t="array" ref="AB606">_xlfn.IFS(M606="Needs Improvement", 4, M606="Below Expectation", 1,M606="Meets Expectation",3,M606="Exceeds Expectation",2)</f>
        <v>4</v>
      </c>
    </row>
    <row r="607" spans="1:28" x14ac:dyDescent="0.3">
      <c r="A607" t="s">
        <v>629</v>
      </c>
      <c r="B607" t="s">
        <v>1627</v>
      </c>
      <c r="C607" t="s">
        <v>2029</v>
      </c>
      <c r="D607" t="s">
        <v>2074</v>
      </c>
      <c r="E607" t="s">
        <v>2022</v>
      </c>
      <c r="F607" t="s">
        <v>717</v>
      </c>
      <c r="G607" s="4">
        <v>85654</v>
      </c>
      <c r="H607">
        <v>0</v>
      </c>
      <c r="I607" s="6" t="s">
        <v>2071</v>
      </c>
      <c r="J607" t="s">
        <v>2079</v>
      </c>
      <c r="K607">
        <v>3</v>
      </c>
      <c r="L607">
        <v>3</v>
      </c>
      <c r="M607" t="str" cm="1">
        <f t="array" ref="M607">_xlfn.IFS(L607=0,"Below Expectation",L607&lt;5,"Needs Improvement",L607&lt;=7,"Meets Expectation",L607&gt;=8,"Exceeds Expectation")</f>
        <v>Needs Improvement</v>
      </c>
      <c r="N607">
        <f t="shared" si="9"/>
        <v>10</v>
      </c>
      <c r="O607" s="11">
        <f>N607/Table3[[#Totals],[Point]]</f>
        <v>0.7142857142857143</v>
      </c>
      <c r="P607" s="4" t="str" cm="1">
        <f t="array" ref="P607">_xlfn.IFS(O607&lt;=40%,"Low Risk",AND(O607&gt;40%,O607&lt;60%), "Medium Risk",O607&gt;=60%,"High Risk")</f>
        <v>High Risk</v>
      </c>
      <c r="Y607" cm="1">
        <f t="array" ref="Y607">_xlfn.IFS(D607="22-29",1,D607="30-39",2,D607="40-49",3,D607="50-59",4)</f>
        <v>3</v>
      </c>
      <c r="Z607" cm="1">
        <f t="array" ref="Z607">_xlfn.IFS(I607="0-4years",3,I607="5-9years",2,I607="10+ years",1)</f>
        <v>1</v>
      </c>
      <c r="AA607" cm="1">
        <f t="array" ref="AA607">_xlfn.IFS(J607="Low(1-2)", 3, J607="Medium(3)",1,J607="High(4-5)",2)</f>
        <v>2</v>
      </c>
      <c r="AB607" cm="1">
        <f t="array" ref="AB607">_xlfn.IFS(M607="Needs Improvement", 4, M607="Below Expectation", 1,M607="Meets Expectation",3,M607="Exceeds Expectation",2)</f>
        <v>4</v>
      </c>
    </row>
    <row r="608" spans="1:28" x14ac:dyDescent="0.3">
      <c r="A608" t="s">
        <v>630</v>
      </c>
      <c r="B608" t="s">
        <v>1628</v>
      </c>
      <c r="C608" t="s">
        <v>2030</v>
      </c>
      <c r="D608" t="s">
        <v>2076</v>
      </c>
      <c r="E608" t="s">
        <v>2022</v>
      </c>
      <c r="F608" t="s">
        <v>449</v>
      </c>
      <c r="G608" s="4">
        <v>93143</v>
      </c>
      <c r="H608">
        <v>1</v>
      </c>
      <c r="I608" s="6" t="s">
        <v>2069</v>
      </c>
      <c r="J608" t="s">
        <v>2080</v>
      </c>
      <c r="K608">
        <v>3</v>
      </c>
      <c r="L608">
        <v>1</v>
      </c>
      <c r="M608" t="str" cm="1">
        <f t="array" ref="M608">_xlfn.IFS(L608=0,"Below Expectation",L608&lt;5,"Needs Improvement",L608&lt;=7,"Meets Expectation",L608&gt;=8,"Exceeds Expectation")</f>
        <v>Needs Improvement</v>
      </c>
      <c r="N608">
        <f t="shared" si="9"/>
        <v>11</v>
      </c>
      <c r="O608" s="11">
        <f>N608/Table3[[#Totals],[Point]]</f>
        <v>0.7857142857142857</v>
      </c>
      <c r="P608" s="4" t="str" cm="1">
        <f t="array" ref="P608">_xlfn.IFS(O608&lt;=40%,"Low Risk",AND(O608&gt;40%,O608&lt;60%), "Medium Risk",O608&gt;=60%,"High Risk")</f>
        <v>High Risk</v>
      </c>
      <c r="Y608" cm="1">
        <f t="array" ref="Y608">_xlfn.IFS(D608="22-29",1,D608="30-39",2,D608="40-49",3,D608="50-59",4)</f>
        <v>1</v>
      </c>
      <c r="Z608" cm="1">
        <f t="array" ref="Z608">_xlfn.IFS(I608="0-4years",3,I608="5-9years",2,I608="10+ years",1)</f>
        <v>3</v>
      </c>
      <c r="AA608" cm="1">
        <f t="array" ref="AA608">_xlfn.IFS(J608="Low(1-2)", 3, J608="Medium(3)",1,J608="High(4-5)",2)</f>
        <v>3</v>
      </c>
      <c r="AB608" cm="1">
        <f t="array" ref="AB608">_xlfn.IFS(M608="Needs Improvement", 4, M608="Below Expectation", 1,M608="Meets Expectation",3,M608="Exceeds Expectation",2)</f>
        <v>4</v>
      </c>
    </row>
    <row r="609" spans="1:28" x14ac:dyDescent="0.3">
      <c r="A609" t="s">
        <v>631</v>
      </c>
      <c r="B609" t="s">
        <v>1629</v>
      </c>
      <c r="C609" t="s">
        <v>2025</v>
      </c>
      <c r="D609" t="s">
        <v>2074</v>
      </c>
      <c r="E609" t="s">
        <v>2022</v>
      </c>
      <c r="F609" t="s">
        <v>428</v>
      </c>
      <c r="G609" s="4">
        <v>116186</v>
      </c>
      <c r="H609">
        <v>0</v>
      </c>
      <c r="I609" s="6" t="s">
        <v>2069</v>
      </c>
      <c r="J609" t="s">
        <v>2081</v>
      </c>
      <c r="K609">
        <v>5</v>
      </c>
      <c r="L609">
        <v>9</v>
      </c>
      <c r="M609" t="str" cm="1">
        <f t="array" ref="M609">_xlfn.IFS(L609=0,"Below Expectation",L609&lt;5,"Needs Improvement",L609&lt;=7,"Meets Expectation",L609&gt;=8,"Exceeds Expectation")</f>
        <v>Exceeds Expectation</v>
      </c>
      <c r="N609">
        <f t="shared" si="9"/>
        <v>9</v>
      </c>
      <c r="O609" s="11">
        <f>N609/Table3[[#Totals],[Point]]</f>
        <v>0.6428571428571429</v>
      </c>
      <c r="P609" s="4" t="str" cm="1">
        <f t="array" ref="P609">_xlfn.IFS(O609&lt;=40%,"Low Risk",AND(O609&gt;40%,O609&lt;60%), "Medium Risk",O609&gt;=60%,"High Risk")</f>
        <v>High Risk</v>
      </c>
      <c r="Y609" cm="1">
        <f t="array" ref="Y609">_xlfn.IFS(D609="22-29",1,D609="30-39",2,D609="40-49",3,D609="50-59",4)</f>
        <v>3</v>
      </c>
      <c r="Z609" cm="1">
        <f t="array" ref="Z609">_xlfn.IFS(I609="0-4years",3,I609="5-9years",2,I609="10+ years",1)</f>
        <v>3</v>
      </c>
      <c r="AA609" cm="1">
        <f t="array" ref="AA609">_xlfn.IFS(J609="Low(1-2)", 3, J609="Medium(3)",1,J609="High(4-5)",2)</f>
        <v>1</v>
      </c>
      <c r="AB609" cm="1">
        <f t="array" ref="AB609">_xlfn.IFS(M609="Needs Improvement", 4, M609="Below Expectation", 1,M609="Meets Expectation",3,M609="Exceeds Expectation",2)</f>
        <v>2</v>
      </c>
    </row>
    <row r="610" spans="1:28" x14ac:dyDescent="0.3">
      <c r="A610" t="s">
        <v>632</v>
      </c>
      <c r="B610" t="s">
        <v>1630</v>
      </c>
      <c r="C610" t="s">
        <v>2030</v>
      </c>
      <c r="D610" t="s">
        <v>2073</v>
      </c>
      <c r="E610" t="s">
        <v>2023</v>
      </c>
      <c r="F610" t="s">
        <v>358</v>
      </c>
      <c r="G610" s="4">
        <v>102527</v>
      </c>
      <c r="H610">
        <v>0</v>
      </c>
      <c r="I610" s="6" t="s">
        <v>2070</v>
      </c>
      <c r="J610" t="s">
        <v>2079</v>
      </c>
      <c r="K610">
        <v>4</v>
      </c>
      <c r="L610">
        <v>0</v>
      </c>
      <c r="M610" t="str" cm="1">
        <f t="array" ref="M610">_xlfn.IFS(L610=0,"Below Expectation",L610&lt;5,"Needs Improvement",L610&lt;=7,"Meets Expectation",L610&gt;=8,"Exceeds Expectation")</f>
        <v>Below Expectation</v>
      </c>
      <c r="N610">
        <f t="shared" si="9"/>
        <v>7</v>
      </c>
      <c r="O610" s="11">
        <f>N610/Table3[[#Totals],[Point]]</f>
        <v>0.5</v>
      </c>
      <c r="P610" s="4" t="str" cm="1">
        <f t="array" ref="P610">_xlfn.IFS(O610&lt;=40%,"Low Risk",AND(O610&gt;40%,O610&lt;60%), "Medium Risk",O610&gt;=60%,"High Risk")</f>
        <v>Medium Risk</v>
      </c>
      <c r="Y610" cm="1">
        <f t="array" ref="Y610">_xlfn.IFS(D610="22-29",1,D610="30-39",2,D610="40-49",3,D610="50-59",4)</f>
        <v>2</v>
      </c>
      <c r="Z610" cm="1">
        <f t="array" ref="Z610">_xlfn.IFS(I610="0-4years",3,I610="5-9years",2,I610="10+ years",1)</f>
        <v>2</v>
      </c>
      <c r="AA610" cm="1">
        <f t="array" ref="AA610">_xlfn.IFS(J610="Low(1-2)", 3, J610="Medium(3)",1,J610="High(4-5)",2)</f>
        <v>2</v>
      </c>
      <c r="AB610" cm="1">
        <f t="array" ref="AB610">_xlfn.IFS(M610="Needs Improvement", 4, M610="Below Expectation", 1,M610="Meets Expectation",3,M610="Exceeds Expectation",2)</f>
        <v>1</v>
      </c>
    </row>
    <row r="611" spans="1:28" x14ac:dyDescent="0.3">
      <c r="A611" t="s">
        <v>633</v>
      </c>
      <c r="B611" t="s">
        <v>1631</v>
      </c>
      <c r="C611" t="s">
        <v>2026</v>
      </c>
      <c r="D611" t="s">
        <v>2076</v>
      </c>
      <c r="E611" t="s">
        <v>2023</v>
      </c>
      <c r="F611" t="s">
        <v>232</v>
      </c>
      <c r="G611" s="4">
        <v>111704</v>
      </c>
      <c r="H611">
        <v>0</v>
      </c>
      <c r="I611" s="6" t="s">
        <v>2069</v>
      </c>
      <c r="J611" t="s">
        <v>2081</v>
      </c>
      <c r="K611">
        <v>1</v>
      </c>
      <c r="L611">
        <v>5</v>
      </c>
      <c r="M611" t="str" cm="1">
        <f t="array" ref="M611">_xlfn.IFS(L611=0,"Below Expectation",L611&lt;5,"Needs Improvement",L611&lt;=7,"Meets Expectation",L611&gt;=8,"Exceeds Expectation")</f>
        <v>Meets Expectation</v>
      </c>
      <c r="N611">
        <f t="shared" si="9"/>
        <v>8</v>
      </c>
      <c r="O611" s="11">
        <f>N611/Table3[[#Totals],[Point]]</f>
        <v>0.5714285714285714</v>
      </c>
      <c r="P611" s="4" t="str" cm="1">
        <f t="array" ref="P611">_xlfn.IFS(O611&lt;=40%,"Low Risk",AND(O611&gt;40%,O611&lt;60%), "Medium Risk",O611&gt;=60%,"High Risk")</f>
        <v>Medium Risk</v>
      </c>
      <c r="Y611" cm="1">
        <f t="array" ref="Y611">_xlfn.IFS(D611="22-29",1,D611="30-39",2,D611="40-49",3,D611="50-59",4)</f>
        <v>1</v>
      </c>
      <c r="Z611" cm="1">
        <f t="array" ref="Z611">_xlfn.IFS(I611="0-4years",3,I611="5-9years",2,I611="10+ years",1)</f>
        <v>3</v>
      </c>
      <c r="AA611" cm="1">
        <f t="array" ref="AA611">_xlfn.IFS(J611="Low(1-2)", 3, J611="Medium(3)",1,J611="High(4-5)",2)</f>
        <v>1</v>
      </c>
      <c r="AB611" cm="1">
        <f t="array" ref="AB611">_xlfn.IFS(M611="Needs Improvement", 4, M611="Below Expectation", 1,M611="Meets Expectation",3,M611="Exceeds Expectation",2)</f>
        <v>3</v>
      </c>
    </row>
    <row r="612" spans="1:28" x14ac:dyDescent="0.3">
      <c r="A612" t="s">
        <v>634</v>
      </c>
      <c r="B612" t="s">
        <v>1632</v>
      </c>
      <c r="C612" t="s">
        <v>2028</v>
      </c>
      <c r="D612" t="s">
        <v>2075</v>
      </c>
      <c r="E612" t="s">
        <v>2022</v>
      </c>
      <c r="F612" t="s">
        <v>45</v>
      </c>
      <c r="G612" s="4">
        <v>56099</v>
      </c>
      <c r="H612">
        <v>0</v>
      </c>
      <c r="I612" s="6" t="s">
        <v>2070</v>
      </c>
      <c r="J612" t="s">
        <v>2079</v>
      </c>
      <c r="K612">
        <v>2</v>
      </c>
      <c r="L612">
        <v>6</v>
      </c>
      <c r="M612" t="str" cm="1">
        <f t="array" ref="M612">_xlfn.IFS(L612=0,"Below Expectation",L612&lt;5,"Needs Improvement",L612&lt;=7,"Meets Expectation",L612&gt;=8,"Exceeds Expectation")</f>
        <v>Meets Expectation</v>
      </c>
      <c r="N612">
        <f t="shared" si="9"/>
        <v>11</v>
      </c>
      <c r="O612" s="11">
        <f>N612/Table3[[#Totals],[Point]]</f>
        <v>0.7857142857142857</v>
      </c>
      <c r="P612" s="4" t="str" cm="1">
        <f t="array" ref="P612">_xlfn.IFS(O612&lt;=40%,"Low Risk",AND(O612&gt;40%,O612&lt;60%), "Medium Risk",O612&gt;=60%,"High Risk")</f>
        <v>High Risk</v>
      </c>
      <c r="Y612" cm="1">
        <f t="array" ref="Y612">_xlfn.IFS(D612="22-29",1,D612="30-39",2,D612="40-49",3,D612="50-59",4)</f>
        <v>4</v>
      </c>
      <c r="Z612" cm="1">
        <f t="array" ref="Z612">_xlfn.IFS(I612="0-4years",3,I612="5-9years",2,I612="10+ years",1)</f>
        <v>2</v>
      </c>
      <c r="AA612" cm="1">
        <f t="array" ref="AA612">_xlfn.IFS(J612="Low(1-2)", 3, J612="Medium(3)",1,J612="High(4-5)",2)</f>
        <v>2</v>
      </c>
      <c r="AB612" cm="1">
        <f t="array" ref="AB612">_xlfn.IFS(M612="Needs Improvement", 4, M612="Below Expectation", 1,M612="Meets Expectation",3,M612="Exceeds Expectation",2)</f>
        <v>3</v>
      </c>
    </row>
    <row r="613" spans="1:28" x14ac:dyDescent="0.3">
      <c r="A613" t="s">
        <v>635</v>
      </c>
      <c r="B613" t="s">
        <v>1633</v>
      </c>
      <c r="C613" t="s">
        <v>2027</v>
      </c>
      <c r="D613" t="s">
        <v>2076</v>
      </c>
      <c r="E613" t="s">
        <v>2023</v>
      </c>
      <c r="F613" t="s">
        <v>701</v>
      </c>
      <c r="G613" s="4">
        <v>64385</v>
      </c>
      <c r="H613">
        <v>0</v>
      </c>
      <c r="I613" s="6" t="s">
        <v>2071</v>
      </c>
      <c r="J613" t="s">
        <v>2079</v>
      </c>
      <c r="K613">
        <v>2</v>
      </c>
      <c r="L613">
        <v>4</v>
      </c>
      <c r="M613" t="str" cm="1">
        <f t="array" ref="M613">_xlfn.IFS(L613=0,"Below Expectation",L613&lt;5,"Needs Improvement",L613&lt;=7,"Meets Expectation",L613&gt;=8,"Exceeds Expectation")</f>
        <v>Needs Improvement</v>
      </c>
      <c r="N613">
        <f t="shared" si="9"/>
        <v>8</v>
      </c>
      <c r="O613" s="11">
        <f>N613/Table3[[#Totals],[Point]]</f>
        <v>0.5714285714285714</v>
      </c>
      <c r="P613" s="4" t="str" cm="1">
        <f t="array" ref="P613">_xlfn.IFS(O613&lt;=40%,"Low Risk",AND(O613&gt;40%,O613&lt;60%), "Medium Risk",O613&gt;=60%,"High Risk")</f>
        <v>Medium Risk</v>
      </c>
      <c r="Y613" cm="1">
        <f t="array" ref="Y613">_xlfn.IFS(D613="22-29",1,D613="30-39",2,D613="40-49",3,D613="50-59",4)</f>
        <v>1</v>
      </c>
      <c r="Z613" cm="1">
        <f t="array" ref="Z613">_xlfn.IFS(I613="0-4years",3,I613="5-9years",2,I613="10+ years",1)</f>
        <v>1</v>
      </c>
      <c r="AA613" cm="1">
        <f t="array" ref="AA613">_xlfn.IFS(J613="Low(1-2)", 3, J613="Medium(3)",1,J613="High(4-5)",2)</f>
        <v>2</v>
      </c>
      <c r="AB613" cm="1">
        <f t="array" ref="AB613">_xlfn.IFS(M613="Needs Improvement", 4, M613="Below Expectation", 1,M613="Meets Expectation",3,M613="Exceeds Expectation",2)</f>
        <v>4</v>
      </c>
    </row>
    <row r="614" spans="1:28" x14ac:dyDescent="0.3">
      <c r="A614" t="s">
        <v>636</v>
      </c>
      <c r="B614" t="s">
        <v>1634</v>
      </c>
      <c r="C614" t="s">
        <v>2028</v>
      </c>
      <c r="D614" t="s">
        <v>2075</v>
      </c>
      <c r="E614" t="s">
        <v>2022</v>
      </c>
      <c r="F614" t="s">
        <v>634</v>
      </c>
      <c r="G614" s="4">
        <v>60919</v>
      </c>
      <c r="H614">
        <v>1</v>
      </c>
      <c r="I614" s="6" t="s">
        <v>2069</v>
      </c>
      <c r="J614" t="s">
        <v>2079</v>
      </c>
      <c r="K614">
        <v>2</v>
      </c>
      <c r="L614">
        <v>7</v>
      </c>
      <c r="M614" t="str" cm="1">
        <f t="array" ref="M614">_xlfn.IFS(L614=0,"Below Expectation",L614&lt;5,"Needs Improvement",L614&lt;=7,"Meets Expectation",L614&gt;=8,"Exceeds Expectation")</f>
        <v>Meets Expectation</v>
      </c>
      <c r="N614">
        <f t="shared" si="9"/>
        <v>12</v>
      </c>
      <c r="O614" s="11">
        <f>N614/Table3[[#Totals],[Point]]</f>
        <v>0.8571428571428571</v>
      </c>
      <c r="P614" s="4" t="str" cm="1">
        <f t="array" ref="P614">_xlfn.IFS(O614&lt;=40%,"Low Risk",AND(O614&gt;40%,O614&lt;60%), "Medium Risk",O614&gt;=60%,"High Risk")</f>
        <v>High Risk</v>
      </c>
      <c r="Y614" cm="1">
        <f t="array" ref="Y614">_xlfn.IFS(D614="22-29",1,D614="30-39",2,D614="40-49",3,D614="50-59",4)</f>
        <v>4</v>
      </c>
      <c r="Z614" cm="1">
        <f t="array" ref="Z614">_xlfn.IFS(I614="0-4years",3,I614="5-9years",2,I614="10+ years",1)</f>
        <v>3</v>
      </c>
      <c r="AA614" cm="1">
        <f t="array" ref="AA614">_xlfn.IFS(J614="Low(1-2)", 3, J614="Medium(3)",1,J614="High(4-5)",2)</f>
        <v>2</v>
      </c>
      <c r="AB614" cm="1">
        <f t="array" ref="AB614">_xlfn.IFS(M614="Needs Improvement", 4, M614="Below Expectation", 1,M614="Meets Expectation",3,M614="Exceeds Expectation",2)</f>
        <v>3</v>
      </c>
    </row>
    <row r="615" spans="1:28" x14ac:dyDescent="0.3">
      <c r="A615" t="s">
        <v>637</v>
      </c>
      <c r="B615" t="s">
        <v>1635</v>
      </c>
      <c r="C615" t="s">
        <v>2027</v>
      </c>
      <c r="D615" t="s">
        <v>2076</v>
      </c>
      <c r="E615" t="s">
        <v>2024</v>
      </c>
      <c r="F615" t="s">
        <v>231</v>
      </c>
      <c r="G615" s="4">
        <v>85782</v>
      </c>
      <c r="H615">
        <v>1</v>
      </c>
      <c r="I615" s="6" t="s">
        <v>2070</v>
      </c>
      <c r="J615" t="s">
        <v>2080</v>
      </c>
      <c r="K615">
        <v>2</v>
      </c>
      <c r="L615">
        <v>8</v>
      </c>
      <c r="M615" t="str" cm="1">
        <f t="array" ref="M615">_xlfn.IFS(L615=0,"Below Expectation",L615&lt;5,"Needs Improvement",L615&lt;=7,"Meets Expectation",L615&gt;=8,"Exceeds Expectation")</f>
        <v>Exceeds Expectation</v>
      </c>
      <c r="N615">
        <f t="shared" si="9"/>
        <v>8</v>
      </c>
      <c r="O615" s="11">
        <f>N615/Table3[[#Totals],[Point]]</f>
        <v>0.5714285714285714</v>
      </c>
      <c r="P615" s="4" t="str" cm="1">
        <f t="array" ref="P615">_xlfn.IFS(O615&lt;=40%,"Low Risk",AND(O615&gt;40%,O615&lt;60%), "Medium Risk",O615&gt;=60%,"High Risk")</f>
        <v>Medium Risk</v>
      </c>
      <c r="Y615" cm="1">
        <f t="array" ref="Y615">_xlfn.IFS(D615="22-29",1,D615="30-39",2,D615="40-49",3,D615="50-59",4)</f>
        <v>1</v>
      </c>
      <c r="Z615" cm="1">
        <f t="array" ref="Z615">_xlfn.IFS(I615="0-4years",3,I615="5-9years",2,I615="10+ years",1)</f>
        <v>2</v>
      </c>
      <c r="AA615" cm="1">
        <f t="array" ref="AA615">_xlfn.IFS(J615="Low(1-2)", 3, J615="Medium(3)",1,J615="High(4-5)",2)</f>
        <v>3</v>
      </c>
      <c r="AB615" cm="1">
        <f t="array" ref="AB615">_xlfn.IFS(M615="Needs Improvement", 4, M615="Below Expectation", 1,M615="Meets Expectation",3,M615="Exceeds Expectation",2)</f>
        <v>2</v>
      </c>
    </row>
    <row r="616" spans="1:28" x14ac:dyDescent="0.3">
      <c r="A616" t="s">
        <v>638</v>
      </c>
      <c r="B616" t="s">
        <v>1636</v>
      </c>
      <c r="C616" t="s">
        <v>2030</v>
      </c>
      <c r="D616" t="s">
        <v>2074</v>
      </c>
      <c r="E616" t="s">
        <v>2022</v>
      </c>
      <c r="F616" t="s">
        <v>31</v>
      </c>
      <c r="G616" s="4">
        <v>96116</v>
      </c>
      <c r="H616">
        <v>1</v>
      </c>
      <c r="I616" s="6" t="s">
        <v>2069</v>
      </c>
      <c r="J616" t="s">
        <v>2079</v>
      </c>
      <c r="K616">
        <v>1</v>
      </c>
      <c r="L616">
        <v>1</v>
      </c>
      <c r="M616" t="str" cm="1">
        <f t="array" ref="M616">_xlfn.IFS(L616=0,"Below Expectation",L616&lt;5,"Needs Improvement",L616&lt;=7,"Meets Expectation",L616&gt;=8,"Exceeds Expectation")</f>
        <v>Needs Improvement</v>
      </c>
      <c r="N616">
        <f t="shared" si="9"/>
        <v>12</v>
      </c>
      <c r="O616" s="11">
        <f>N616/Table3[[#Totals],[Point]]</f>
        <v>0.8571428571428571</v>
      </c>
      <c r="P616" s="4" t="str" cm="1">
        <f t="array" ref="P616">_xlfn.IFS(O616&lt;=40%,"Low Risk",AND(O616&gt;40%,O616&lt;60%), "Medium Risk",O616&gt;=60%,"High Risk")</f>
        <v>High Risk</v>
      </c>
      <c r="Y616" cm="1">
        <f t="array" ref="Y616">_xlfn.IFS(D616="22-29",1,D616="30-39",2,D616="40-49",3,D616="50-59",4)</f>
        <v>3</v>
      </c>
      <c r="Z616" cm="1">
        <f t="array" ref="Z616">_xlfn.IFS(I616="0-4years",3,I616="5-9years",2,I616="10+ years",1)</f>
        <v>3</v>
      </c>
      <c r="AA616" cm="1">
        <f t="array" ref="AA616">_xlfn.IFS(J616="Low(1-2)", 3, J616="Medium(3)",1,J616="High(4-5)",2)</f>
        <v>2</v>
      </c>
      <c r="AB616" cm="1">
        <f t="array" ref="AB616">_xlfn.IFS(M616="Needs Improvement", 4, M616="Below Expectation", 1,M616="Meets Expectation",3,M616="Exceeds Expectation",2)</f>
        <v>4</v>
      </c>
    </row>
    <row r="617" spans="1:28" x14ac:dyDescent="0.3">
      <c r="A617" t="s">
        <v>639</v>
      </c>
      <c r="B617" t="s">
        <v>1637</v>
      </c>
      <c r="C617" t="s">
        <v>2029</v>
      </c>
      <c r="D617" t="s">
        <v>2075</v>
      </c>
      <c r="E617" t="s">
        <v>2023</v>
      </c>
      <c r="F617" t="s">
        <v>725</v>
      </c>
      <c r="G617" s="4">
        <v>97590</v>
      </c>
      <c r="H617">
        <v>0</v>
      </c>
      <c r="I617" s="6" t="s">
        <v>2070</v>
      </c>
      <c r="J617" t="s">
        <v>2081</v>
      </c>
      <c r="K617">
        <v>1</v>
      </c>
      <c r="L617">
        <v>3</v>
      </c>
      <c r="M617" t="str" cm="1">
        <f t="array" ref="M617">_xlfn.IFS(L617=0,"Below Expectation",L617&lt;5,"Needs Improvement",L617&lt;=7,"Meets Expectation",L617&gt;=8,"Exceeds Expectation")</f>
        <v>Needs Improvement</v>
      </c>
      <c r="N617">
        <f t="shared" si="9"/>
        <v>11</v>
      </c>
      <c r="O617" s="11">
        <f>N617/Table3[[#Totals],[Point]]</f>
        <v>0.7857142857142857</v>
      </c>
      <c r="P617" s="4" t="str" cm="1">
        <f t="array" ref="P617">_xlfn.IFS(O617&lt;=40%,"Low Risk",AND(O617&gt;40%,O617&lt;60%), "Medium Risk",O617&gt;=60%,"High Risk")</f>
        <v>High Risk</v>
      </c>
      <c r="Y617" cm="1">
        <f t="array" ref="Y617">_xlfn.IFS(D617="22-29",1,D617="30-39",2,D617="40-49",3,D617="50-59",4)</f>
        <v>4</v>
      </c>
      <c r="Z617" cm="1">
        <f t="array" ref="Z617">_xlfn.IFS(I617="0-4years",3,I617="5-9years",2,I617="10+ years",1)</f>
        <v>2</v>
      </c>
      <c r="AA617" cm="1">
        <f t="array" ref="AA617">_xlfn.IFS(J617="Low(1-2)", 3, J617="Medium(3)",1,J617="High(4-5)",2)</f>
        <v>1</v>
      </c>
      <c r="AB617" cm="1">
        <f t="array" ref="AB617">_xlfn.IFS(M617="Needs Improvement", 4, M617="Below Expectation", 1,M617="Meets Expectation",3,M617="Exceeds Expectation",2)</f>
        <v>4</v>
      </c>
    </row>
    <row r="618" spans="1:28" x14ac:dyDescent="0.3">
      <c r="A618" t="s">
        <v>640</v>
      </c>
      <c r="B618" t="s">
        <v>1638</v>
      </c>
      <c r="C618" t="s">
        <v>2025</v>
      </c>
      <c r="D618" t="s">
        <v>2075</v>
      </c>
      <c r="E618" t="s">
        <v>2023</v>
      </c>
      <c r="F618" t="s">
        <v>710</v>
      </c>
      <c r="G618" s="4">
        <v>114626</v>
      </c>
      <c r="H618">
        <v>0</v>
      </c>
      <c r="I618" s="6" t="s">
        <v>2069</v>
      </c>
      <c r="J618" t="s">
        <v>2079</v>
      </c>
      <c r="K618">
        <v>5</v>
      </c>
      <c r="L618">
        <v>8</v>
      </c>
      <c r="M618" t="str" cm="1">
        <f t="array" ref="M618">_xlfn.IFS(L618=0,"Below Expectation",L618&lt;5,"Needs Improvement",L618&lt;=7,"Meets Expectation",L618&gt;=8,"Exceeds Expectation")</f>
        <v>Exceeds Expectation</v>
      </c>
      <c r="N618">
        <f t="shared" si="9"/>
        <v>11</v>
      </c>
      <c r="O618" s="11">
        <f>N618/Table3[[#Totals],[Point]]</f>
        <v>0.7857142857142857</v>
      </c>
      <c r="P618" s="4" t="str" cm="1">
        <f t="array" ref="P618">_xlfn.IFS(O618&lt;=40%,"Low Risk",AND(O618&gt;40%,O618&lt;60%), "Medium Risk",O618&gt;=60%,"High Risk")</f>
        <v>High Risk</v>
      </c>
      <c r="Y618" cm="1">
        <f t="array" ref="Y618">_xlfn.IFS(D618="22-29",1,D618="30-39",2,D618="40-49",3,D618="50-59",4)</f>
        <v>4</v>
      </c>
      <c r="Z618" cm="1">
        <f t="array" ref="Z618">_xlfn.IFS(I618="0-4years",3,I618="5-9years",2,I618="10+ years",1)</f>
        <v>3</v>
      </c>
      <c r="AA618" cm="1">
        <f t="array" ref="AA618">_xlfn.IFS(J618="Low(1-2)", 3, J618="Medium(3)",1,J618="High(4-5)",2)</f>
        <v>2</v>
      </c>
      <c r="AB618" cm="1">
        <f t="array" ref="AB618">_xlfn.IFS(M618="Needs Improvement", 4, M618="Below Expectation", 1,M618="Meets Expectation",3,M618="Exceeds Expectation",2)</f>
        <v>2</v>
      </c>
    </row>
    <row r="619" spans="1:28" x14ac:dyDescent="0.3">
      <c r="A619" t="s">
        <v>641</v>
      </c>
      <c r="B619" t="s">
        <v>1639</v>
      </c>
      <c r="C619" t="s">
        <v>2028</v>
      </c>
      <c r="D619" t="s">
        <v>2073</v>
      </c>
      <c r="E619" t="s">
        <v>2023</v>
      </c>
      <c r="F619" t="s">
        <v>808</v>
      </c>
      <c r="G619" s="4">
        <v>65387</v>
      </c>
      <c r="H619">
        <v>0</v>
      </c>
      <c r="I619" s="6" t="s">
        <v>2070</v>
      </c>
      <c r="J619" t="s">
        <v>2080</v>
      </c>
      <c r="K619">
        <v>4</v>
      </c>
      <c r="L619">
        <v>4</v>
      </c>
      <c r="M619" t="str" cm="1">
        <f t="array" ref="M619">_xlfn.IFS(L619=0,"Below Expectation",L619&lt;5,"Needs Improvement",L619&lt;=7,"Meets Expectation",L619&gt;=8,"Exceeds Expectation")</f>
        <v>Needs Improvement</v>
      </c>
      <c r="N619">
        <f t="shared" si="9"/>
        <v>11</v>
      </c>
      <c r="O619" s="11">
        <f>N619/Table3[[#Totals],[Point]]</f>
        <v>0.7857142857142857</v>
      </c>
      <c r="P619" s="4" t="str" cm="1">
        <f t="array" ref="P619">_xlfn.IFS(O619&lt;=40%,"Low Risk",AND(O619&gt;40%,O619&lt;60%), "Medium Risk",O619&gt;=60%,"High Risk")</f>
        <v>High Risk</v>
      </c>
      <c r="Y619" cm="1">
        <f t="array" ref="Y619">_xlfn.IFS(D619="22-29",1,D619="30-39",2,D619="40-49",3,D619="50-59",4)</f>
        <v>2</v>
      </c>
      <c r="Z619" cm="1">
        <f t="array" ref="Z619">_xlfn.IFS(I619="0-4years",3,I619="5-9years",2,I619="10+ years",1)</f>
        <v>2</v>
      </c>
      <c r="AA619" cm="1">
        <f t="array" ref="AA619">_xlfn.IFS(J619="Low(1-2)", 3, J619="Medium(3)",1,J619="High(4-5)",2)</f>
        <v>3</v>
      </c>
      <c r="AB619" cm="1">
        <f t="array" ref="AB619">_xlfn.IFS(M619="Needs Improvement", 4, M619="Below Expectation", 1,M619="Meets Expectation",3,M619="Exceeds Expectation",2)</f>
        <v>4</v>
      </c>
    </row>
    <row r="620" spans="1:28" x14ac:dyDescent="0.3">
      <c r="A620" t="s">
        <v>642</v>
      </c>
      <c r="B620" t="s">
        <v>1640</v>
      </c>
      <c r="C620" t="s">
        <v>2026</v>
      </c>
      <c r="D620" t="s">
        <v>2073</v>
      </c>
      <c r="E620" t="s">
        <v>2022</v>
      </c>
      <c r="F620" t="s">
        <v>552</v>
      </c>
      <c r="G620" s="4">
        <v>40823</v>
      </c>
      <c r="H620">
        <v>0</v>
      </c>
      <c r="I620" s="6" t="s">
        <v>2070</v>
      </c>
      <c r="J620" t="s">
        <v>2081</v>
      </c>
      <c r="K620">
        <v>1</v>
      </c>
      <c r="L620">
        <v>2</v>
      </c>
      <c r="M620" t="str" cm="1">
        <f t="array" ref="M620">_xlfn.IFS(L620=0,"Below Expectation",L620&lt;5,"Needs Improvement",L620&lt;=7,"Meets Expectation",L620&gt;=8,"Exceeds Expectation")</f>
        <v>Needs Improvement</v>
      </c>
      <c r="N620">
        <f t="shared" si="9"/>
        <v>9</v>
      </c>
      <c r="O620" s="11">
        <f>N620/Table3[[#Totals],[Point]]</f>
        <v>0.6428571428571429</v>
      </c>
      <c r="P620" s="4" t="str" cm="1">
        <f t="array" ref="P620">_xlfn.IFS(O620&lt;=40%,"Low Risk",AND(O620&gt;40%,O620&lt;60%), "Medium Risk",O620&gt;=60%,"High Risk")</f>
        <v>High Risk</v>
      </c>
      <c r="Y620" cm="1">
        <f t="array" ref="Y620">_xlfn.IFS(D620="22-29",1,D620="30-39",2,D620="40-49",3,D620="50-59",4)</f>
        <v>2</v>
      </c>
      <c r="Z620" cm="1">
        <f t="array" ref="Z620">_xlfn.IFS(I620="0-4years",3,I620="5-9years",2,I620="10+ years",1)</f>
        <v>2</v>
      </c>
      <c r="AA620" cm="1">
        <f t="array" ref="AA620">_xlfn.IFS(J620="Low(1-2)", 3, J620="Medium(3)",1,J620="High(4-5)",2)</f>
        <v>1</v>
      </c>
      <c r="AB620" cm="1">
        <f t="array" ref="AB620">_xlfn.IFS(M620="Needs Improvement", 4, M620="Below Expectation", 1,M620="Meets Expectation",3,M620="Exceeds Expectation",2)</f>
        <v>4</v>
      </c>
    </row>
    <row r="621" spans="1:28" x14ac:dyDescent="0.3">
      <c r="A621" t="s">
        <v>643</v>
      </c>
      <c r="B621" t="s">
        <v>1641</v>
      </c>
      <c r="C621" t="s">
        <v>2027</v>
      </c>
      <c r="D621" t="s">
        <v>2074</v>
      </c>
      <c r="E621" t="s">
        <v>2022</v>
      </c>
      <c r="F621" t="s">
        <v>625</v>
      </c>
      <c r="G621" s="4">
        <v>71015</v>
      </c>
      <c r="H621">
        <v>0</v>
      </c>
      <c r="I621" s="6" t="s">
        <v>2071</v>
      </c>
      <c r="J621" t="s">
        <v>2079</v>
      </c>
      <c r="K621">
        <v>5</v>
      </c>
      <c r="L621">
        <v>5</v>
      </c>
      <c r="M621" t="str" cm="1">
        <f t="array" ref="M621">_xlfn.IFS(L621=0,"Below Expectation",L621&lt;5,"Needs Improvement",L621&lt;=7,"Meets Expectation",L621&gt;=8,"Exceeds Expectation")</f>
        <v>Meets Expectation</v>
      </c>
      <c r="N621">
        <f t="shared" si="9"/>
        <v>9</v>
      </c>
      <c r="O621" s="11">
        <f>N621/Table3[[#Totals],[Point]]</f>
        <v>0.6428571428571429</v>
      </c>
      <c r="P621" s="4" t="str" cm="1">
        <f t="array" ref="P621">_xlfn.IFS(O621&lt;=40%,"Low Risk",AND(O621&gt;40%,O621&lt;60%), "Medium Risk",O621&gt;=60%,"High Risk")</f>
        <v>High Risk</v>
      </c>
      <c r="Y621" cm="1">
        <f t="array" ref="Y621">_xlfn.IFS(D621="22-29",1,D621="30-39",2,D621="40-49",3,D621="50-59",4)</f>
        <v>3</v>
      </c>
      <c r="Z621" cm="1">
        <f t="array" ref="Z621">_xlfn.IFS(I621="0-4years",3,I621="5-9years",2,I621="10+ years",1)</f>
        <v>1</v>
      </c>
      <c r="AA621" cm="1">
        <f t="array" ref="AA621">_xlfn.IFS(J621="Low(1-2)", 3, J621="Medium(3)",1,J621="High(4-5)",2)</f>
        <v>2</v>
      </c>
      <c r="AB621" cm="1">
        <f t="array" ref="AB621">_xlfn.IFS(M621="Needs Improvement", 4, M621="Below Expectation", 1,M621="Meets Expectation",3,M621="Exceeds Expectation",2)</f>
        <v>3</v>
      </c>
    </row>
    <row r="622" spans="1:28" x14ac:dyDescent="0.3">
      <c r="A622" t="s">
        <v>644</v>
      </c>
      <c r="B622" t="s">
        <v>1642</v>
      </c>
      <c r="C622" t="s">
        <v>2026</v>
      </c>
      <c r="D622" t="s">
        <v>2073</v>
      </c>
      <c r="E622" t="s">
        <v>2024</v>
      </c>
      <c r="F622" t="s">
        <v>676</v>
      </c>
      <c r="G622" s="4">
        <v>40339</v>
      </c>
      <c r="H622">
        <v>1</v>
      </c>
      <c r="I622" s="6" t="s">
        <v>2069</v>
      </c>
      <c r="J622" t="s">
        <v>2079</v>
      </c>
      <c r="K622">
        <v>3</v>
      </c>
      <c r="L622">
        <v>2</v>
      </c>
      <c r="M622" t="str" cm="1">
        <f t="array" ref="M622">_xlfn.IFS(L622=0,"Below Expectation",L622&lt;5,"Needs Improvement",L622&lt;=7,"Meets Expectation",L622&gt;=8,"Exceeds Expectation")</f>
        <v>Needs Improvement</v>
      </c>
      <c r="N622">
        <f t="shared" si="9"/>
        <v>11</v>
      </c>
      <c r="O622" s="11">
        <f>N622/Table3[[#Totals],[Point]]</f>
        <v>0.7857142857142857</v>
      </c>
      <c r="P622" s="4" t="str" cm="1">
        <f t="array" ref="P622">_xlfn.IFS(O622&lt;=40%,"Low Risk",AND(O622&gt;40%,O622&lt;60%), "Medium Risk",O622&gt;=60%,"High Risk")</f>
        <v>High Risk</v>
      </c>
      <c r="Y622" cm="1">
        <f t="array" ref="Y622">_xlfn.IFS(D622="22-29",1,D622="30-39",2,D622="40-49",3,D622="50-59",4)</f>
        <v>2</v>
      </c>
      <c r="Z622" cm="1">
        <f t="array" ref="Z622">_xlfn.IFS(I622="0-4years",3,I622="5-9years",2,I622="10+ years",1)</f>
        <v>3</v>
      </c>
      <c r="AA622" cm="1">
        <f t="array" ref="AA622">_xlfn.IFS(J622="Low(1-2)", 3, J622="Medium(3)",1,J622="High(4-5)",2)</f>
        <v>2</v>
      </c>
      <c r="AB622" cm="1">
        <f t="array" ref="AB622">_xlfn.IFS(M622="Needs Improvement", 4, M622="Below Expectation", 1,M622="Meets Expectation",3,M622="Exceeds Expectation",2)</f>
        <v>4</v>
      </c>
    </row>
    <row r="623" spans="1:28" x14ac:dyDescent="0.3">
      <c r="A623" t="s">
        <v>645</v>
      </c>
      <c r="B623" t="s">
        <v>1643</v>
      </c>
      <c r="C623" t="s">
        <v>2029</v>
      </c>
      <c r="D623" t="s">
        <v>2074</v>
      </c>
      <c r="E623" t="s">
        <v>2023</v>
      </c>
      <c r="F623" t="s">
        <v>680</v>
      </c>
      <c r="G623" s="4">
        <v>28491</v>
      </c>
      <c r="H623">
        <v>0</v>
      </c>
      <c r="I623" s="6" t="s">
        <v>2070</v>
      </c>
      <c r="J623" t="s">
        <v>2080</v>
      </c>
      <c r="K623">
        <v>4</v>
      </c>
      <c r="L623">
        <v>4</v>
      </c>
      <c r="M623" t="str" cm="1">
        <f t="array" ref="M623">_xlfn.IFS(L623=0,"Below Expectation",L623&lt;5,"Needs Improvement",L623&lt;=7,"Meets Expectation",L623&gt;=8,"Exceeds Expectation")</f>
        <v>Needs Improvement</v>
      </c>
      <c r="N623">
        <f t="shared" si="9"/>
        <v>12</v>
      </c>
      <c r="O623" s="11">
        <f>N623/Table3[[#Totals],[Point]]</f>
        <v>0.8571428571428571</v>
      </c>
      <c r="P623" s="4" t="str" cm="1">
        <f t="array" ref="P623">_xlfn.IFS(O623&lt;=40%,"Low Risk",AND(O623&gt;40%,O623&lt;60%), "Medium Risk",O623&gt;=60%,"High Risk")</f>
        <v>High Risk</v>
      </c>
      <c r="Y623" cm="1">
        <f t="array" ref="Y623">_xlfn.IFS(D623="22-29",1,D623="30-39",2,D623="40-49",3,D623="50-59",4)</f>
        <v>3</v>
      </c>
      <c r="Z623" cm="1">
        <f t="array" ref="Z623">_xlfn.IFS(I623="0-4years",3,I623="5-9years",2,I623="10+ years",1)</f>
        <v>2</v>
      </c>
      <c r="AA623" cm="1">
        <f t="array" ref="AA623">_xlfn.IFS(J623="Low(1-2)", 3, J623="Medium(3)",1,J623="High(4-5)",2)</f>
        <v>3</v>
      </c>
      <c r="AB623" cm="1">
        <f t="array" ref="AB623">_xlfn.IFS(M623="Needs Improvement", 4, M623="Below Expectation", 1,M623="Meets Expectation",3,M623="Exceeds Expectation",2)</f>
        <v>4</v>
      </c>
    </row>
    <row r="624" spans="1:28" x14ac:dyDescent="0.3">
      <c r="A624" t="s">
        <v>646</v>
      </c>
      <c r="B624" t="s">
        <v>1644</v>
      </c>
      <c r="C624" t="s">
        <v>2027</v>
      </c>
      <c r="D624" t="s">
        <v>2073</v>
      </c>
      <c r="E624" t="s">
        <v>2024</v>
      </c>
      <c r="F624" t="s">
        <v>189</v>
      </c>
      <c r="G624" s="4">
        <v>25706</v>
      </c>
      <c r="H624">
        <v>0</v>
      </c>
      <c r="I624" s="6" t="s">
        <v>2071</v>
      </c>
      <c r="J624" t="s">
        <v>2079</v>
      </c>
      <c r="K624">
        <v>1</v>
      </c>
      <c r="L624">
        <v>2</v>
      </c>
      <c r="M624" t="str" cm="1">
        <f t="array" ref="M624">_xlfn.IFS(L624=0,"Below Expectation",L624&lt;5,"Needs Improvement",L624&lt;=7,"Meets Expectation",L624&gt;=8,"Exceeds Expectation")</f>
        <v>Needs Improvement</v>
      </c>
      <c r="N624">
        <f t="shared" si="9"/>
        <v>9</v>
      </c>
      <c r="O624" s="11">
        <f>N624/Table3[[#Totals],[Point]]</f>
        <v>0.6428571428571429</v>
      </c>
      <c r="P624" s="4" t="str" cm="1">
        <f t="array" ref="P624">_xlfn.IFS(O624&lt;=40%,"Low Risk",AND(O624&gt;40%,O624&lt;60%), "Medium Risk",O624&gt;=60%,"High Risk")</f>
        <v>High Risk</v>
      </c>
      <c r="Y624" cm="1">
        <f t="array" ref="Y624">_xlfn.IFS(D624="22-29",1,D624="30-39",2,D624="40-49",3,D624="50-59",4)</f>
        <v>2</v>
      </c>
      <c r="Z624" cm="1">
        <f t="array" ref="Z624">_xlfn.IFS(I624="0-4years",3,I624="5-9years",2,I624="10+ years",1)</f>
        <v>1</v>
      </c>
      <c r="AA624" cm="1">
        <f t="array" ref="AA624">_xlfn.IFS(J624="Low(1-2)", 3, J624="Medium(3)",1,J624="High(4-5)",2)</f>
        <v>2</v>
      </c>
      <c r="AB624" cm="1">
        <f t="array" ref="AB624">_xlfn.IFS(M624="Needs Improvement", 4, M624="Below Expectation", 1,M624="Meets Expectation",3,M624="Exceeds Expectation",2)</f>
        <v>4</v>
      </c>
    </row>
    <row r="625" spans="1:28" x14ac:dyDescent="0.3">
      <c r="A625" t="s">
        <v>647</v>
      </c>
      <c r="B625" t="s">
        <v>1645</v>
      </c>
      <c r="C625" t="s">
        <v>2028</v>
      </c>
      <c r="D625" t="s">
        <v>2073</v>
      </c>
      <c r="E625" t="s">
        <v>2022</v>
      </c>
      <c r="F625" t="s">
        <v>872</v>
      </c>
      <c r="G625" s="4">
        <v>40728</v>
      </c>
      <c r="H625">
        <v>0</v>
      </c>
      <c r="I625" s="6" t="s">
        <v>2071</v>
      </c>
      <c r="J625" t="s">
        <v>2081</v>
      </c>
      <c r="K625">
        <v>3</v>
      </c>
      <c r="L625">
        <v>5</v>
      </c>
      <c r="M625" t="str" cm="1">
        <f t="array" ref="M625">_xlfn.IFS(L625=0,"Below Expectation",L625&lt;5,"Needs Improvement",L625&lt;=7,"Meets Expectation",L625&gt;=8,"Exceeds Expectation")</f>
        <v>Meets Expectation</v>
      </c>
      <c r="N625">
        <f t="shared" si="9"/>
        <v>7</v>
      </c>
      <c r="O625" s="11">
        <f>N625/Table3[[#Totals],[Point]]</f>
        <v>0.5</v>
      </c>
      <c r="P625" s="4" t="str" cm="1">
        <f t="array" ref="P625">_xlfn.IFS(O625&lt;=40%,"Low Risk",AND(O625&gt;40%,O625&lt;60%), "Medium Risk",O625&gt;=60%,"High Risk")</f>
        <v>Medium Risk</v>
      </c>
      <c r="Y625" cm="1">
        <f t="array" ref="Y625">_xlfn.IFS(D625="22-29",1,D625="30-39",2,D625="40-49",3,D625="50-59",4)</f>
        <v>2</v>
      </c>
      <c r="Z625" cm="1">
        <f t="array" ref="Z625">_xlfn.IFS(I625="0-4years",3,I625="5-9years",2,I625="10+ years",1)</f>
        <v>1</v>
      </c>
      <c r="AA625" cm="1">
        <f t="array" ref="AA625">_xlfn.IFS(J625="Low(1-2)", 3, J625="Medium(3)",1,J625="High(4-5)",2)</f>
        <v>1</v>
      </c>
      <c r="AB625" cm="1">
        <f t="array" ref="AB625">_xlfn.IFS(M625="Needs Improvement", 4, M625="Below Expectation", 1,M625="Meets Expectation",3,M625="Exceeds Expectation",2)</f>
        <v>3</v>
      </c>
    </row>
    <row r="626" spans="1:28" x14ac:dyDescent="0.3">
      <c r="A626" t="s">
        <v>648</v>
      </c>
      <c r="B626" t="s">
        <v>1646</v>
      </c>
      <c r="C626" t="s">
        <v>2030</v>
      </c>
      <c r="D626" t="s">
        <v>2076</v>
      </c>
      <c r="E626" t="s">
        <v>2023</v>
      </c>
      <c r="F626" t="s">
        <v>519</v>
      </c>
      <c r="G626" s="4">
        <v>31997</v>
      </c>
      <c r="H626">
        <v>0</v>
      </c>
      <c r="I626" s="6" t="s">
        <v>2071</v>
      </c>
      <c r="J626" t="s">
        <v>2081</v>
      </c>
      <c r="K626">
        <v>5</v>
      </c>
      <c r="L626">
        <v>9</v>
      </c>
      <c r="M626" t="str" cm="1">
        <f t="array" ref="M626">_xlfn.IFS(L626=0,"Below Expectation",L626&lt;5,"Needs Improvement",L626&lt;=7,"Meets Expectation",L626&gt;=8,"Exceeds Expectation")</f>
        <v>Exceeds Expectation</v>
      </c>
      <c r="N626">
        <f t="shared" si="9"/>
        <v>5</v>
      </c>
      <c r="O626" s="11">
        <f>N626/Table3[[#Totals],[Point]]</f>
        <v>0.35714285714285715</v>
      </c>
      <c r="P626" s="4" t="str" cm="1">
        <f t="array" ref="P626">_xlfn.IFS(O626&lt;=40%,"Low Risk",AND(O626&gt;40%,O626&lt;60%), "Medium Risk",O626&gt;=60%,"High Risk")</f>
        <v>Low Risk</v>
      </c>
      <c r="Y626" cm="1">
        <f t="array" ref="Y626">_xlfn.IFS(D626="22-29",1,D626="30-39",2,D626="40-49",3,D626="50-59",4)</f>
        <v>1</v>
      </c>
      <c r="Z626" cm="1">
        <f t="array" ref="Z626">_xlfn.IFS(I626="0-4years",3,I626="5-9years",2,I626="10+ years",1)</f>
        <v>1</v>
      </c>
      <c r="AA626" cm="1">
        <f t="array" ref="AA626">_xlfn.IFS(J626="Low(1-2)", 3, J626="Medium(3)",1,J626="High(4-5)",2)</f>
        <v>1</v>
      </c>
      <c r="AB626" cm="1">
        <f t="array" ref="AB626">_xlfn.IFS(M626="Needs Improvement", 4, M626="Below Expectation", 1,M626="Meets Expectation",3,M626="Exceeds Expectation",2)</f>
        <v>2</v>
      </c>
    </row>
    <row r="627" spans="1:28" x14ac:dyDescent="0.3">
      <c r="A627" t="s">
        <v>649</v>
      </c>
      <c r="B627" t="s">
        <v>1647</v>
      </c>
      <c r="C627" t="s">
        <v>2026</v>
      </c>
      <c r="D627" t="s">
        <v>2073</v>
      </c>
      <c r="E627" t="s">
        <v>2022</v>
      </c>
      <c r="F627" t="s">
        <v>613</v>
      </c>
      <c r="G627" s="4">
        <v>85408</v>
      </c>
      <c r="H627">
        <v>0</v>
      </c>
      <c r="I627" s="6" t="s">
        <v>2071</v>
      </c>
      <c r="J627" t="s">
        <v>2080</v>
      </c>
      <c r="K627">
        <v>1</v>
      </c>
      <c r="L627">
        <v>4</v>
      </c>
      <c r="M627" t="str" cm="1">
        <f t="array" ref="M627">_xlfn.IFS(L627=0,"Below Expectation",L627&lt;5,"Needs Improvement",L627&lt;=7,"Meets Expectation",L627&gt;=8,"Exceeds Expectation")</f>
        <v>Needs Improvement</v>
      </c>
      <c r="N627">
        <f t="shared" si="9"/>
        <v>10</v>
      </c>
      <c r="O627" s="11">
        <f>N627/Table3[[#Totals],[Point]]</f>
        <v>0.7142857142857143</v>
      </c>
      <c r="P627" s="4" t="str" cm="1">
        <f t="array" ref="P627">_xlfn.IFS(O627&lt;=40%,"Low Risk",AND(O627&gt;40%,O627&lt;60%), "Medium Risk",O627&gt;=60%,"High Risk")</f>
        <v>High Risk</v>
      </c>
      <c r="Y627" cm="1">
        <f t="array" ref="Y627">_xlfn.IFS(D627="22-29",1,D627="30-39",2,D627="40-49",3,D627="50-59",4)</f>
        <v>2</v>
      </c>
      <c r="Z627" cm="1">
        <f t="array" ref="Z627">_xlfn.IFS(I627="0-4years",3,I627="5-9years",2,I627="10+ years",1)</f>
        <v>1</v>
      </c>
      <c r="AA627" cm="1">
        <f t="array" ref="AA627">_xlfn.IFS(J627="Low(1-2)", 3, J627="Medium(3)",1,J627="High(4-5)",2)</f>
        <v>3</v>
      </c>
      <c r="AB627" cm="1">
        <f t="array" ref="AB627">_xlfn.IFS(M627="Needs Improvement", 4, M627="Below Expectation", 1,M627="Meets Expectation",3,M627="Exceeds Expectation",2)</f>
        <v>4</v>
      </c>
    </row>
    <row r="628" spans="1:28" x14ac:dyDescent="0.3">
      <c r="A628" t="s">
        <v>650</v>
      </c>
      <c r="B628" t="s">
        <v>1648</v>
      </c>
      <c r="C628" t="s">
        <v>2029</v>
      </c>
      <c r="D628" t="s">
        <v>2076</v>
      </c>
      <c r="E628" t="s">
        <v>2023</v>
      </c>
      <c r="F628" t="s">
        <v>452</v>
      </c>
      <c r="G628" s="4">
        <v>83097</v>
      </c>
      <c r="H628">
        <v>1</v>
      </c>
      <c r="I628" s="6" t="s">
        <v>2069</v>
      </c>
      <c r="J628" t="s">
        <v>2079</v>
      </c>
      <c r="K628">
        <v>1</v>
      </c>
      <c r="L628">
        <v>8</v>
      </c>
      <c r="M628" t="str" cm="1">
        <f t="array" ref="M628">_xlfn.IFS(L628=0,"Below Expectation",L628&lt;5,"Needs Improvement",L628&lt;=7,"Meets Expectation",L628&gt;=8,"Exceeds Expectation")</f>
        <v>Exceeds Expectation</v>
      </c>
      <c r="N628">
        <f t="shared" si="9"/>
        <v>8</v>
      </c>
      <c r="O628" s="11">
        <f>N628/Table3[[#Totals],[Point]]</f>
        <v>0.5714285714285714</v>
      </c>
      <c r="P628" s="4" t="str" cm="1">
        <f t="array" ref="P628">_xlfn.IFS(O628&lt;=40%,"Low Risk",AND(O628&gt;40%,O628&lt;60%), "Medium Risk",O628&gt;=60%,"High Risk")</f>
        <v>Medium Risk</v>
      </c>
      <c r="Y628" cm="1">
        <f t="array" ref="Y628">_xlfn.IFS(D628="22-29",1,D628="30-39",2,D628="40-49",3,D628="50-59",4)</f>
        <v>1</v>
      </c>
      <c r="Z628" cm="1">
        <f t="array" ref="Z628">_xlfn.IFS(I628="0-4years",3,I628="5-9years",2,I628="10+ years",1)</f>
        <v>3</v>
      </c>
      <c r="AA628" cm="1">
        <f t="array" ref="AA628">_xlfn.IFS(J628="Low(1-2)", 3, J628="Medium(3)",1,J628="High(4-5)",2)</f>
        <v>2</v>
      </c>
      <c r="AB628" cm="1">
        <f t="array" ref="AB628">_xlfn.IFS(M628="Needs Improvement", 4, M628="Below Expectation", 1,M628="Meets Expectation",3,M628="Exceeds Expectation",2)</f>
        <v>2</v>
      </c>
    </row>
    <row r="629" spans="1:28" x14ac:dyDescent="0.3">
      <c r="A629" t="s">
        <v>651</v>
      </c>
      <c r="B629" t="s">
        <v>1649</v>
      </c>
      <c r="C629" t="s">
        <v>2028</v>
      </c>
      <c r="D629" t="s">
        <v>2076</v>
      </c>
      <c r="E629" t="s">
        <v>2023</v>
      </c>
      <c r="F629" t="s">
        <v>797</v>
      </c>
      <c r="G629" s="4">
        <v>63523</v>
      </c>
      <c r="H629">
        <v>0</v>
      </c>
      <c r="I629" s="6" t="s">
        <v>2070</v>
      </c>
      <c r="J629" t="s">
        <v>2081</v>
      </c>
      <c r="K629">
        <v>3</v>
      </c>
      <c r="L629">
        <v>2</v>
      </c>
      <c r="M629" t="str" cm="1">
        <f t="array" ref="M629">_xlfn.IFS(L629=0,"Below Expectation",L629&lt;5,"Needs Improvement",L629&lt;=7,"Meets Expectation",L629&gt;=8,"Exceeds Expectation")</f>
        <v>Needs Improvement</v>
      </c>
      <c r="N629">
        <f t="shared" si="9"/>
        <v>8</v>
      </c>
      <c r="O629" s="11">
        <f>N629/Table3[[#Totals],[Point]]</f>
        <v>0.5714285714285714</v>
      </c>
      <c r="P629" s="4" t="str" cm="1">
        <f t="array" ref="P629">_xlfn.IFS(O629&lt;=40%,"Low Risk",AND(O629&gt;40%,O629&lt;60%), "Medium Risk",O629&gt;=60%,"High Risk")</f>
        <v>Medium Risk</v>
      </c>
      <c r="Y629" cm="1">
        <f t="array" ref="Y629">_xlfn.IFS(D629="22-29",1,D629="30-39",2,D629="40-49",3,D629="50-59",4)</f>
        <v>1</v>
      </c>
      <c r="Z629" cm="1">
        <f t="array" ref="Z629">_xlfn.IFS(I629="0-4years",3,I629="5-9years",2,I629="10+ years",1)</f>
        <v>2</v>
      </c>
      <c r="AA629" cm="1">
        <f t="array" ref="AA629">_xlfn.IFS(J629="Low(1-2)", 3, J629="Medium(3)",1,J629="High(4-5)",2)</f>
        <v>1</v>
      </c>
      <c r="AB629" cm="1">
        <f t="array" ref="AB629">_xlfn.IFS(M629="Needs Improvement", 4, M629="Below Expectation", 1,M629="Meets Expectation",3,M629="Exceeds Expectation",2)</f>
        <v>4</v>
      </c>
    </row>
    <row r="630" spans="1:28" x14ac:dyDescent="0.3">
      <c r="A630" t="s">
        <v>652</v>
      </c>
      <c r="B630" t="s">
        <v>1650</v>
      </c>
      <c r="C630" t="s">
        <v>2028</v>
      </c>
      <c r="D630" t="s">
        <v>2075</v>
      </c>
      <c r="E630" t="s">
        <v>2022</v>
      </c>
      <c r="F630" t="s">
        <v>186</v>
      </c>
      <c r="G630" s="4">
        <v>50163</v>
      </c>
      <c r="H630">
        <v>1</v>
      </c>
      <c r="I630" s="6" t="s">
        <v>2069</v>
      </c>
      <c r="J630" t="s">
        <v>2081</v>
      </c>
      <c r="K630">
        <v>1</v>
      </c>
      <c r="L630">
        <v>5</v>
      </c>
      <c r="M630" t="str" cm="1">
        <f t="array" ref="M630">_xlfn.IFS(L630=0,"Below Expectation",L630&lt;5,"Needs Improvement",L630&lt;=7,"Meets Expectation",L630&gt;=8,"Exceeds Expectation")</f>
        <v>Meets Expectation</v>
      </c>
      <c r="N630">
        <f t="shared" si="9"/>
        <v>11</v>
      </c>
      <c r="O630" s="11">
        <f>N630/Table3[[#Totals],[Point]]</f>
        <v>0.7857142857142857</v>
      </c>
      <c r="P630" s="4" t="str" cm="1">
        <f t="array" ref="P630">_xlfn.IFS(O630&lt;=40%,"Low Risk",AND(O630&gt;40%,O630&lt;60%), "Medium Risk",O630&gt;=60%,"High Risk")</f>
        <v>High Risk</v>
      </c>
      <c r="Y630" cm="1">
        <f t="array" ref="Y630">_xlfn.IFS(D630="22-29",1,D630="30-39",2,D630="40-49",3,D630="50-59",4)</f>
        <v>4</v>
      </c>
      <c r="Z630" cm="1">
        <f t="array" ref="Z630">_xlfn.IFS(I630="0-4years",3,I630="5-9years",2,I630="10+ years",1)</f>
        <v>3</v>
      </c>
      <c r="AA630" cm="1">
        <f t="array" ref="AA630">_xlfn.IFS(J630="Low(1-2)", 3, J630="Medium(3)",1,J630="High(4-5)",2)</f>
        <v>1</v>
      </c>
      <c r="AB630" cm="1">
        <f t="array" ref="AB630">_xlfn.IFS(M630="Needs Improvement", 4, M630="Below Expectation", 1,M630="Meets Expectation",3,M630="Exceeds Expectation",2)</f>
        <v>3</v>
      </c>
    </row>
    <row r="631" spans="1:28" x14ac:dyDescent="0.3">
      <c r="A631" t="s">
        <v>653</v>
      </c>
      <c r="B631" t="s">
        <v>1651</v>
      </c>
      <c r="C631" t="s">
        <v>2028</v>
      </c>
      <c r="D631" t="s">
        <v>2075</v>
      </c>
      <c r="E631" t="s">
        <v>2023</v>
      </c>
      <c r="F631" t="s">
        <v>389</v>
      </c>
      <c r="G631" s="4">
        <v>42718</v>
      </c>
      <c r="H631">
        <v>0</v>
      </c>
      <c r="I631" s="6" t="s">
        <v>2071</v>
      </c>
      <c r="J631" t="s">
        <v>2081</v>
      </c>
      <c r="K631">
        <v>2</v>
      </c>
      <c r="L631">
        <v>7</v>
      </c>
      <c r="M631" t="str" cm="1">
        <f t="array" ref="M631">_xlfn.IFS(L631=0,"Below Expectation",L631&lt;5,"Needs Improvement",L631&lt;=7,"Meets Expectation",L631&gt;=8,"Exceeds Expectation")</f>
        <v>Meets Expectation</v>
      </c>
      <c r="N631">
        <f t="shared" si="9"/>
        <v>9</v>
      </c>
      <c r="O631" s="11">
        <f>N631/Table3[[#Totals],[Point]]</f>
        <v>0.6428571428571429</v>
      </c>
      <c r="P631" s="4" t="str" cm="1">
        <f t="array" ref="P631">_xlfn.IFS(O631&lt;=40%,"Low Risk",AND(O631&gt;40%,O631&lt;60%), "Medium Risk",O631&gt;=60%,"High Risk")</f>
        <v>High Risk</v>
      </c>
      <c r="Y631" cm="1">
        <f t="array" ref="Y631">_xlfn.IFS(D631="22-29",1,D631="30-39",2,D631="40-49",3,D631="50-59",4)</f>
        <v>4</v>
      </c>
      <c r="Z631" cm="1">
        <f t="array" ref="Z631">_xlfn.IFS(I631="0-4years",3,I631="5-9years",2,I631="10+ years",1)</f>
        <v>1</v>
      </c>
      <c r="AA631" cm="1">
        <f t="array" ref="AA631">_xlfn.IFS(J631="Low(1-2)", 3, J631="Medium(3)",1,J631="High(4-5)",2)</f>
        <v>1</v>
      </c>
      <c r="AB631" cm="1">
        <f t="array" ref="AB631">_xlfn.IFS(M631="Needs Improvement", 4, M631="Below Expectation", 1,M631="Meets Expectation",3,M631="Exceeds Expectation",2)</f>
        <v>3</v>
      </c>
    </row>
    <row r="632" spans="1:28" x14ac:dyDescent="0.3">
      <c r="A632" t="s">
        <v>654</v>
      </c>
      <c r="B632" t="s">
        <v>1652</v>
      </c>
      <c r="C632" t="s">
        <v>2028</v>
      </c>
      <c r="D632" t="s">
        <v>2074</v>
      </c>
      <c r="E632" t="s">
        <v>2022</v>
      </c>
      <c r="F632" t="s">
        <v>549</v>
      </c>
      <c r="G632" s="4">
        <v>112508</v>
      </c>
      <c r="H632">
        <v>0</v>
      </c>
      <c r="I632" s="6" t="s">
        <v>2070</v>
      </c>
      <c r="J632" t="s">
        <v>2079</v>
      </c>
      <c r="K632">
        <v>1</v>
      </c>
      <c r="L632">
        <v>6</v>
      </c>
      <c r="M632" t="str" cm="1">
        <f t="array" ref="M632">_xlfn.IFS(L632=0,"Below Expectation",L632&lt;5,"Needs Improvement",L632&lt;=7,"Meets Expectation",L632&gt;=8,"Exceeds Expectation")</f>
        <v>Meets Expectation</v>
      </c>
      <c r="N632">
        <f t="shared" si="9"/>
        <v>10</v>
      </c>
      <c r="O632" s="11">
        <f>N632/Table3[[#Totals],[Point]]</f>
        <v>0.7142857142857143</v>
      </c>
      <c r="P632" s="4" t="str" cm="1">
        <f t="array" ref="P632">_xlfn.IFS(O632&lt;=40%,"Low Risk",AND(O632&gt;40%,O632&lt;60%), "Medium Risk",O632&gt;=60%,"High Risk")</f>
        <v>High Risk</v>
      </c>
      <c r="Y632" cm="1">
        <f t="array" ref="Y632">_xlfn.IFS(D632="22-29",1,D632="30-39",2,D632="40-49",3,D632="50-59",4)</f>
        <v>3</v>
      </c>
      <c r="Z632" cm="1">
        <f t="array" ref="Z632">_xlfn.IFS(I632="0-4years",3,I632="5-9years",2,I632="10+ years",1)</f>
        <v>2</v>
      </c>
      <c r="AA632" cm="1">
        <f t="array" ref="AA632">_xlfn.IFS(J632="Low(1-2)", 3, J632="Medium(3)",1,J632="High(4-5)",2)</f>
        <v>2</v>
      </c>
      <c r="AB632" cm="1">
        <f t="array" ref="AB632">_xlfn.IFS(M632="Needs Improvement", 4, M632="Below Expectation", 1,M632="Meets Expectation",3,M632="Exceeds Expectation",2)</f>
        <v>3</v>
      </c>
    </row>
    <row r="633" spans="1:28" x14ac:dyDescent="0.3">
      <c r="A633" t="s">
        <v>655</v>
      </c>
      <c r="B633" t="s">
        <v>1653</v>
      </c>
      <c r="C633" t="s">
        <v>2027</v>
      </c>
      <c r="D633" t="s">
        <v>2075</v>
      </c>
      <c r="E633" t="s">
        <v>2022</v>
      </c>
      <c r="F633" t="s">
        <v>262</v>
      </c>
      <c r="G633" s="4">
        <v>108767</v>
      </c>
      <c r="H633">
        <v>0</v>
      </c>
      <c r="I633" s="6" t="s">
        <v>2069</v>
      </c>
      <c r="J633" t="s">
        <v>2080</v>
      </c>
      <c r="K633">
        <v>4</v>
      </c>
      <c r="L633">
        <v>5</v>
      </c>
      <c r="M633" t="str" cm="1">
        <f t="array" ref="M633">_xlfn.IFS(L633=0,"Below Expectation",L633&lt;5,"Needs Improvement",L633&lt;=7,"Meets Expectation",L633&gt;=8,"Exceeds Expectation")</f>
        <v>Meets Expectation</v>
      </c>
      <c r="N633">
        <f t="shared" si="9"/>
        <v>13</v>
      </c>
      <c r="O633" s="11">
        <f>N633/Table3[[#Totals],[Point]]</f>
        <v>0.9285714285714286</v>
      </c>
      <c r="P633" s="4" t="str" cm="1">
        <f t="array" ref="P633">_xlfn.IFS(O633&lt;=40%,"Low Risk",AND(O633&gt;40%,O633&lt;60%), "Medium Risk",O633&gt;=60%,"High Risk")</f>
        <v>High Risk</v>
      </c>
      <c r="Y633" cm="1">
        <f t="array" ref="Y633">_xlfn.IFS(D633="22-29",1,D633="30-39",2,D633="40-49",3,D633="50-59",4)</f>
        <v>4</v>
      </c>
      <c r="Z633" cm="1">
        <f t="array" ref="Z633">_xlfn.IFS(I633="0-4years",3,I633="5-9years",2,I633="10+ years",1)</f>
        <v>3</v>
      </c>
      <c r="AA633" cm="1">
        <f t="array" ref="AA633">_xlfn.IFS(J633="Low(1-2)", 3, J633="Medium(3)",1,J633="High(4-5)",2)</f>
        <v>3</v>
      </c>
      <c r="AB633" cm="1">
        <f t="array" ref="AB633">_xlfn.IFS(M633="Needs Improvement", 4, M633="Below Expectation", 1,M633="Meets Expectation",3,M633="Exceeds Expectation",2)</f>
        <v>3</v>
      </c>
    </row>
    <row r="634" spans="1:28" x14ac:dyDescent="0.3">
      <c r="A634" t="s">
        <v>656</v>
      </c>
      <c r="B634" t="s">
        <v>1654</v>
      </c>
      <c r="C634" t="s">
        <v>2028</v>
      </c>
      <c r="D634" t="s">
        <v>2076</v>
      </c>
      <c r="E634" t="s">
        <v>2022</v>
      </c>
      <c r="F634" t="s">
        <v>95</v>
      </c>
      <c r="G634" s="4">
        <v>64619</v>
      </c>
      <c r="H634">
        <v>1</v>
      </c>
      <c r="I634" s="6" t="s">
        <v>2069</v>
      </c>
      <c r="J634" t="s">
        <v>2081</v>
      </c>
      <c r="K634">
        <v>3</v>
      </c>
      <c r="L634">
        <v>1</v>
      </c>
      <c r="M634" t="str" cm="1">
        <f t="array" ref="M634">_xlfn.IFS(L634=0,"Below Expectation",L634&lt;5,"Needs Improvement",L634&lt;=7,"Meets Expectation",L634&gt;=8,"Exceeds Expectation")</f>
        <v>Needs Improvement</v>
      </c>
      <c r="N634">
        <f t="shared" si="9"/>
        <v>9</v>
      </c>
      <c r="O634" s="11">
        <f>N634/Table3[[#Totals],[Point]]</f>
        <v>0.6428571428571429</v>
      </c>
      <c r="P634" s="4" t="str" cm="1">
        <f t="array" ref="P634">_xlfn.IFS(O634&lt;=40%,"Low Risk",AND(O634&gt;40%,O634&lt;60%), "Medium Risk",O634&gt;=60%,"High Risk")</f>
        <v>High Risk</v>
      </c>
      <c r="Y634" cm="1">
        <f t="array" ref="Y634">_xlfn.IFS(D634="22-29",1,D634="30-39",2,D634="40-49",3,D634="50-59",4)</f>
        <v>1</v>
      </c>
      <c r="Z634" cm="1">
        <f t="array" ref="Z634">_xlfn.IFS(I634="0-4years",3,I634="5-9years",2,I634="10+ years",1)</f>
        <v>3</v>
      </c>
      <c r="AA634" cm="1">
        <f t="array" ref="AA634">_xlfn.IFS(J634="Low(1-2)", 3, J634="Medium(3)",1,J634="High(4-5)",2)</f>
        <v>1</v>
      </c>
      <c r="AB634" cm="1">
        <f t="array" ref="AB634">_xlfn.IFS(M634="Needs Improvement", 4, M634="Below Expectation", 1,M634="Meets Expectation",3,M634="Exceeds Expectation",2)</f>
        <v>4</v>
      </c>
    </row>
    <row r="635" spans="1:28" x14ac:dyDescent="0.3">
      <c r="A635" t="s">
        <v>657</v>
      </c>
      <c r="B635" t="s">
        <v>1655</v>
      </c>
      <c r="C635" t="s">
        <v>2026</v>
      </c>
      <c r="D635" t="s">
        <v>2074</v>
      </c>
      <c r="E635" t="s">
        <v>2023</v>
      </c>
      <c r="F635" t="s">
        <v>468</v>
      </c>
      <c r="G635" s="4">
        <v>37126</v>
      </c>
      <c r="H635">
        <v>1</v>
      </c>
      <c r="I635" s="6" t="s">
        <v>2069</v>
      </c>
      <c r="J635" t="s">
        <v>2079</v>
      </c>
      <c r="K635">
        <v>4</v>
      </c>
      <c r="L635">
        <v>6</v>
      </c>
      <c r="M635" t="str" cm="1">
        <f t="array" ref="M635">_xlfn.IFS(L635=0,"Below Expectation",L635&lt;5,"Needs Improvement",L635&lt;=7,"Meets Expectation",L635&gt;=8,"Exceeds Expectation")</f>
        <v>Meets Expectation</v>
      </c>
      <c r="N635">
        <f t="shared" si="9"/>
        <v>11</v>
      </c>
      <c r="O635" s="11">
        <f>N635/Table3[[#Totals],[Point]]</f>
        <v>0.7857142857142857</v>
      </c>
      <c r="P635" s="4" t="str" cm="1">
        <f t="array" ref="P635">_xlfn.IFS(O635&lt;=40%,"Low Risk",AND(O635&gt;40%,O635&lt;60%), "Medium Risk",O635&gt;=60%,"High Risk")</f>
        <v>High Risk</v>
      </c>
      <c r="Y635" cm="1">
        <f t="array" ref="Y635">_xlfn.IFS(D635="22-29",1,D635="30-39",2,D635="40-49",3,D635="50-59",4)</f>
        <v>3</v>
      </c>
      <c r="Z635" cm="1">
        <f t="array" ref="Z635">_xlfn.IFS(I635="0-4years",3,I635="5-9years",2,I635="10+ years",1)</f>
        <v>3</v>
      </c>
      <c r="AA635" cm="1">
        <f t="array" ref="AA635">_xlfn.IFS(J635="Low(1-2)", 3, J635="Medium(3)",1,J635="High(4-5)",2)</f>
        <v>2</v>
      </c>
      <c r="AB635" cm="1">
        <f t="array" ref="AB635">_xlfn.IFS(M635="Needs Improvement", 4, M635="Below Expectation", 1,M635="Meets Expectation",3,M635="Exceeds Expectation",2)</f>
        <v>3</v>
      </c>
    </row>
    <row r="636" spans="1:28" x14ac:dyDescent="0.3">
      <c r="A636" t="s">
        <v>658</v>
      </c>
      <c r="B636" t="s">
        <v>1656</v>
      </c>
      <c r="C636" t="s">
        <v>2029</v>
      </c>
      <c r="D636" t="s">
        <v>2075</v>
      </c>
      <c r="E636" t="s">
        <v>2022</v>
      </c>
      <c r="F636" t="s">
        <v>678</v>
      </c>
      <c r="G636" s="4">
        <v>114131</v>
      </c>
      <c r="H636">
        <v>0</v>
      </c>
      <c r="I636" s="6" t="s">
        <v>2071</v>
      </c>
      <c r="J636" t="s">
        <v>2079</v>
      </c>
      <c r="K636">
        <v>5</v>
      </c>
      <c r="L636">
        <v>7</v>
      </c>
      <c r="M636" t="str" cm="1">
        <f t="array" ref="M636">_xlfn.IFS(L636=0,"Below Expectation",L636&lt;5,"Needs Improvement",L636&lt;=7,"Meets Expectation",L636&gt;=8,"Exceeds Expectation")</f>
        <v>Meets Expectation</v>
      </c>
      <c r="N636">
        <f t="shared" si="9"/>
        <v>10</v>
      </c>
      <c r="O636" s="11">
        <f>N636/Table3[[#Totals],[Point]]</f>
        <v>0.7142857142857143</v>
      </c>
      <c r="P636" s="4" t="str" cm="1">
        <f t="array" ref="P636">_xlfn.IFS(O636&lt;=40%,"Low Risk",AND(O636&gt;40%,O636&lt;60%), "Medium Risk",O636&gt;=60%,"High Risk")</f>
        <v>High Risk</v>
      </c>
      <c r="Y636" cm="1">
        <f t="array" ref="Y636">_xlfn.IFS(D636="22-29",1,D636="30-39",2,D636="40-49",3,D636="50-59",4)</f>
        <v>4</v>
      </c>
      <c r="Z636" cm="1">
        <f t="array" ref="Z636">_xlfn.IFS(I636="0-4years",3,I636="5-9years",2,I636="10+ years",1)</f>
        <v>1</v>
      </c>
      <c r="AA636" cm="1">
        <f t="array" ref="AA636">_xlfn.IFS(J636="Low(1-2)", 3, J636="Medium(3)",1,J636="High(4-5)",2)</f>
        <v>2</v>
      </c>
      <c r="AB636" cm="1">
        <f t="array" ref="AB636">_xlfn.IFS(M636="Needs Improvement", 4, M636="Below Expectation", 1,M636="Meets Expectation",3,M636="Exceeds Expectation",2)</f>
        <v>3</v>
      </c>
    </row>
    <row r="637" spans="1:28" x14ac:dyDescent="0.3">
      <c r="A637" t="s">
        <v>659</v>
      </c>
      <c r="B637" t="s">
        <v>1657</v>
      </c>
      <c r="C637" t="s">
        <v>2027</v>
      </c>
      <c r="D637" t="s">
        <v>2076</v>
      </c>
      <c r="E637" t="s">
        <v>2022</v>
      </c>
      <c r="F637" t="s">
        <v>845</v>
      </c>
      <c r="G637" s="4">
        <v>89926</v>
      </c>
      <c r="H637">
        <v>0</v>
      </c>
      <c r="I637" s="6" t="s">
        <v>2070</v>
      </c>
      <c r="J637" t="s">
        <v>2080</v>
      </c>
      <c r="K637">
        <v>4</v>
      </c>
      <c r="L637">
        <v>0</v>
      </c>
      <c r="M637" t="str" cm="1">
        <f t="array" ref="M637">_xlfn.IFS(L637=0,"Below Expectation",L637&lt;5,"Needs Improvement",L637&lt;=7,"Meets Expectation",L637&gt;=8,"Exceeds Expectation")</f>
        <v>Below Expectation</v>
      </c>
      <c r="N637">
        <f t="shared" si="9"/>
        <v>7</v>
      </c>
      <c r="O637" s="11">
        <f>N637/Table3[[#Totals],[Point]]</f>
        <v>0.5</v>
      </c>
      <c r="P637" s="4" t="str" cm="1">
        <f t="array" ref="P637">_xlfn.IFS(O637&lt;=40%,"Low Risk",AND(O637&gt;40%,O637&lt;60%), "Medium Risk",O637&gt;=60%,"High Risk")</f>
        <v>Medium Risk</v>
      </c>
      <c r="Y637" cm="1">
        <f t="array" ref="Y637">_xlfn.IFS(D637="22-29",1,D637="30-39",2,D637="40-49",3,D637="50-59",4)</f>
        <v>1</v>
      </c>
      <c r="Z637" cm="1">
        <f t="array" ref="Z637">_xlfn.IFS(I637="0-4years",3,I637="5-9years",2,I637="10+ years",1)</f>
        <v>2</v>
      </c>
      <c r="AA637" cm="1">
        <f t="array" ref="AA637">_xlfn.IFS(J637="Low(1-2)", 3, J637="Medium(3)",1,J637="High(4-5)",2)</f>
        <v>3</v>
      </c>
      <c r="AB637" cm="1">
        <f t="array" ref="AB637">_xlfn.IFS(M637="Needs Improvement", 4, M637="Below Expectation", 1,M637="Meets Expectation",3,M637="Exceeds Expectation",2)</f>
        <v>1</v>
      </c>
    </row>
    <row r="638" spans="1:28" x14ac:dyDescent="0.3">
      <c r="A638" t="s">
        <v>660</v>
      </c>
      <c r="B638" t="s">
        <v>1658</v>
      </c>
      <c r="C638" t="s">
        <v>2028</v>
      </c>
      <c r="D638" t="s">
        <v>2073</v>
      </c>
      <c r="E638" t="s">
        <v>2022</v>
      </c>
      <c r="F638" t="s">
        <v>532</v>
      </c>
      <c r="G638" s="4">
        <v>65633</v>
      </c>
      <c r="H638">
        <v>0</v>
      </c>
      <c r="I638" s="6" t="s">
        <v>2070</v>
      </c>
      <c r="J638" t="s">
        <v>2080</v>
      </c>
      <c r="K638">
        <v>2</v>
      </c>
      <c r="L638">
        <v>8</v>
      </c>
      <c r="M638" t="str" cm="1">
        <f t="array" ref="M638">_xlfn.IFS(L638=0,"Below Expectation",L638&lt;5,"Needs Improvement",L638&lt;=7,"Meets Expectation",L638&gt;=8,"Exceeds Expectation")</f>
        <v>Exceeds Expectation</v>
      </c>
      <c r="N638">
        <f t="shared" si="9"/>
        <v>9</v>
      </c>
      <c r="O638" s="11">
        <f>N638/Table3[[#Totals],[Point]]</f>
        <v>0.6428571428571429</v>
      </c>
      <c r="P638" s="4" t="str" cm="1">
        <f t="array" ref="P638">_xlfn.IFS(O638&lt;=40%,"Low Risk",AND(O638&gt;40%,O638&lt;60%), "Medium Risk",O638&gt;=60%,"High Risk")</f>
        <v>High Risk</v>
      </c>
      <c r="Y638" cm="1">
        <f t="array" ref="Y638">_xlfn.IFS(D638="22-29",1,D638="30-39",2,D638="40-49",3,D638="50-59",4)</f>
        <v>2</v>
      </c>
      <c r="Z638" cm="1">
        <f t="array" ref="Z638">_xlfn.IFS(I638="0-4years",3,I638="5-9years",2,I638="10+ years",1)</f>
        <v>2</v>
      </c>
      <c r="AA638" cm="1">
        <f t="array" ref="AA638">_xlfn.IFS(J638="Low(1-2)", 3, J638="Medium(3)",1,J638="High(4-5)",2)</f>
        <v>3</v>
      </c>
      <c r="AB638" cm="1">
        <f t="array" ref="AB638">_xlfn.IFS(M638="Needs Improvement", 4, M638="Below Expectation", 1,M638="Meets Expectation",3,M638="Exceeds Expectation",2)</f>
        <v>2</v>
      </c>
    </row>
    <row r="639" spans="1:28" x14ac:dyDescent="0.3">
      <c r="A639" t="s">
        <v>661</v>
      </c>
      <c r="B639" t="s">
        <v>1659</v>
      </c>
      <c r="C639" t="s">
        <v>2025</v>
      </c>
      <c r="D639" t="s">
        <v>2076</v>
      </c>
      <c r="E639" t="s">
        <v>2023</v>
      </c>
      <c r="F639" t="s">
        <v>818</v>
      </c>
      <c r="G639" s="4">
        <v>102654</v>
      </c>
      <c r="H639">
        <v>0</v>
      </c>
      <c r="I639" s="6" t="s">
        <v>2070</v>
      </c>
      <c r="J639" t="s">
        <v>2079</v>
      </c>
      <c r="K639">
        <v>2</v>
      </c>
      <c r="L639">
        <v>3</v>
      </c>
      <c r="M639" t="str" cm="1">
        <f t="array" ref="M639">_xlfn.IFS(L639=0,"Below Expectation",L639&lt;5,"Needs Improvement",L639&lt;=7,"Meets Expectation",L639&gt;=8,"Exceeds Expectation")</f>
        <v>Needs Improvement</v>
      </c>
      <c r="N639">
        <f t="shared" si="9"/>
        <v>9</v>
      </c>
      <c r="O639" s="11">
        <f>N639/Table3[[#Totals],[Point]]</f>
        <v>0.6428571428571429</v>
      </c>
      <c r="P639" s="4" t="str" cm="1">
        <f t="array" ref="P639">_xlfn.IFS(O639&lt;=40%,"Low Risk",AND(O639&gt;40%,O639&lt;60%), "Medium Risk",O639&gt;=60%,"High Risk")</f>
        <v>High Risk</v>
      </c>
      <c r="Y639" cm="1">
        <f t="array" ref="Y639">_xlfn.IFS(D639="22-29",1,D639="30-39",2,D639="40-49",3,D639="50-59",4)</f>
        <v>1</v>
      </c>
      <c r="Z639" cm="1">
        <f t="array" ref="Z639">_xlfn.IFS(I639="0-4years",3,I639="5-9years",2,I639="10+ years",1)</f>
        <v>2</v>
      </c>
      <c r="AA639" cm="1">
        <f t="array" ref="AA639">_xlfn.IFS(J639="Low(1-2)", 3, J639="Medium(3)",1,J639="High(4-5)",2)</f>
        <v>2</v>
      </c>
      <c r="AB639" cm="1">
        <f t="array" ref="AB639">_xlfn.IFS(M639="Needs Improvement", 4, M639="Below Expectation", 1,M639="Meets Expectation",3,M639="Exceeds Expectation",2)</f>
        <v>4</v>
      </c>
    </row>
    <row r="640" spans="1:28" x14ac:dyDescent="0.3">
      <c r="A640" t="s">
        <v>662</v>
      </c>
      <c r="B640" t="s">
        <v>1660</v>
      </c>
      <c r="C640" t="s">
        <v>2025</v>
      </c>
      <c r="D640" t="s">
        <v>2076</v>
      </c>
      <c r="E640" t="s">
        <v>2023</v>
      </c>
      <c r="F640" t="s">
        <v>292</v>
      </c>
      <c r="G640" s="4">
        <v>28317</v>
      </c>
      <c r="H640">
        <v>1</v>
      </c>
      <c r="I640" s="6" t="s">
        <v>2070</v>
      </c>
      <c r="J640" t="s">
        <v>2081</v>
      </c>
      <c r="K640">
        <v>4</v>
      </c>
      <c r="L640">
        <v>7</v>
      </c>
      <c r="M640" t="str" cm="1">
        <f t="array" ref="M640">_xlfn.IFS(L640=0,"Below Expectation",L640&lt;5,"Needs Improvement",L640&lt;=7,"Meets Expectation",L640&gt;=8,"Exceeds Expectation")</f>
        <v>Meets Expectation</v>
      </c>
      <c r="N640">
        <f t="shared" si="9"/>
        <v>7</v>
      </c>
      <c r="O640" s="11">
        <f>N640/Table3[[#Totals],[Point]]</f>
        <v>0.5</v>
      </c>
      <c r="P640" s="4" t="str" cm="1">
        <f t="array" ref="P640">_xlfn.IFS(O640&lt;=40%,"Low Risk",AND(O640&gt;40%,O640&lt;60%), "Medium Risk",O640&gt;=60%,"High Risk")</f>
        <v>Medium Risk</v>
      </c>
      <c r="Y640" cm="1">
        <f t="array" ref="Y640">_xlfn.IFS(D640="22-29",1,D640="30-39",2,D640="40-49",3,D640="50-59",4)</f>
        <v>1</v>
      </c>
      <c r="Z640" cm="1">
        <f t="array" ref="Z640">_xlfn.IFS(I640="0-4years",3,I640="5-9years",2,I640="10+ years",1)</f>
        <v>2</v>
      </c>
      <c r="AA640" cm="1">
        <f t="array" ref="AA640">_xlfn.IFS(J640="Low(1-2)", 3, J640="Medium(3)",1,J640="High(4-5)",2)</f>
        <v>1</v>
      </c>
      <c r="AB640" cm="1">
        <f t="array" ref="AB640">_xlfn.IFS(M640="Needs Improvement", 4, M640="Below Expectation", 1,M640="Meets Expectation",3,M640="Exceeds Expectation",2)</f>
        <v>3</v>
      </c>
    </row>
    <row r="641" spans="1:28" x14ac:dyDescent="0.3">
      <c r="A641" t="s">
        <v>663</v>
      </c>
      <c r="B641" t="s">
        <v>1661</v>
      </c>
      <c r="C641" t="s">
        <v>2029</v>
      </c>
      <c r="D641" t="s">
        <v>2075</v>
      </c>
      <c r="E641" t="s">
        <v>2022</v>
      </c>
      <c r="F641" t="s">
        <v>776</v>
      </c>
      <c r="G641" s="4">
        <v>69980</v>
      </c>
      <c r="H641">
        <v>0</v>
      </c>
      <c r="I641" s="6" t="s">
        <v>2070</v>
      </c>
      <c r="J641" t="s">
        <v>2080</v>
      </c>
      <c r="K641">
        <v>5</v>
      </c>
      <c r="L641">
        <v>9</v>
      </c>
      <c r="M641" t="str" cm="1">
        <f t="array" ref="M641">_xlfn.IFS(L641=0,"Below Expectation",L641&lt;5,"Needs Improvement",L641&lt;=7,"Meets Expectation",L641&gt;=8,"Exceeds Expectation")</f>
        <v>Exceeds Expectation</v>
      </c>
      <c r="N641">
        <f t="shared" si="9"/>
        <v>11</v>
      </c>
      <c r="O641" s="11">
        <f>N641/Table3[[#Totals],[Point]]</f>
        <v>0.7857142857142857</v>
      </c>
      <c r="P641" s="4" t="str" cm="1">
        <f t="array" ref="P641">_xlfn.IFS(O641&lt;=40%,"Low Risk",AND(O641&gt;40%,O641&lt;60%), "Medium Risk",O641&gt;=60%,"High Risk")</f>
        <v>High Risk</v>
      </c>
      <c r="Y641" cm="1">
        <f t="array" ref="Y641">_xlfn.IFS(D641="22-29",1,D641="30-39",2,D641="40-49",3,D641="50-59",4)</f>
        <v>4</v>
      </c>
      <c r="Z641" cm="1">
        <f t="array" ref="Z641">_xlfn.IFS(I641="0-4years",3,I641="5-9years",2,I641="10+ years",1)</f>
        <v>2</v>
      </c>
      <c r="AA641" cm="1">
        <f t="array" ref="AA641">_xlfn.IFS(J641="Low(1-2)", 3, J641="Medium(3)",1,J641="High(4-5)",2)</f>
        <v>3</v>
      </c>
      <c r="AB641" cm="1">
        <f t="array" ref="AB641">_xlfn.IFS(M641="Needs Improvement", 4, M641="Below Expectation", 1,M641="Meets Expectation",3,M641="Exceeds Expectation",2)</f>
        <v>2</v>
      </c>
    </row>
    <row r="642" spans="1:28" x14ac:dyDescent="0.3">
      <c r="A642" t="s">
        <v>664</v>
      </c>
      <c r="B642" t="s">
        <v>1662</v>
      </c>
      <c r="C642" t="s">
        <v>2030</v>
      </c>
      <c r="D642" t="s">
        <v>2075</v>
      </c>
      <c r="E642" t="s">
        <v>2023</v>
      </c>
      <c r="F642" t="s">
        <v>438</v>
      </c>
      <c r="G642" s="4">
        <v>69115</v>
      </c>
      <c r="H642">
        <v>0</v>
      </c>
      <c r="I642" s="6" t="s">
        <v>2071</v>
      </c>
      <c r="J642" t="s">
        <v>2080</v>
      </c>
      <c r="K642">
        <v>1</v>
      </c>
      <c r="L642">
        <v>6</v>
      </c>
      <c r="M642" t="str" cm="1">
        <f t="array" ref="M642">_xlfn.IFS(L642=0,"Below Expectation",L642&lt;5,"Needs Improvement",L642&lt;=7,"Meets Expectation",L642&gt;=8,"Exceeds Expectation")</f>
        <v>Meets Expectation</v>
      </c>
      <c r="N642">
        <f t="shared" si="9"/>
        <v>11</v>
      </c>
      <c r="O642" s="11">
        <f>N642/Table3[[#Totals],[Point]]</f>
        <v>0.7857142857142857</v>
      </c>
      <c r="P642" s="4" t="str" cm="1">
        <f t="array" ref="P642">_xlfn.IFS(O642&lt;=40%,"Low Risk",AND(O642&gt;40%,O642&lt;60%), "Medium Risk",O642&gt;=60%,"High Risk")</f>
        <v>High Risk</v>
      </c>
      <c r="Y642" cm="1">
        <f t="array" ref="Y642">_xlfn.IFS(D642="22-29",1,D642="30-39",2,D642="40-49",3,D642="50-59",4)</f>
        <v>4</v>
      </c>
      <c r="Z642" cm="1">
        <f t="array" ref="Z642">_xlfn.IFS(I642="0-4years",3,I642="5-9years",2,I642="10+ years",1)</f>
        <v>1</v>
      </c>
      <c r="AA642" cm="1">
        <f t="array" ref="AA642">_xlfn.IFS(J642="Low(1-2)", 3, J642="Medium(3)",1,J642="High(4-5)",2)</f>
        <v>3</v>
      </c>
      <c r="AB642" cm="1">
        <f t="array" ref="AB642">_xlfn.IFS(M642="Needs Improvement", 4, M642="Below Expectation", 1,M642="Meets Expectation",3,M642="Exceeds Expectation",2)</f>
        <v>3</v>
      </c>
    </row>
    <row r="643" spans="1:28" x14ac:dyDescent="0.3">
      <c r="A643" t="s">
        <v>665</v>
      </c>
      <c r="B643" t="s">
        <v>1663</v>
      </c>
      <c r="C643" t="s">
        <v>2030</v>
      </c>
      <c r="D643" t="s">
        <v>2073</v>
      </c>
      <c r="E643" t="s">
        <v>2022</v>
      </c>
      <c r="F643" t="s">
        <v>268</v>
      </c>
      <c r="G643" s="4">
        <v>86646</v>
      </c>
      <c r="H643">
        <v>0</v>
      </c>
      <c r="I643" s="6" t="s">
        <v>2071</v>
      </c>
      <c r="J643" t="s">
        <v>2079</v>
      </c>
      <c r="K643">
        <v>2</v>
      </c>
      <c r="L643">
        <v>9</v>
      </c>
      <c r="M643" t="str" cm="1">
        <f t="array" ref="M643">_xlfn.IFS(L643=0,"Below Expectation",L643&lt;5,"Needs Improvement",L643&lt;=7,"Meets Expectation",L643&gt;=8,"Exceeds Expectation")</f>
        <v>Exceeds Expectation</v>
      </c>
      <c r="N643">
        <f t="shared" ref="N643:N706" si="10">SUM(Y643:AB643)</f>
        <v>7</v>
      </c>
      <c r="O643" s="11">
        <f>N643/Table3[[#Totals],[Point]]</f>
        <v>0.5</v>
      </c>
      <c r="P643" s="4" t="str" cm="1">
        <f t="array" ref="P643">_xlfn.IFS(O643&lt;=40%,"Low Risk",AND(O643&gt;40%,O643&lt;60%), "Medium Risk",O643&gt;=60%,"High Risk")</f>
        <v>Medium Risk</v>
      </c>
      <c r="Y643" cm="1">
        <f t="array" ref="Y643">_xlfn.IFS(D643="22-29",1,D643="30-39",2,D643="40-49",3,D643="50-59",4)</f>
        <v>2</v>
      </c>
      <c r="Z643" cm="1">
        <f t="array" ref="Z643">_xlfn.IFS(I643="0-4years",3,I643="5-9years",2,I643="10+ years",1)</f>
        <v>1</v>
      </c>
      <c r="AA643" cm="1">
        <f t="array" ref="AA643">_xlfn.IFS(J643="Low(1-2)", 3, J643="Medium(3)",1,J643="High(4-5)",2)</f>
        <v>2</v>
      </c>
      <c r="AB643" cm="1">
        <f t="array" ref="AB643">_xlfn.IFS(M643="Needs Improvement", 4, M643="Below Expectation", 1,M643="Meets Expectation",3,M643="Exceeds Expectation",2)</f>
        <v>2</v>
      </c>
    </row>
    <row r="644" spans="1:28" x14ac:dyDescent="0.3">
      <c r="A644" t="s">
        <v>666</v>
      </c>
      <c r="B644" t="s">
        <v>1664</v>
      </c>
      <c r="C644" t="s">
        <v>2027</v>
      </c>
      <c r="D644" t="s">
        <v>2074</v>
      </c>
      <c r="E644" t="s">
        <v>2022</v>
      </c>
      <c r="F644" t="s">
        <v>698</v>
      </c>
      <c r="G644" s="4">
        <v>68158</v>
      </c>
      <c r="H644">
        <v>0</v>
      </c>
      <c r="I644" s="6" t="s">
        <v>2071</v>
      </c>
      <c r="J644" t="s">
        <v>2080</v>
      </c>
      <c r="K644">
        <v>4</v>
      </c>
      <c r="L644">
        <v>6</v>
      </c>
      <c r="M644" t="str" cm="1">
        <f t="array" ref="M644">_xlfn.IFS(L644=0,"Below Expectation",L644&lt;5,"Needs Improvement",L644&lt;=7,"Meets Expectation",L644&gt;=8,"Exceeds Expectation")</f>
        <v>Meets Expectation</v>
      </c>
      <c r="N644">
        <f t="shared" si="10"/>
        <v>10</v>
      </c>
      <c r="O644" s="11">
        <f>N644/Table3[[#Totals],[Point]]</f>
        <v>0.7142857142857143</v>
      </c>
      <c r="P644" s="4" t="str" cm="1">
        <f t="array" ref="P644">_xlfn.IFS(O644&lt;=40%,"Low Risk",AND(O644&gt;40%,O644&lt;60%), "Medium Risk",O644&gt;=60%,"High Risk")</f>
        <v>High Risk</v>
      </c>
      <c r="Y644" cm="1">
        <f t="array" ref="Y644">_xlfn.IFS(D644="22-29",1,D644="30-39",2,D644="40-49",3,D644="50-59",4)</f>
        <v>3</v>
      </c>
      <c r="Z644" cm="1">
        <f t="array" ref="Z644">_xlfn.IFS(I644="0-4years",3,I644="5-9years",2,I644="10+ years",1)</f>
        <v>1</v>
      </c>
      <c r="AA644" cm="1">
        <f t="array" ref="AA644">_xlfn.IFS(J644="Low(1-2)", 3, J644="Medium(3)",1,J644="High(4-5)",2)</f>
        <v>3</v>
      </c>
      <c r="AB644" cm="1">
        <f t="array" ref="AB644">_xlfn.IFS(M644="Needs Improvement", 4, M644="Below Expectation", 1,M644="Meets Expectation",3,M644="Exceeds Expectation",2)</f>
        <v>3</v>
      </c>
    </row>
    <row r="645" spans="1:28" x14ac:dyDescent="0.3">
      <c r="A645" t="s">
        <v>667</v>
      </c>
      <c r="B645" t="s">
        <v>1665</v>
      </c>
      <c r="C645" t="s">
        <v>2027</v>
      </c>
      <c r="D645" t="s">
        <v>2073</v>
      </c>
      <c r="E645" t="s">
        <v>2022</v>
      </c>
      <c r="F645" t="s">
        <v>83</v>
      </c>
      <c r="G645" s="4">
        <v>80963</v>
      </c>
      <c r="H645">
        <v>0</v>
      </c>
      <c r="I645" s="6" t="s">
        <v>2071</v>
      </c>
      <c r="J645" t="s">
        <v>2080</v>
      </c>
      <c r="K645">
        <v>4</v>
      </c>
      <c r="L645">
        <v>1</v>
      </c>
      <c r="M645" t="str" cm="1">
        <f t="array" ref="M645">_xlfn.IFS(L645=0,"Below Expectation",L645&lt;5,"Needs Improvement",L645&lt;=7,"Meets Expectation",L645&gt;=8,"Exceeds Expectation")</f>
        <v>Needs Improvement</v>
      </c>
      <c r="N645">
        <f t="shared" si="10"/>
        <v>10</v>
      </c>
      <c r="O645" s="11">
        <f>N645/Table3[[#Totals],[Point]]</f>
        <v>0.7142857142857143</v>
      </c>
      <c r="P645" s="4" t="str" cm="1">
        <f t="array" ref="P645">_xlfn.IFS(O645&lt;=40%,"Low Risk",AND(O645&gt;40%,O645&lt;60%), "Medium Risk",O645&gt;=60%,"High Risk")</f>
        <v>High Risk</v>
      </c>
      <c r="Y645" cm="1">
        <f t="array" ref="Y645">_xlfn.IFS(D645="22-29",1,D645="30-39",2,D645="40-49",3,D645="50-59",4)</f>
        <v>2</v>
      </c>
      <c r="Z645" cm="1">
        <f t="array" ref="Z645">_xlfn.IFS(I645="0-4years",3,I645="5-9years",2,I645="10+ years",1)</f>
        <v>1</v>
      </c>
      <c r="AA645" cm="1">
        <f t="array" ref="AA645">_xlfn.IFS(J645="Low(1-2)", 3, J645="Medium(3)",1,J645="High(4-5)",2)</f>
        <v>3</v>
      </c>
      <c r="AB645" cm="1">
        <f t="array" ref="AB645">_xlfn.IFS(M645="Needs Improvement", 4, M645="Below Expectation", 1,M645="Meets Expectation",3,M645="Exceeds Expectation",2)</f>
        <v>4</v>
      </c>
    </row>
    <row r="646" spans="1:28" x14ac:dyDescent="0.3">
      <c r="A646" t="s">
        <v>668</v>
      </c>
      <c r="B646" t="s">
        <v>1666</v>
      </c>
      <c r="C646" t="s">
        <v>2027</v>
      </c>
      <c r="D646" t="s">
        <v>2075</v>
      </c>
      <c r="E646" t="s">
        <v>2022</v>
      </c>
      <c r="F646" t="s">
        <v>29</v>
      </c>
      <c r="G646" s="4">
        <v>72631</v>
      </c>
      <c r="H646">
        <v>0</v>
      </c>
      <c r="I646" s="6" t="s">
        <v>2069</v>
      </c>
      <c r="J646" t="s">
        <v>2079</v>
      </c>
      <c r="K646">
        <v>4</v>
      </c>
      <c r="L646">
        <v>0</v>
      </c>
      <c r="M646" t="str" cm="1">
        <f t="array" ref="M646">_xlfn.IFS(L646=0,"Below Expectation",L646&lt;5,"Needs Improvement",L646&lt;=7,"Meets Expectation",L646&gt;=8,"Exceeds Expectation")</f>
        <v>Below Expectation</v>
      </c>
      <c r="N646">
        <f t="shared" si="10"/>
        <v>10</v>
      </c>
      <c r="O646" s="11">
        <f>N646/Table3[[#Totals],[Point]]</f>
        <v>0.7142857142857143</v>
      </c>
      <c r="P646" s="4" t="str" cm="1">
        <f t="array" ref="P646">_xlfn.IFS(O646&lt;=40%,"Low Risk",AND(O646&gt;40%,O646&lt;60%), "Medium Risk",O646&gt;=60%,"High Risk")</f>
        <v>High Risk</v>
      </c>
      <c r="Y646" cm="1">
        <f t="array" ref="Y646">_xlfn.IFS(D646="22-29",1,D646="30-39",2,D646="40-49",3,D646="50-59",4)</f>
        <v>4</v>
      </c>
      <c r="Z646" cm="1">
        <f t="array" ref="Z646">_xlfn.IFS(I646="0-4years",3,I646="5-9years",2,I646="10+ years",1)</f>
        <v>3</v>
      </c>
      <c r="AA646" cm="1">
        <f t="array" ref="AA646">_xlfn.IFS(J646="Low(1-2)", 3, J646="Medium(3)",1,J646="High(4-5)",2)</f>
        <v>2</v>
      </c>
      <c r="AB646" cm="1">
        <f t="array" ref="AB646">_xlfn.IFS(M646="Needs Improvement", 4, M646="Below Expectation", 1,M646="Meets Expectation",3,M646="Exceeds Expectation",2)</f>
        <v>1</v>
      </c>
    </row>
    <row r="647" spans="1:28" x14ac:dyDescent="0.3">
      <c r="A647" t="s">
        <v>669</v>
      </c>
      <c r="B647" t="s">
        <v>1667</v>
      </c>
      <c r="C647" t="s">
        <v>2030</v>
      </c>
      <c r="D647" t="s">
        <v>2074</v>
      </c>
      <c r="E647" t="s">
        <v>2024</v>
      </c>
      <c r="F647" t="s">
        <v>732</v>
      </c>
      <c r="G647" s="4">
        <v>74316</v>
      </c>
      <c r="H647">
        <v>0</v>
      </c>
      <c r="I647" s="6" t="s">
        <v>2071</v>
      </c>
      <c r="J647" t="s">
        <v>2080</v>
      </c>
      <c r="K647">
        <v>1</v>
      </c>
      <c r="L647">
        <v>3</v>
      </c>
      <c r="M647" t="str" cm="1">
        <f t="array" ref="M647">_xlfn.IFS(L647=0,"Below Expectation",L647&lt;5,"Needs Improvement",L647&lt;=7,"Meets Expectation",L647&gt;=8,"Exceeds Expectation")</f>
        <v>Needs Improvement</v>
      </c>
      <c r="N647">
        <f t="shared" si="10"/>
        <v>11</v>
      </c>
      <c r="O647" s="11">
        <f>N647/Table3[[#Totals],[Point]]</f>
        <v>0.7857142857142857</v>
      </c>
      <c r="P647" s="4" t="str" cm="1">
        <f t="array" ref="P647">_xlfn.IFS(O647&lt;=40%,"Low Risk",AND(O647&gt;40%,O647&lt;60%), "Medium Risk",O647&gt;=60%,"High Risk")</f>
        <v>High Risk</v>
      </c>
      <c r="Y647" cm="1">
        <f t="array" ref="Y647">_xlfn.IFS(D647="22-29",1,D647="30-39",2,D647="40-49",3,D647="50-59",4)</f>
        <v>3</v>
      </c>
      <c r="Z647" cm="1">
        <f t="array" ref="Z647">_xlfn.IFS(I647="0-4years",3,I647="5-9years",2,I647="10+ years",1)</f>
        <v>1</v>
      </c>
      <c r="AA647" cm="1">
        <f t="array" ref="AA647">_xlfn.IFS(J647="Low(1-2)", 3, J647="Medium(3)",1,J647="High(4-5)",2)</f>
        <v>3</v>
      </c>
      <c r="AB647" cm="1">
        <f t="array" ref="AB647">_xlfn.IFS(M647="Needs Improvement", 4, M647="Below Expectation", 1,M647="Meets Expectation",3,M647="Exceeds Expectation",2)</f>
        <v>4</v>
      </c>
    </row>
    <row r="648" spans="1:28" x14ac:dyDescent="0.3">
      <c r="A648" t="s">
        <v>670</v>
      </c>
      <c r="B648" t="s">
        <v>1668</v>
      </c>
      <c r="C648" t="s">
        <v>2025</v>
      </c>
      <c r="D648" t="s">
        <v>2073</v>
      </c>
      <c r="E648" t="s">
        <v>2022</v>
      </c>
      <c r="F648" t="s">
        <v>1005</v>
      </c>
      <c r="G648" s="4">
        <v>84342</v>
      </c>
      <c r="H648">
        <v>0</v>
      </c>
      <c r="I648" s="6" t="s">
        <v>2071</v>
      </c>
      <c r="J648" t="s">
        <v>2079</v>
      </c>
      <c r="K648">
        <v>3</v>
      </c>
      <c r="L648">
        <v>1</v>
      </c>
      <c r="M648" t="str" cm="1">
        <f t="array" ref="M648">_xlfn.IFS(L648=0,"Below Expectation",L648&lt;5,"Needs Improvement",L648&lt;=7,"Meets Expectation",L648&gt;=8,"Exceeds Expectation")</f>
        <v>Needs Improvement</v>
      </c>
      <c r="N648">
        <f t="shared" si="10"/>
        <v>9</v>
      </c>
      <c r="O648" s="11">
        <f>N648/Table3[[#Totals],[Point]]</f>
        <v>0.6428571428571429</v>
      </c>
      <c r="P648" s="4" t="str" cm="1">
        <f t="array" ref="P648">_xlfn.IFS(O648&lt;=40%,"Low Risk",AND(O648&gt;40%,O648&lt;60%), "Medium Risk",O648&gt;=60%,"High Risk")</f>
        <v>High Risk</v>
      </c>
      <c r="Y648" cm="1">
        <f t="array" ref="Y648">_xlfn.IFS(D648="22-29",1,D648="30-39",2,D648="40-49",3,D648="50-59",4)</f>
        <v>2</v>
      </c>
      <c r="Z648" cm="1">
        <f t="array" ref="Z648">_xlfn.IFS(I648="0-4years",3,I648="5-9years",2,I648="10+ years",1)</f>
        <v>1</v>
      </c>
      <c r="AA648" cm="1">
        <f t="array" ref="AA648">_xlfn.IFS(J648="Low(1-2)", 3, J648="Medium(3)",1,J648="High(4-5)",2)</f>
        <v>2</v>
      </c>
      <c r="AB648" cm="1">
        <f t="array" ref="AB648">_xlfn.IFS(M648="Needs Improvement", 4, M648="Below Expectation", 1,M648="Meets Expectation",3,M648="Exceeds Expectation",2)</f>
        <v>4</v>
      </c>
    </row>
    <row r="649" spans="1:28" x14ac:dyDescent="0.3">
      <c r="A649" t="s">
        <v>671</v>
      </c>
      <c r="B649" t="s">
        <v>1669</v>
      </c>
      <c r="C649" t="s">
        <v>2030</v>
      </c>
      <c r="D649" t="s">
        <v>2076</v>
      </c>
      <c r="E649" t="s">
        <v>2024</v>
      </c>
      <c r="F649" t="s">
        <v>593</v>
      </c>
      <c r="G649" s="4">
        <v>40504</v>
      </c>
      <c r="H649">
        <v>0</v>
      </c>
      <c r="I649" s="6" t="s">
        <v>2070</v>
      </c>
      <c r="J649" t="s">
        <v>2079</v>
      </c>
      <c r="K649">
        <v>5</v>
      </c>
      <c r="L649">
        <v>7</v>
      </c>
      <c r="M649" t="str" cm="1">
        <f t="array" ref="M649">_xlfn.IFS(L649=0,"Below Expectation",L649&lt;5,"Needs Improvement",L649&lt;=7,"Meets Expectation",L649&gt;=8,"Exceeds Expectation")</f>
        <v>Meets Expectation</v>
      </c>
      <c r="N649">
        <f t="shared" si="10"/>
        <v>8</v>
      </c>
      <c r="O649" s="11">
        <f>N649/Table3[[#Totals],[Point]]</f>
        <v>0.5714285714285714</v>
      </c>
      <c r="P649" s="4" t="str" cm="1">
        <f t="array" ref="P649">_xlfn.IFS(O649&lt;=40%,"Low Risk",AND(O649&gt;40%,O649&lt;60%), "Medium Risk",O649&gt;=60%,"High Risk")</f>
        <v>Medium Risk</v>
      </c>
      <c r="Y649" cm="1">
        <f t="array" ref="Y649">_xlfn.IFS(D649="22-29",1,D649="30-39",2,D649="40-49",3,D649="50-59",4)</f>
        <v>1</v>
      </c>
      <c r="Z649" cm="1">
        <f t="array" ref="Z649">_xlfn.IFS(I649="0-4years",3,I649="5-9years",2,I649="10+ years",1)</f>
        <v>2</v>
      </c>
      <c r="AA649" cm="1">
        <f t="array" ref="AA649">_xlfn.IFS(J649="Low(1-2)", 3, J649="Medium(3)",1,J649="High(4-5)",2)</f>
        <v>2</v>
      </c>
      <c r="AB649" cm="1">
        <f t="array" ref="AB649">_xlfn.IFS(M649="Needs Improvement", 4, M649="Below Expectation", 1,M649="Meets Expectation",3,M649="Exceeds Expectation",2)</f>
        <v>3</v>
      </c>
    </row>
    <row r="650" spans="1:28" x14ac:dyDescent="0.3">
      <c r="A650" t="s">
        <v>672</v>
      </c>
      <c r="B650" t="s">
        <v>1670</v>
      </c>
      <c r="C650" t="s">
        <v>2026</v>
      </c>
      <c r="D650" t="s">
        <v>2073</v>
      </c>
      <c r="E650" t="s">
        <v>2022</v>
      </c>
      <c r="F650" t="s">
        <v>840</v>
      </c>
      <c r="G650" s="4">
        <v>93593</v>
      </c>
      <c r="H650">
        <v>1</v>
      </c>
      <c r="I650" s="6" t="s">
        <v>2069</v>
      </c>
      <c r="J650" t="s">
        <v>2081</v>
      </c>
      <c r="K650">
        <v>3</v>
      </c>
      <c r="L650">
        <v>9</v>
      </c>
      <c r="M650" t="str" cm="1">
        <f t="array" ref="M650">_xlfn.IFS(L650=0,"Below Expectation",L650&lt;5,"Needs Improvement",L650&lt;=7,"Meets Expectation",L650&gt;=8,"Exceeds Expectation")</f>
        <v>Exceeds Expectation</v>
      </c>
      <c r="N650">
        <f t="shared" si="10"/>
        <v>8</v>
      </c>
      <c r="O650" s="11">
        <f>N650/Table3[[#Totals],[Point]]</f>
        <v>0.5714285714285714</v>
      </c>
      <c r="P650" s="4" t="str" cm="1">
        <f t="array" ref="P650">_xlfn.IFS(O650&lt;=40%,"Low Risk",AND(O650&gt;40%,O650&lt;60%), "Medium Risk",O650&gt;=60%,"High Risk")</f>
        <v>Medium Risk</v>
      </c>
      <c r="Y650" cm="1">
        <f t="array" ref="Y650">_xlfn.IFS(D650="22-29",1,D650="30-39",2,D650="40-49",3,D650="50-59",4)</f>
        <v>2</v>
      </c>
      <c r="Z650" cm="1">
        <f t="array" ref="Z650">_xlfn.IFS(I650="0-4years",3,I650="5-9years",2,I650="10+ years",1)</f>
        <v>3</v>
      </c>
      <c r="AA650" cm="1">
        <f t="array" ref="AA650">_xlfn.IFS(J650="Low(1-2)", 3, J650="Medium(3)",1,J650="High(4-5)",2)</f>
        <v>1</v>
      </c>
      <c r="AB650" cm="1">
        <f t="array" ref="AB650">_xlfn.IFS(M650="Needs Improvement", 4, M650="Below Expectation", 1,M650="Meets Expectation",3,M650="Exceeds Expectation",2)</f>
        <v>2</v>
      </c>
    </row>
    <row r="651" spans="1:28" x14ac:dyDescent="0.3">
      <c r="A651" t="s">
        <v>673</v>
      </c>
      <c r="B651" t="s">
        <v>1671</v>
      </c>
      <c r="C651" t="s">
        <v>2028</v>
      </c>
      <c r="D651" t="s">
        <v>2075</v>
      </c>
      <c r="E651" t="s">
        <v>2023</v>
      </c>
      <c r="F651" t="s">
        <v>430</v>
      </c>
      <c r="G651" s="4">
        <v>51660</v>
      </c>
      <c r="H651">
        <v>0</v>
      </c>
      <c r="I651" s="6" t="s">
        <v>2071</v>
      </c>
      <c r="J651" t="s">
        <v>2079</v>
      </c>
      <c r="K651">
        <v>5</v>
      </c>
      <c r="L651">
        <v>6</v>
      </c>
      <c r="M651" t="str" cm="1">
        <f t="array" ref="M651">_xlfn.IFS(L651=0,"Below Expectation",L651&lt;5,"Needs Improvement",L651&lt;=7,"Meets Expectation",L651&gt;=8,"Exceeds Expectation")</f>
        <v>Meets Expectation</v>
      </c>
      <c r="N651">
        <f t="shared" si="10"/>
        <v>10</v>
      </c>
      <c r="O651" s="11">
        <f>N651/Table3[[#Totals],[Point]]</f>
        <v>0.7142857142857143</v>
      </c>
      <c r="P651" s="4" t="str" cm="1">
        <f t="array" ref="P651">_xlfn.IFS(O651&lt;=40%,"Low Risk",AND(O651&gt;40%,O651&lt;60%), "Medium Risk",O651&gt;=60%,"High Risk")</f>
        <v>High Risk</v>
      </c>
      <c r="Y651" cm="1">
        <f t="array" ref="Y651">_xlfn.IFS(D651="22-29",1,D651="30-39",2,D651="40-49",3,D651="50-59",4)</f>
        <v>4</v>
      </c>
      <c r="Z651" cm="1">
        <f t="array" ref="Z651">_xlfn.IFS(I651="0-4years",3,I651="5-9years",2,I651="10+ years",1)</f>
        <v>1</v>
      </c>
      <c r="AA651" cm="1">
        <f t="array" ref="AA651">_xlfn.IFS(J651="Low(1-2)", 3, J651="Medium(3)",1,J651="High(4-5)",2)</f>
        <v>2</v>
      </c>
      <c r="AB651" cm="1">
        <f t="array" ref="AB651">_xlfn.IFS(M651="Needs Improvement", 4, M651="Below Expectation", 1,M651="Meets Expectation",3,M651="Exceeds Expectation",2)</f>
        <v>3</v>
      </c>
    </row>
    <row r="652" spans="1:28" x14ac:dyDescent="0.3">
      <c r="A652" t="s">
        <v>674</v>
      </c>
      <c r="B652" t="s">
        <v>1672</v>
      </c>
      <c r="C652" t="s">
        <v>2027</v>
      </c>
      <c r="D652" t="s">
        <v>2075</v>
      </c>
      <c r="E652" t="s">
        <v>2023</v>
      </c>
      <c r="F652" t="s">
        <v>240</v>
      </c>
      <c r="G652" s="4">
        <v>62196</v>
      </c>
      <c r="H652">
        <v>0</v>
      </c>
      <c r="I652" s="6" t="s">
        <v>2069</v>
      </c>
      <c r="J652" t="s">
        <v>2080</v>
      </c>
      <c r="K652">
        <v>5</v>
      </c>
      <c r="L652">
        <v>7</v>
      </c>
      <c r="M652" t="str" cm="1">
        <f t="array" ref="M652">_xlfn.IFS(L652=0,"Below Expectation",L652&lt;5,"Needs Improvement",L652&lt;=7,"Meets Expectation",L652&gt;=8,"Exceeds Expectation")</f>
        <v>Meets Expectation</v>
      </c>
      <c r="N652">
        <f t="shared" si="10"/>
        <v>13</v>
      </c>
      <c r="O652" s="11">
        <f>N652/Table3[[#Totals],[Point]]</f>
        <v>0.9285714285714286</v>
      </c>
      <c r="P652" s="4" t="str" cm="1">
        <f t="array" ref="P652">_xlfn.IFS(O652&lt;=40%,"Low Risk",AND(O652&gt;40%,O652&lt;60%), "Medium Risk",O652&gt;=60%,"High Risk")</f>
        <v>High Risk</v>
      </c>
      <c r="Y652" cm="1">
        <f t="array" ref="Y652">_xlfn.IFS(D652="22-29",1,D652="30-39",2,D652="40-49",3,D652="50-59",4)</f>
        <v>4</v>
      </c>
      <c r="Z652" cm="1">
        <f t="array" ref="Z652">_xlfn.IFS(I652="0-4years",3,I652="5-9years",2,I652="10+ years",1)</f>
        <v>3</v>
      </c>
      <c r="AA652" cm="1">
        <f t="array" ref="AA652">_xlfn.IFS(J652="Low(1-2)", 3, J652="Medium(3)",1,J652="High(4-5)",2)</f>
        <v>3</v>
      </c>
      <c r="AB652" cm="1">
        <f t="array" ref="AB652">_xlfn.IFS(M652="Needs Improvement", 4, M652="Below Expectation", 1,M652="Meets Expectation",3,M652="Exceeds Expectation",2)</f>
        <v>3</v>
      </c>
    </row>
    <row r="653" spans="1:28" x14ac:dyDescent="0.3">
      <c r="A653" t="s">
        <v>675</v>
      </c>
      <c r="B653" t="s">
        <v>1673</v>
      </c>
      <c r="C653" t="s">
        <v>2025</v>
      </c>
      <c r="D653" t="s">
        <v>2075</v>
      </c>
      <c r="E653" t="s">
        <v>2022</v>
      </c>
      <c r="F653" t="s">
        <v>953</v>
      </c>
      <c r="G653" s="4">
        <v>90938</v>
      </c>
      <c r="H653">
        <v>0</v>
      </c>
      <c r="I653" s="6" t="s">
        <v>2070</v>
      </c>
      <c r="J653" t="s">
        <v>2080</v>
      </c>
      <c r="K653">
        <v>4</v>
      </c>
      <c r="L653">
        <v>5</v>
      </c>
      <c r="M653" t="str" cm="1">
        <f t="array" ref="M653">_xlfn.IFS(L653=0,"Below Expectation",L653&lt;5,"Needs Improvement",L653&lt;=7,"Meets Expectation",L653&gt;=8,"Exceeds Expectation")</f>
        <v>Meets Expectation</v>
      </c>
      <c r="N653">
        <f t="shared" si="10"/>
        <v>12</v>
      </c>
      <c r="O653" s="11">
        <f>N653/Table3[[#Totals],[Point]]</f>
        <v>0.8571428571428571</v>
      </c>
      <c r="P653" s="4" t="str" cm="1">
        <f t="array" ref="P653">_xlfn.IFS(O653&lt;=40%,"Low Risk",AND(O653&gt;40%,O653&lt;60%), "Medium Risk",O653&gt;=60%,"High Risk")</f>
        <v>High Risk</v>
      </c>
      <c r="Y653" cm="1">
        <f t="array" ref="Y653">_xlfn.IFS(D653="22-29",1,D653="30-39",2,D653="40-49",3,D653="50-59",4)</f>
        <v>4</v>
      </c>
      <c r="Z653" cm="1">
        <f t="array" ref="Z653">_xlfn.IFS(I653="0-4years",3,I653="5-9years",2,I653="10+ years",1)</f>
        <v>2</v>
      </c>
      <c r="AA653" cm="1">
        <f t="array" ref="AA653">_xlfn.IFS(J653="Low(1-2)", 3, J653="Medium(3)",1,J653="High(4-5)",2)</f>
        <v>3</v>
      </c>
      <c r="AB653" cm="1">
        <f t="array" ref="AB653">_xlfn.IFS(M653="Needs Improvement", 4, M653="Below Expectation", 1,M653="Meets Expectation",3,M653="Exceeds Expectation",2)</f>
        <v>3</v>
      </c>
    </row>
    <row r="654" spans="1:28" x14ac:dyDescent="0.3">
      <c r="A654" t="s">
        <v>676</v>
      </c>
      <c r="B654" t="s">
        <v>1674</v>
      </c>
      <c r="C654" t="s">
        <v>2029</v>
      </c>
      <c r="D654" t="s">
        <v>2075</v>
      </c>
      <c r="E654" t="s">
        <v>2023</v>
      </c>
      <c r="F654" t="s">
        <v>49</v>
      </c>
      <c r="G654" s="4">
        <v>33605</v>
      </c>
      <c r="H654">
        <v>0</v>
      </c>
      <c r="I654" s="6" t="s">
        <v>2070</v>
      </c>
      <c r="J654" t="s">
        <v>2079</v>
      </c>
      <c r="K654">
        <v>2</v>
      </c>
      <c r="L654">
        <v>0</v>
      </c>
      <c r="M654" t="str" cm="1">
        <f t="array" ref="M654">_xlfn.IFS(L654=0,"Below Expectation",L654&lt;5,"Needs Improvement",L654&lt;=7,"Meets Expectation",L654&gt;=8,"Exceeds Expectation")</f>
        <v>Below Expectation</v>
      </c>
      <c r="N654">
        <f t="shared" si="10"/>
        <v>9</v>
      </c>
      <c r="O654" s="11">
        <f>N654/Table3[[#Totals],[Point]]</f>
        <v>0.6428571428571429</v>
      </c>
      <c r="P654" s="4" t="str" cm="1">
        <f t="array" ref="P654">_xlfn.IFS(O654&lt;=40%,"Low Risk",AND(O654&gt;40%,O654&lt;60%), "Medium Risk",O654&gt;=60%,"High Risk")</f>
        <v>High Risk</v>
      </c>
      <c r="Y654" cm="1">
        <f t="array" ref="Y654">_xlfn.IFS(D654="22-29",1,D654="30-39",2,D654="40-49",3,D654="50-59",4)</f>
        <v>4</v>
      </c>
      <c r="Z654" cm="1">
        <f t="array" ref="Z654">_xlfn.IFS(I654="0-4years",3,I654="5-9years",2,I654="10+ years",1)</f>
        <v>2</v>
      </c>
      <c r="AA654" cm="1">
        <f t="array" ref="AA654">_xlfn.IFS(J654="Low(1-2)", 3, J654="Medium(3)",1,J654="High(4-5)",2)</f>
        <v>2</v>
      </c>
      <c r="AB654" cm="1">
        <f t="array" ref="AB654">_xlfn.IFS(M654="Needs Improvement", 4, M654="Below Expectation", 1,M654="Meets Expectation",3,M654="Exceeds Expectation",2)</f>
        <v>1</v>
      </c>
    </row>
    <row r="655" spans="1:28" x14ac:dyDescent="0.3">
      <c r="A655" t="s">
        <v>677</v>
      </c>
      <c r="B655" t="s">
        <v>1675</v>
      </c>
      <c r="C655" t="s">
        <v>2029</v>
      </c>
      <c r="D655" t="s">
        <v>2073</v>
      </c>
      <c r="E655" t="s">
        <v>2022</v>
      </c>
      <c r="F655" t="s">
        <v>838</v>
      </c>
      <c r="G655" s="4">
        <v>82388</v>
      </c>
      <c r="H655">
        <v>0</v>
      </c>
      <c r="I655" s="6" t="s">
        <v>2070</v>
      </c>
      <c r="J655" t="s">
        <v>2079</v>
      </c>
      <c r="K655">
        <v>4</v>
      </c>
      <c r="L655">
        <v>8</v>
      </c>
      <c r="M655" t="str" cm="1">
        <f t="array" ref="M655">_xlfn.IFS(L655=0,"Below Expectation",L655&lt;5,"Needs Improvement",L655&lt;=7,"Meets Expectation",L655&gt;=8,"Exceeds Expectation")</f>
        <v>Exceeds Expectation</v>
      </c>
      <c r="N655">
        <f t="shared" si="10"/>
        <v>8</v>
      </c>
      <c r="O655" s="11">
        <f>N655/Table3[[#Totals],[Point]]</f>
        <v>0.5714285714285714</v>
      </c>
      <c r="P655" s="4" t="str" cm="1">
        <f t="array" ref="P655">_xlfn.IFS(O655&lt;=40%,"Low Risk",AND(O655&gt;40%,O655&lt;60%), "Medium Risk",O655&gt;=60%,"High Risk")</f>
        <v>Medium Risk</v>
      </c>
      <c r="Y655" cm="1">
        <f t="array" ref="Y655">_xlfn.IFS(D655="22-29",1,D655="30-39",2,D655="40-49",3,D655="50-59",4)</f>
        <v>2</v>
      </c>
      <c r="Z655" cm="1">
        <f t="array" ref="Z655">_xlfn.IFS(I655="0-4years",3,I655="5-9years",2,I655="10+ years",1)</f>
        <v>2</v>
      </c>
      <c r="AA655" cm="1">
        <f t="array" ref="AA655">_xlfn.IFS(J655="Low(1-2)", 3, J655="Medium(3)",1,J655="High(4-5)",2)</f>
        <v>2</v>
      </c>
      <c r="AB655" cm="1">
        <f t="array" ref="AB655">_xlfn.IFS(M655="Needs Improvement", 4, M655="Below Expectation", 1,M655="Meets Expectation",3,M655="Exceeds Expectation",2)</f>
        <v>2</v>
      </c>
    </row>
    <row r="656" spans="1:28" x14ac:dyDescent="0.3">
      <c r="A656" t="s">
        <v>678</v>
      </c>
      <c r="B656" t="s">
        <v>1676</v>
      </c>
      <c r="C656" t="s">
        <v>2028</v>
      </c>
      <c r="D656" t="s">
        <v>2075</v>
      </c>
      <c r="E656" t="s">
        <v>2023</v>
      </c>
      <c r="F656" t="s">
        <v>28</v>
      </c>
      <c r="G656" s="4">
        <v>106297</v>
      </c>
      <c r="H656">
        <v>0</v>
      </c>
      <c r="I656" s="6" t="s">
        <v>2069</v>
      </c>
      <c r="J656" t="s">
        <v>2080</v>
      </c>
      <c r="K656">
        <v>1</v>
      </c>
      <c r="L656">
        <v>5</v>
      </c>
      <c r="M656" t="str" cm="1">
        <f t="array" ref="M656">_xlfn.IFS(L656=0,"Below Expectation",L656&lt;5,"Needs Improvement",L656&lt;=7,"Meets Expectation",L656&gt;=8,"Exceeds Expectation")</f>
        <v>Meets Expectation</v>
      </c>
      <c r="N656">
        <f t="shared" si="10"/>
        <v>13</v>
      </c>
      <c r="O656" s="11">
        <f>N656/Table3[[#Totals],[Point]]</f>
        <v>0.9285714285714286</v>
      </c>
      <c r="P656" s="4" t="str" cm="1">
        <f t="array" ref="P656">_xlfn.IFS(O656&lt;=40%,"Low Risk",AND(O656&gt;40%,O656&lt;60%), "Medium Risk",O656&gt;=60%,"High Risk")</f>
        <v>High Risk</v>
      </c>
      <c r="Y656" cm="1">
        <f t="array" ref="Y656">_xlfn.IFS(D656="22-29",1,D656="30-39",2,D656="40-49",3,D656="50-59",4)</f>
        <v>4</v>
      </c>
      <c r="Z656" cm="1">
        <f t="array" ref="Z656">_xlfn.IFS(I656="0-4years",3,I656="5-9years",2,I656="10+ years",1)</f>
        <v>3</v>
      </c>
      <c r="AA656" cm="1">
        <f t="array" ref="AA656">_xlfn.IFS(J656="Low(1-2)", 3, J656="Medium(3)",1,J656="High(4-5)",2)</f>
        <v>3</v>
      </c>
      <c r="AB656" cm="1">
        <f t="array" ref="AB656">_xlfn.IFS(M656="Needs Improvement", 4, M656="Below Expectation", 1,M656="Meets Expectation",3,M656="Exceeds Expectation",2)</f>
        <v>3</v>
      </c>
    </row>
    <row r="657" spans="1:28" x14ac:dyDescent="0.3">
      <c r="A657" t="s">
        <v>679</v>
      </c>
      <c r="B657" t="s">
        <v>1677</v>
      </c>
      <c r="C657" t="s">
        <v>2025</v>
      </c>
      <c r="D657" t="s">
        <v>2073</v>
      </c>
      <c r="E657" t="s">
        <v>2022</v>
      </c>
      <c r="F657" t="s">
        <v>1009</v>
      </c>
      <c r="G657" s="4">
        <v>80501</v>
      </c>
      <c r="H657">
        <v>0</v>
      </c>
      <c r="I657" s="6" t="s">
        <v>2070</v>
      </c>
      <c r="J657" t="s">
        <v>2079</v>
      </c>
      <c r="K657">
        <v>5</v>
      </c>
      <c r="L657">
        <v>9</v>
      </c>
      <c r="M657" t="str" cm="1">
        <f t="array" ref="M657">_xlfn.IFS(L657=0,"Below Expectation",L657&lt;5,"Needs Improvement",L657&lt;=7,"Meets Expectation",L657&gt;=8,"Exceeds Expectation")</f>
        <v>Exceeds Expectation</v>
      </c>
      <c r="N657">
        <f t="shared" si="10"/>
        <v>8</v>
      </c>
      <c r="O657" s="11">
        <f>N657/Table3[[#Totals],[Point]]</f>
        <v>0.5714285714285714</v>
      </c>
      <c r="P657" s="4" t="str" cm="1">
        <f t="array" ref="P657">_xlfn.IFS(O657&lt;=40%,"Low Risk",AND(O657&gt;40%,O657&lt;60%), "Medium Risk",O657&gt;=60%,"High Risk")</f>
        <v>Medium Risk</v>
      </c>
      <c r="Y657" cm="1">
        <f t="array" ref="Y657">_xlfn.IFS(D657="22-29",1,D657="30-39",2,D657="40-49",3,D657="50-59",4)</f>
        <v>2</v>
      </c>
      <c r="Z657" cm="1">
        <f t="array" ref="Z657">_xlfn.IFS(I657="0-4years",3,I657="5-9years",2,I657="10+ years",1)</f>
        <v>2</v>
      </c>
      <c r="AA657" cm="1">
        <f t="array" ref="AA657">_xlfn.IFS(J657="Low(1-2)", 3, J657="Medium(3)",1,J657="High(4-5)",2)</f>
        <v>2</v>
      </c>
      <c r="AB657" cm="1">
        <f t="array" ref="AB657">_xlfn.IFS(M657="Needs Improvement", 4, M657="Below Expectation", 1,M657="Meets Expectation",3,M657="Exceeds Expectation",2)</f>
        <v>2</v>
      </c>
    </row>
    <row r="658" spans="1:28" x14ac:dyDescent="0.3">
      <c r="A658" t="s">
        <v>680</v>
      </c>
      <c r="B658" t="s">
        <v>1678</v>
      </c>
      <c r="C658" t="s">
        <v>2030</v>
      </c>
      <c r="D658" t="s">
        <v>2074</v>
      </c>
      <c r="E658" t="s">
        <v>2022</v>
      </c>
      <c r="F658" t="s">
        <v>555</v>
      </c>
      <c r="G658" s="4">
        <v>78309</v>
      </c>
      <c r="H658">
        <v>1</v>
      </c>
      <c r="I658" s="6" t="s">
        <v>2069</v>
      </c>
      <c r="J658" t="s">
        <v>2081</v>
      </c>
      <c r="K658">
        <v>2</v>
      </c>
      <c r="L658">
        <v>0</v>
      </c>
      <c r="M658" t="str" cm="1">
        <f t="array" ref="M658">_xlfn.IFS(L658=0,"Below Expectation",L658&lt;5,"Needs Improvement",L658&lt;=7,"Meets Expectation",L658&gt;=8,"Exceeds Expectation")</f>
        <v>Below Expectation</v>
      </c>
      <c r="N658">
        <f t="shared" si="10"/>
        <v>8</v>
      </c>
      <c r="O658" s="11">
        <f>N658/Table3[[#Totals],[Point]]</f>
        <v>0.5714285714285714</v>
      </c>
      <c r="P658" s="4" t="str" cm="1">
        <f t="array" ref="P658">_xlfn.IFS(O658&lt;=40%,"Low Risk",AND(O658&gt;40%,O658&lt;60%), "Medium Risk",O658&gt;=60%,"High Risk")</f>
        <v>Medium Risk</v>
      </c>
      <c r="Y658" cm="1">
        <f t="array" ref="Y658">_xlfn.IFS(D658="22-29",1,D658="30-39",2,D658="40-49",3,D658="50-59",4)</f>
        <v>3</v>
      </c>
      <c r="Z658" cm="1">
        <f t="array" ref="Z658">_xlfn.IFS(I658="0-4years",3,I658="5-9years",2,I658="10+ years",1)</f>
        <v>3</v>
      </c>
      <c r="AA658" cm="1">
        <f t="array" ref="AA658">_xlfn.IFS(J658="Low(1-2)", 3, J658="Medium(3)",1,J658="High(4-5)",2)</f>
        <v>1</v>
      </c>
      <c r="AB658" cm="1">
        <f t="array" ref="AB658">_xlfn.IFS(M658="Needs Improvement", 4, M658="Below Expectation", 1,M658="Meets Expectation",3,M658="Exceeds Expectation",2)</f>
        <v>1</v>
      </c>
    </row>
    <row r="659" spans="1:28" x14ac:dyDescent="0.3">
      <c r="A659" t="s">
        <v>681</v>
      </c>
      <c r="B659" t="s">
        <v>1679</v>
      </c>
      <c r="C659" t="s">
        <v>2030</v>
      </c>
      <c r="D659" t="s">
        <v>2075</v>
      </c>
      <c r="E659" t="s">
        <v>2022</v>
      </c>
      <c r="F659" t="s">
        <v>413</v>
      </c>
      <c r="G659" s="4">
        <v>52043</v>
      </c>
      <c r="H659">
        <v>0</v>
      </c>
      <c r="I659" s="6" t="s">
        <v>2070</v>
      </c>
      <c r="J659" t="s">
        <v>2079</v>
      </c>
      <c r="K659">
        <v>5</v>
      </c>
      <c r="L659">
        <v>0</v>
      </c>
      <c r="M659" t="str" cm="1">
        <f t="array" ref="M659">_xlfn.IFS(L659=0,"Below Expectation",L659&lt;5,"Needs Improvement",L659&lt;=7,"Meets Expectation",L659&gt;=8,"Exceeds Expectation")</f>
        <v>Below Expectation</v>
      </c>
      <c r="N659">
        <f t="shared" si="10"/>
        <v>9</v>
      </c>
      <c r="O659" s="11">
        <f>N659/Table3[[#Totals],[Point]]</f>
        <v>0.6428571428571429</v>
      </c>
      <c r="P659" s="4" t="str" cm="1">
        <f t="array" ref="P659">_xlfn.IFS(O659&lt;=40%,"Low Risk",AND(O659&gt;40%,O659&lt;60%), "Medium Risk",O659&gt;=60%,"High Risk")</f>
        <v>High Risk</v>
      </c>
      <c r="Y659" cm="1">
        <f t="array" ref="Y659">_xlfn.IFS(D659="22-29",1,D659="30-39",2,D659="40-49",3,D659="50-59",4)</f>
        <v>4</v>
      </c>
      <c r="Z659" cm="1">
        <f t="array" ref="Z659">_xlfn.IFS(I659="0-4years",3,I659="5-9years",2,I659="10+ years",1)</f>
        <v>2</v>
      </c>
      <c r="AA659" cm="1">
        <f t="array" ref="AA659">_xlfn.IFS(J659="Low(1-2)", 3, J659="Medium(3)",1,J659="High(4-5)",2)</f>
        <v>2</v>
      </c>
      <c r="AB659" cm="1">
        <f t="array" ref="AB659">_xlfn.IFS(M659="Needs Improvement", 4, M659="Below Expectation", 1,M659="Meets Expectation",3,M659="Exceeds Expectation",2)</f>
        <v>1</v>
      </c>
    </row>
    <row r="660" spans="1:28" x14ac:dyDescent="0.3">
      <c r="A660" t="s">
        <v>682</v>
      </c>
      <c r="B660" t="s">
        <v>1680</v>
      </c>
      <c r="C660" t="s">
        <v>2026</v>
      </c>
      <c r="D660" t="s">
        <v>2075</v>
      </c>
      <c r="E660" t="s">
        <v>2022</v>
      </c>
      <c r="F660" t="s">
        <v>733</v>
      </c>
      <c r="G660" s="4">
        <v>58635</v>
      </c>
      <c r="H660">
        <v>0</v>
      </c>
      <c r="I660" s="6" t="s">
        <v>2071</v>
      </c>
      <c r="J660" t="s">
        <v>2081</v>
      </c>
      <c r="K660">
        <v>5</v>
      </c>
      <c r="L660">
        <v>7</v>
      </c>
      <c r="M660" t="str" cm="1">
        <f t="array" ref="M660">_xlfn.IFS(L660=0,"Below Expectation",L660&lt;5,"Needs Improvement",L660&lt;=7,"Meets Expectation",L660&gt;=8,"Exceeds Expectation")</f>
        <v>Meets Expectation</v>
      </c>
      <c r="N660">
        <f t="shared" si="10"/>
        <v>9</v>
      </c>
      <c r="O660" s="11">
        <f>N660/Table3[[#Totals],[Point]]</f>
        <v>0.6428571428571429</v>
      </c>
      <c r="P660" s="4" t="str" cm="1">
        <f t="array" ref="P660">_xlfn.IFS(O660&lt;=40%,"Low Risk",AND(O660&gt;40%,O660&lt;60%), "Medium Risk",O660&gt;=60%,"High Risk")</f>
        <v>High Risk</v>
      </c>
      <c r="Y660" cm="1">
        <f t="array" ref="Y660">_xlfn.IFS(D660="22-29",1,D660="30-39",2,D660="40-49",3,D660="50-59",4)</f>
        <v>4</v>
      </c>
      <c r="Z660" cm="1">
        <f t="array" ref="Z660">_xlfn.IFS(I660="0-4years",3,I660="5-9years",2,I660="10+ years",1)</f>
        <v>1</v>
      </c>
      <c r="AA660" cm="1">
        <f t="array" ref="AA660">_xlfn.IFS(J660="Low(1-2)", 3, J660="Medium(3)",1,J660="High(4-5)",2)</f>
        <v>1</v>
      </c>
      <c r="AB660" cm="1">
        <f t="array" ref="AB660">_xlfn.IFS(M660="Needs Improvement", 4, M660="Below Expectation", 1,M660="Meets Expectation",3,M660="Exceeds Expectation",2)</f>
        <v>3</v>
      </c>
    </row>
    <row r="661" spans="1:28" x14ac:dyDescent="0.3">
      <c r="A661" t="s">
        <v>683</v>
      </c>
      <c r="B661" t="s">
        <v>1681</v>
      </c>
      <c r="C661" t="s">
        <v>2026</v>
      </c>
      <c r="D661" t="s">
        <v>2075</v>
      </c>
      <c r="E661" t="s">
        <v>2022</v>
      </c>
      <c r="F661" t="s">
        <v>594</v>
      </c>
      <c r="G661" s="4">
        <v>104315</v>
      </c>
      <c r="H661">
        <v>0</v>
      </c>
      <c r="I661" s="6" t="s">
        <v>2071</v>
      </c>
      <c r="J661" t="s">
        <v>2080</v>
      </c>
      <c r="K661">
        <v>4</v>
      </c>
      <c r="L661">
        <v>5</v>
      </c>
      <c r="M661" t="str" cm="1">
        <f t="array" ref="M661">_xlfn.IFS(L661=0,"Below Expectation",L661&lt;5,"Needs Improvement",L661&lt;=7,"Meets Expectation",L661&gt;=8,"Exceeds Expectation")</f>
        <v>Meets Expectation</v>
      </c>
      <c r="N661">
        <f t="shared" si="10"/>
        <v>11</v>
      </c>
      <c r="O661" s="11">
        <f>N661/Table3[[#Totals],[Point]]</f>
        <v>0.7857142857142857</v>
      </c>
      <c r="P661" s="4" t="str" cm="1">
        <f t="array" ref="P661">_xlfn.IFS(O661&lt;=40%,"Low Risk",AND(O661&gt;40%,O661&lt;60%), "Medium Risk",O661&gt;=60%,"High Risk")</f>
        <v>High Risk</v>
      </c>
      <c r="Y661" cm="1">
        <f t="array" ref="Y661">_xlfn.IFS(D661="22-29",1,D661="30-39",2,D661="40-49",3,D661="50-59",4)</f>
        <v>4</v>
      </c>
      <c r="Z661" cm="1">
        <f t="array" ref="Z661">_xlfn.IFS(I661="0-4years",3,I661="5-9years",2,I661="10+ years",1)</f>
        <v>1</v>
      </c>
      <c r="AA661" cm="1">
        <f t="array" ref="AA661">_xlfn.IFS(J661="Low(1-2)", 3, J661="Medium(3)",1,J661="High(4-5)",2)</f>
        <v>3</v>
      </c>
      <c r="AB661" cm="1">
        <f t="array" ref="AB661">_xlfn.IFS(M661="Needs Improvement", 4, M661="Below Expectation", 1,M661="Meets Expectation",3,M661="Exceeds Expectation",2)</f>
        <v>3</v>
      </c>
    </row>
    <row r="662" spans="1:28" x14ac:dyDescent="0.3">
      <c r="A662" t="s">
        <v>684</v>
      </c>
      <c r="B662" t="s">
        <v>1682</v>
      </c>
      <c r="C662" t="s">
        <v>2030</v>
      </c>
      <c r="D662" t="s">
        <v>2074</v>
      </c>
      <c r="E662" t="s">
        <v>2023</v>
      </c>
      <c r="F662" t="s">
        <v>471</v>
      </c>
      <c r="G662" s="4">
        <v>105691</v>
      </c>
      <c r="H662">
        <v>0</v>
      </c>
      <c r="I662" s="6" t="s">
        <v>2071</v>
      </c>
      <c r="J662" t="s">
        <v>2080</v>
      </c>
      <c r="K662">
        <v>2</v>
      </c>
      <c r="L662">
        <v>7</v>
      </c>
      <c r="M662" t="str" cm="1">
        <f t="array" ref="M662">_xlfn.IFS(L662=0,"Below Expectation",L662&lt;5,"Needs Improvement",L662&lt;=7,"Meets Expectation",L662&gt;=8,"Exceeds Expectation")</f>
        <v>Meets Expectation</v>
      </c>
      <c r="N662">
        <f t="shared" si="10"/>
        <v>10</v>
      </c>
      <c r="O662" s="11">
        <f>N662/Table3[[#Totals],[Point]]</f>
        <v>0.7142857142857143</v>
      </c>
      <c r="P662" s="4" t="str" cm="1">
        <f t="array" ref="P662">_xlfn.IFS(O662&lt;=40%,"Low Risk",AND(O662&gt;40%,O662&lt;60%), "Medium Risk",O662&gt;=60%,"High Risk")</f>
        <v>High Risk</v>
      </c>
      <c r="Y662" cm="1">
        <f t="array" ref="Y662">_xlfn.IFS(D662="22-29",1,D662="30-39",2,D662="40-49",3,D662="50-59",4)</f>
        <v>3</v>
      </c>
      <c r="Z662" cm="1">
        <f t="array" ref="Z662">_xlfn.IFS(I662="0-4years",3,I662="5-9years",2,I662="10+ years",1)</f>
        <v>1</v>
      </c>
      <c r="AA662" cm="1">
        <f t="array" ref="AA662">_xlfn.IFS(J662="Low(1-2)", 3, J662="Medium(3)",1,J662="High(4-5)",2)</f>
        <v>3</v>
      </c>
      <c r="AB662" cm="1">
        <f t="array" ref="AB662">_xlfn.IFS(M662="Needs Improvement", 4, M662="Below Expectation", 1,M662="Meets Expectation",3,M662="Exceeds Expectation",2)</f>
        <v>3</v>
      </c>
    </row>
    <row r="663" spans="1:28" x14ac:dyDescent="0.3">
      <c r="A663" t="s">
        <v>685</v>
      </c>
      <c r="B663" t="s">
        <v>1683</v>
      </c>
      <c r="C663" t="s">
        <v>2029</v>
      </c>
      <c r="D663" t="s">
        <v>2073</v>
      </c>
      <c r="E663" t="s">
        <v>2022</v>
      </c>
      <c r="F663" t="s">
        <v>777</v>
      </c>
      <c r="G663" s="4">
        <v>58132</v>
      </c>
      <c r="H663">
        <v>0</v>
      </c>
      <c r="I663" s="6" t="s">
        <v>2071</v>
      </c>
      <c r="J663" t="s">
        <v>2079</v>
      </c>
      <c r="K663">
        <v>2</v>
      </c>
      <c r="L663">
        <v>7</v>
      </c>
      <c r="M663" t="str" cm="1">
        <f t="array" ref="M663">_xlfn.IFS(L663=0,"Below Expectation",L663&lt;5,"Needs Improvement",L663&lt;=7,"Meets Expectation",L663&gt;=8,"Exceeds Expectation")</f>
        <v>Meets Expectation</v>
      </c>
      <c r="N663">
        <f t="shared" si="10"/>
        <v>8</v>
      </c>
      <c r="O663" s="11">
        <f>N663/Table3[[#Totals],[Point]]</f>
        <v>0.5714285714285714</v>
      </c>
      <c r="P663" s="4" t="str" cm="1">
        <f t="array" ref="P663">_xlfn.IFS(O663&lt;=40%,"Low Risk",AND(O663&gt;40%,O663&lt;60%), "Medium Risk",O663&gt;=60%,"High Risk")</f>
        <v>Medium Risk</v>
      </c>
      <c r="Y663" cm="1">
        <f t="array" ref="Y663">_xlfn.IFS(D663="22-29",1,D663="30-39",2,D663="40-49",3,D663="50-59",4)</f>
        <v>2</v>
      </c>
      <c r="Z663" cm="1">
        <f t="array" ref="Z663">_xlfn.IFS(I663="0-4years",3,I663="5-9years",2,I663="10+ years",1)</f>
        <v>1</v>
      </c>
      <c r="AA663" cm="1">
        <f t="array" ref="AA663">_xlfn.IFS(J663="Low(1-2)", 3, J663="Medium(3)",1,J663="High(4-5)",2)</f>
        <v>2</v>
      </c>
      <c r="AB663" cm="1">
        <f t="array" ref="AB663">_xlfn.IFS(M663="Needs Improvement", 4, M663="Below Expectation", 1,M663="Meets Expectation",3,M663="Exceeds Expectation",2)</f>
        <v>3</v>
      </c>
    </row>
    <row r="664" spans="1:28" x14ac:dyDescent="0.3">
      <c r="A664" t="s">
        <v>686</v>
      </c>
      <c r="B664" t="s">
        <v>1684</v>
      </c>
      <c r="C664" t="s">
        <v>2027</v>
      </c>
      <c r="D664" t="s">
        <v>2075</v>
      </c>
      <c r="E664" t="s">
        <v>2023</v>
      </c>
      <c r="F664" t="s">
        <v>169</v>
      </c>
      <c r="G664" s="4">
        <v>114387</v>
      </c>
      <c r="H664">
        <v>1</v>
      </c>
      <c r="I664" s="6" t="s">
        <v>2069</v>
      </c>
      <c r="J664" t="s">
        <v>2081</v>
      </c>
      <c r="K664">
        <v>5</v>
      </c>
      <c r="L664">
        <v>7</v>
      </c>
      <c r="M664" t="str" cm="1">
        <f t="array" ref="M664">_xlfn.IFS(L664=0,"Below Expectation",L664&lt;5,"Needs Improvement",L664&lt;=7,"Meets Expectation",L664&gt;=8,"Exceeds Expectation")</f>
        <v>Meets Expectation</v>
      </c>
      <c r="N664">
        <f t="shared" si="10"/>
        <v>11</v>
      </c>
      <c r="O664" s="11">
        <f>N664/Table3[[#Totals],[Point]]</f>
        <v>0.7857142857142857</v>
      </c>
      <c r="P664" s="4" t="str" cm="1">
        <f t="array" ref="P664">_xlfn.IFS(O664&lt;=40%,"Low Risk",AND(O664&gt;40%,O664&lt;60%), "Medium Risk",O664&gt;=60%,"High Risk")</f>
        <v>High Risk</v>
      </c>
      <c r="Y664" cm="1">
        <f t="array" ref="Y664">_xlfn.IFS(D664="22-29",1,D664="30-39",2,D664="40-49",3,D664="50-59",4)</f>
        <v>4</v>
      </c>
      <c r="Z664" cm="1">
        <f t="array" ref="Z664">_xlfn.IFS(I664="0-4years",3,I664="5-9years",2,I664="10+ years",1)</f>
        <v>3</v>
      </c>
      <c r="AA664" cm="1">
        <f t="array" ref="AA664">_xlfn.IFS(J664="Low(1-2)", 3, J664="Medium(3)",1,J664="High(4-5)",2)</f>
        <v>1</v>
      </c>
      <c r="AB664" cm="1">
        <f t="array" ref="AB664">_xlfn.IFS(M664="Needs Improvement", 4, M664="Below Expectation", 1,M664="Meets Expectation",3,M664="Exceeds Expectation",2)</f>
        <v>3</v>
      </c>
    </row>
    <row r="665" spans="1:28" x14ac:dyDescent="0.3">
      <c r="A665" t="s">
        <v>687</v>
      </c>
      <c r="B665" t="s">
        <v>1685</v>
      </c>
      <c r="C665" t="s">
        <v>2029</v>
      </c>
      <c r="D665" t="s">
        <v>2073</v>
      </c>
      <c r="E665" t="s">
        <v>2024</v>
      </c>
      <c r="F665" t="s">
        <v>411</v>
      </c>
      <c r="G665" s="4">
        <v>40366</v>
      </c>
      <c r="H665">
        <v>0</v>
      </c>
      <c r="I665" s="6" t="s">
        <v>2070</v>
      </c>
      <c r="J665" t="s">
        <v>2080</v>
      </c>
      <c r="K665">
        <v>2</v>
      </c>
      <c r="L665">
        <v>9</v>
      </c>
      <c r="M665" t="str" cm="1">
        <f t="array" ref="M665">_xlfn.IFS(L665=0,"Below Expectation",L665&lt;5,"Needs Improvement",L665&lt;=7,"Meets Expectation",L665&gt;=8,"Exceeds Expectation")</f>
        <v>Exceeds Expectation</v>
      </c>
      <c r="N665">
        <f t="shared" si="10"/>
        <v>9</v>
      </c>
      <c r="O665" s="11">
        <f>N665/Table3[[#Totals],[Point]]</f>
        <v>0.6428571428571429</v>
      </c>
      <c r="P665" s="4" t="str" cm="1">
        <f t="array" ref="P665">_xlfn.IFS(O665&lt;=40%,"Low Risk",AND(O665&gt;40%,O665&lt;60%), "Medium Risk",O665&gt;=60%,"High Risk")</f>
        <v>High Risk</v>
      </c>
      <c r="Y665" cm="1">
        <f t="array" ref="Y665">_xlfn.IFS(D665="22-29",1,D665="30-39",2,D665="40-49",3,D665="50-59",4)</f>
        <v>2</v>
      </c>
      <c r="Z665" cm="1">
        <f t="array" ref="Z665">_xlfn.IFS(I665="0-4years",3,I665="5-9years",2,I665="10+ years",1)</f>
        <v>2</v>
      </c>
      <c r="AA665" cm="1">
        <f t="array" ref="AA665">_xlfn.IFS(J665="Low(1-2)", 3, J665="Medium(3)",1,J665="High(4-5)",2)</f>
        <v>3</v>
      </c>
      <c r="AB665" cm="1">
        <f t="array" ref="AB665">_xlfn.IFS(M665="Needs Improvement", 4, M665="Below Expectation", 1,M665="Meets Expectation",3,M665="Exceeds Expectation",2)</f>
        <v>2</v>
      </c>
    </row>
    <row r="666" spans="1:28" x14ac:dyDescent="0.3">
      <c r="A666" t="s">
        <v>688</v>
      </c>
      <c r="B666" t="s">
        <v>1686</v>
      </c>
      <c r="C666" t="s">
        <v>2026</v>
      </c>
      <c r="D666" t="s">
        <v>2076</v>
      </c>
      <c r="E666" t="s">
        <v>2022</v>
      </c>
      <c r="F666" t="s">
        <v>808</v>
      </c>
      <c r="G666" s="4">
        <v>118944</v>
      </c>
      <c r="H666">
        <v>0</v>
      </c>
      <c r="I666" s="6" t="s">
        <v>2071</v>
      </c>
      <c r="J666" t="s">
        <v>2079</v>
      </c>
      <c r="K666">
        <v>2</v>
      </c>
      <c r="L666">
        <v>6</v>
      </c>
      <c r="M666" t="str" cm="1">
        <f t="array" ref="M666">_xlfn.IFS(L666=0,"Below Expectation",L666&lt;5,"Needs Improvement",L666&lt;=7,"Meets Expectation",L666&gt;=8,"Exceeds Expectation")</f>
        <v>Meets Expectation</v>
      </c>
      <c r="N666">
        <f t="shared" si="10"/>
        <v>7</v>
      </c>
      <c r="O666" s="11">
        <f>N666/Table3[[#Totals],[Point]]</f>
        <v>0.5</v>
      </c>
      <c r="P666" s="4" t="str" cm="1">
        <f t="array" ref="P666">_xlfn.IFS(O666&lt;=40%,"Low Risk",AND(O666&gt;40%,O666&lt;60%), "Medium Risk",O666&gt;=60%,"High Risk")</f>
        <v>Medium Risk</v>
      </c>
      <c r="Y666" cm="1">
        <f t="array" ref="Y666">_xlfn.IFS(D666="22-29",1,D666="30-39",2,D666="40-49",3,D666="50-59",4)</f>
        <v>1</v>
      </c>
      <c r="Z666" cm="1">
        <f t="array" ref="Z666">_xlfn.IFS(I666="0-4years",3,I666="5-9years",2,I666="10+ years",1)</f>
        <v>1</v>
      </c>
      <c r="AA666" cm="1">
        <f t="array" ref="AA666">_xlfn.IFS(J666="Low(1-2)", 3, J666="Medium(3)",1,J666="High(4-5)",2)</f>
        <v>2</v>
      </c>
      <c r="AB666" cm="1">
        <f t="array" ref="AB666">_xlfn.IFS(M666="Needs Improvement", 4, M666="Below Expectation", 1,M666="Meets Expectation",3,M666="Exceeds Expectation",2)</f>
        <v>3</v>
      </c>
    </row>
    <row r="667" spans="1:28" x14ac:dyDescent="0.3">
      <c r="A667" t="s">
        <v>689</v>
      </c>
      <c r="B667" t="s">
        <v>1687</v>
      </c>
      <c r="C667" t="s">
        <v>2028</v>
      </c>
      <c r="D667" t="s">
        <v>2075</v>
      </c>
      <c r="E667" t="s">
        <v>2023</v>
      </c>
      <c r="F667" t="s">
        <v>272</v>
      </c>
      <c r="G667" s="4">
        <v>97107</v>
      </c>
      <c r="H667">
        <v>0</v>
      </c>
      <c r="I667" s="6" t="s">
        <v>2069</v>
      </c>
      <c r="J667" t="s">
        <v>2080</v>
      </c>
      <c r="K667">
        <v>4</v>
      </c>
      <c r="L667">
        <v>6</v>
      </c>
      <c r="M667" t="str" cm="1">
        <f t="array" ref="M667">_xlfn.IFS(L667=0,"Below Expectation",L667&lt;5,"Needs Improvement",L667&lt;=7,"Meets Expectation",L667&gt;=8,"Exceeds Expectation")</f>
        <v>Meets Expectation</v>
      </c>
      <c r="N667">
        <f t="shared" si="10"/>
        <v>13</v>
      </c>
      <c r="O667" s="11">
        <f>N667/Table3[[#Totals],[Point]]</f>
        <v>0.9285714285714286</v>
      </c>
      <c r="P667" s="4" t="str" cm="1">
        <f t="array" ref="P667">_xlfn.IFS(O667&lt;=40%,"Low Risk",AND(O667&gt;40%,O667&lt;60%), "Medium Risk",O667&gt;=60%,"High Risk")</f>
        <v>High Risk</v>
      </c>
      <c r="Y667" cm="1">
        <f t="array" ref="Y667">_xlfn.IFS(D667="22-29",1,D667="30-39",2,D667="40-49",3,D667="50-59",4)</f>
        <v>4</v>
      </c>
      <c r="Z667" cm="1">
        <f t="array" ref="Z667">_xlfn.IFS(I667="0-4years",3,I667="5-9years",2,I667="10+ years",1)</f>
        <v>3</v>
      </c>
      <c r="AA667" cm="1">
        <f t="array" ref="AA667">_xlfn.IFS(J667="Low(1-2)", 3, J667="Medium(3)",1,J667="High(4-5)",2)</f>
        <v>3</v>
      </c>
      <c r="AB667" cm="1">
        <f t="array" ref="AB667">_xlfn.IFS(M667="Needs Improvement", 4, M667="Below Expectation", 1,M667="Meets Expectation",3,M667="Exceeds Expectation",2)</f>
        <v>3</v>
      </c>
    </row>
    <row r="668" spans="1:28" x14ac:dyDescent="0.3">
      <c r="A668" t="s">
        <v>690</v>
      </c>
      <c r="B668" t="s">
        <v>1688</v>
      </c>
      <c r="C668" t="s">
        <v>2030</v>
      </c>
      <c r="D668" t="s">
        <v>2076</v>
      </c>
      <c r="E668" t="s">
        <v>2023</v>
      </c>
      <c r="F668" t="s">
        <v>549</v>
      </c>
      <c r="G668" s="4">
        <v>87580</v>
      </c>
      <c r="H668">
        <v>0</v>
      </c>
      <c r="I668" s="6" t="s">
        <v>2071</v>
      </c>
      <c r="J668" t="s">
        <v>2080</v>
      </c>
      <c r="K668">
        <v>3</v>
      </c>
      <c r="L668">
        <v>9</v>
      </c>
      <c r="M668" t="str" cm="1">
        <f t="array" ref="M668">_xlfn.IFS(L668=0,"Below Expectation",L668&lt;5,"Needs Improvement",L668&lt;=7,"Meets Expectation",L668&gt;=8,"Exceeds Expectation")</f>
        <v>Exceeds Expectation</v>
      </c>
      <c r="N668">
        <f t="shared" si="10"/>
        <v>7</v>
      </c>
      <c r="O668" s="11">
        <f>N668/Table3[[#Totals],[Point]]</f>
        <v>0.5</v>
      </c>
      <c r="P668" s="4" t="str" cm="1">
        <f t="array" ref="P668">_xlfn.IFS(O668&lt;=40%,"Low Risk",AND(O668&gt;40%,O668&lt;60%), "Medium Risk",O668&gt;=60%,"High Risk")</f>
        <v>Medium Risk</v>
      </c>
      <c r="Y668" cm="1">
        <f t="array" ref="Y668">_xlfn.IFS(D668="22-29",1,D668="30-39",2,D668="40-49",3,D668="50-59",4)</f>
        <v>1</v>
      </c>
      <c r="Z668" cm="1">
        <f t="array" ref="Z668">_xlfn.IFS(I668="0-4years",3,I668="5-9years",2,I668="10+ years",1)</f>
        <v>1</v>
      </c>
      <c r="AA668" cm="1">
        <f t="array" ref="AA668">_xlfn.IFS(J668="Low(1-2)", 3, J668="Medium(3)",1,J668="High(4-5)",2)</f>
        <v>3</v>
      </c>
      <c r="AB668" cm="1">
        <f t="array" ref="AB668">_xlfn.IFS(M668="Needs Improvement", 4, M668="Below Expectation", 1,M668="Meets Expectation",3,M668="Exceeds Expectation",2)</f>
        <v>2</v>
      </c>
    </row>
    <row r="669" spans="1:28" x14ac:dyDescent="0.3">
      <c r="A669" t="s">
        <v>691</v>
      </c>
      <c r="B669" t="s">
        <v>1689</v>
      </c>
      <c r="C669" t="s">
        <v>2026</v>
      </c>
      <c r="D669" t="s">
        <v>2073</v>
      </c>
      <c r="E669" t="s">
        <v>2022</v>
      </c>
      <c r="F669" t="s">
        <v>485</v>
      </c>
      <c r="G669" s="4">
        <v>82889</v>
      </c>
      <c r="H669">
        <v>0</v>
      </c>
      <c r="I669" s="6" t="s">
        <v>2071</v>
      </c>
      <c r="J669" t="s">
        <v>2081</v>
      </c>
      <c r="K669">
        <v>1</v>
      </c>
      <c r="L669">
        <v>3</v>
      </c>
      <c r="M669" t="str" cm="1">
        <f t="array" ref="M669">_xlfn.IFS(L669=0,"Below Expectation",L669&lt;5,"Needs Improvement",L669&lt;=7,"Meets Expectation",L669&gt;=8,"Exceeds Expectation")</f>
        <v>Needs Improvement</v>
      </c>
      <c r="N669">
        <f t="shared" si="10"/>
        <v>8</v>
      </c>
      <c r="O669" s="11">
        <f>N669/Table3[[#Totals],[Point]]</f>
        <v>0.5714285714285714</v>
      </c>
      <c r="P669" s="4" t="str" cm="1">
        <f t="array" ref="P669">_xlfn.IFS(O669&lt;=40%,"Low Risk",AND(O669&gt;40%,O669&lt;60%), "Medium Risk",O669&gt;=60%,"High Risk")</f>
        <v>Medium Risk</v>
      </c>
      <c r="Y669" cm="1">
        <f t="array" ref="Y669">_xlfn.IFS(D669="22-29",1,D669="30-39",2,D669="40-49",3,D669="50-59",4)</f>
        <v>2</v>
      </c>
      <c r="Z669" cm="1">
        <f t="array" ref="Z669">_xlfn.IFS(I669="0-4years",3,I669="5-9years",2,I669="10+ years",1)</f>
        <v>1</v>
      </c>
      <c r="AA669" cm="1">
        <f t="array" ref="AA669">_xlfn.IFS(J669="Low(1-2)", 3, J669="Medium(3)",1,J669="High(4-5)",2)</f>
        <v>1</v>
      </c>
      <c r="AB669" cm="1">
        <f t="array" ref="AB669">_xlfn.IFS(M669="Needs Improvement", 4, M669="Below Expectation", 1,M669="Meets Expectation",3,M669="Exceeds Expectation",2)</f>
        <v>4</v>
      </c>
    </row>
    <row r="670" spans="1:28" x14ac:dyDescent="0.3">
      <c r="A670" t="s">
        <v>692</v>
      </c>
      <c r="B670" t="s">
        <v>1690</v>
      </c>
      <c r="C670" t="s">
        <v>2026</v>
      </c>
      <c r="D670" t="s">
        <v>2073</v>
      </c>
      <c r="E670" t="s">
        <v>2023</v>
      </c>
      <c r="F670" t="s">
        <v>36</v>
      </c>
      <c r="G670" s="4">
        <v>104553</v>
      </c>
      <c r="H670">
        <v>0</v>
      </c>
      <c r="I670" s="6" t="s">
        <v>2071</v>
      </c>
      <c r="J670" t="s">
        <v>2079</v>
      </c>
      <c r="K670">
        <v>3</v>
      </c>
      <c r="L670">
        <v>8</v>
      </c>
      <c r="M670" t="str" cm="1">
        <f t="array" ref="M670">_xlfn.IFS(L670=0,"Below Expectation",L670&lt;5,"Needs Improvement",L670&lt;=7,"Meets Expectation",L670&gt;=8,"Exceeds Expectation")</f>
        <v>Exceeds Expectation</v>
      </c>
      <c r="N670">
        <f t="shared" si="10"/>
        <v>7</v>
      </c>
      <c r="O670" s="11">
        <f>N670/Table3[[#Totals],[Point]]</f>
        <v>0.5</v>
      </c>
      <c r="P670" s="4" t="str" cm="1">
        <f t="array" ref="P670">_xlfn.IFS(O670&lt;=40%,"Low Risk",AND(O670&gt;40%,O670&lt;60%), "Medium Risk",O670&gt;=60%,"High Risk")</f>
        <v>Medium Risk</v>
      </c>
      <c r="Y670" cm="1">
        <f t="array" ref="Y670">_xlfn.IFS(D670="22-29",1,D670="30-39",2,D670="40-49",3,D670="50-59",4)</f>
        <v>2</v>
      </c>
      <c r="Z670" cm="1">
        <f t="array" ref="Z670">_xlfn.IFS(I670="0-4years",3,I670="5-9years",2,I670="10+ years",1)</f>
        <v>1</v>
      </c>
      <c r="AA670" cm="1">
        <f t="array" ref="AA670">_xlfn.IFS(J670="Low(1-2)", 3, J670="Medium(3)",1,J670="High(4-5)",2)</f>
        <v>2</v>
      </c>
      <c r="AB670" cm="1">
        <f t="array" ref="AB670">_xlfn.IFS(M670="Needs Improvement", 4, M670="Below Expectation", 1,M670="Meets Expectation",3,M670="Exceeds Expectation",2)</f>
        <v>2</v>
      </c>
    </row>
    <row r="671" spans="1:28" x14ac:dyDescent="0.3">
      <c r="A671" t="s">
        <v>693</v>
      </c>
      <c r="B671" t="s">
        <v>1691</v>
      </c>
      <c r="C671" t="s">
        <v>2027</v>
      </c>
      <c r="D671" t="s">
        <v>2073</v>
      </c>
      <c r="E671" t="s">
        <v>2023</v>
      </c>
      <c r="F671" t="s">
        <v>926</v>
      </c>
      <c r="G671" s="4">
        <v>64236</v>
      </c>
      <c r="H671">
        <v>0</v>
      </c>
      <c r="I671" s="6" t="s">
        <v>2069</v>
      </c>
      <c r="J671" t="s">
        <v>2079</v>
      </c>
      <c r="K671">
        <v>2</v>
      </c>
      <c r="L671">
        <v>1</v>
      </c>
      <c r="M671" t="str" cm="1">
        <f t="array" ref="M671">_xlfn.IFS(L671=0,"Below Expectation",L671&lt;5,"Needs Improvement",L671&lt;=7,"Meets Expectation",L671&gt;=8,"Exceeds Expectation")</f>
        <v>Needs Improvement</v>
      </c>
      <c r="N671">
        <f t="shared" si="10"/>
        <v>11</v>
      </c>
      <c r="O671" s="11">
        <f>N671/Table3[[#Totals],[Point]]</f>
        <v>0.7857142857142857</v>
      </c>
      <c r="P671" s="4" t="str" cm="1">
        <f t="array" ref="P671">_xlfn.IFS(O671&lt;=40%,"Low Risk",AND(O671&gt;40%,O671&lt;60%), "Medium Risk",O671&gt;=60%,"High Risk")</f>
        <v>High Risk</v>
      </c>
      <c r="Y671" cm="1">
        <f t="array" ref="Y671">_xlfn.IFS(D671="22-29",1,D671="30-39",2,D671="40-49",3,D671="50-59",4)</f>
        <v>2</v>
      </c>
      <c r="Z671" cm="1">
        <f t="array" ref="Z671">_xlfn.IFS(I671="0-4years",3,I671="5-9years",2,I671="10+ years",1)</f>
        <v>3</v>
      </c>
      <c r="AA671" cm="1">
        <f t="array" ref="AA671">_xlfn.IFS(J671="Low(1-2)", 3, J671="Medium(3)",1,J671="High(4-5)",2)</f>
        <v>2</v>
      </c>
      <c r="AB671" cm="1">
        <f t="array" ref="AB671">_xlfn.IFS(M671="Needs Improvement", 4, M671="Below Expectation", 1,M671="Meets Expectation",3,M671="Exceeds Expectation",2)</f>
        <v>4</v>
      </c>
    </row>
    <row r="672" spans="1:28" x14ac:dyDescent="0.3">
      <c r="A672" t="s">
        <v>694</v>
      </c>
      <c r="B672" t="s">
        <v>1692</v>
      </c>
      <c r="C672" t="s">
        <v>2030</v>
      </c>
      <c r="D672" t="s">
        <v>2073</v>
      </c>
      <c r="E672" t="s">
        <v>2022</v>
      </c>
      <c r="F672" t="s">
        <v>407</v>
      </c>
      <c r="G672" s="4">
        <v>29150</v>
      </c>
      <c r="H672">
        <v>0</v>
      </c>
      <c r="I672" s="6" t="s">
        <v>2071</v>
      </c>
      <c r="J672" t="s">
        <v>2081</v>
      </c>
      <c r="K672">
        <v>5</v>
      </c>
      <c r="L672">
        <v>8</v>
      </c>
      <c r="M672" t="str" cm="1">
        <f t="array" ref="M672">_xlfn.IFS(L672=0,"Below Expectation",L672&lt;5,"Needs Improvement",L672&lt;=7,"Meets Expectation",L672&gt;=8,"Exceeds Expectation")</f>
        <v>Exceeds Expectation</v>
      </c>
      <c r="N672">
        <f t="shared" si="10"/>
        <v>6</v>
      </c>
      <c r="O672" s="11">
        <f>N672/Table3[[#Totals],[Point]]</f>
        <v>0.42857142857142855</v>
      </c>
      <c r="P672" s="4" t="str" cm="1">
        <f t="array" ref="P672">_xlfn.IFS(O672&lt;=40%,"Low Risk",AND(O672&gt;40%,O672&lt;60%), "Medium Risk",O672&gt;=60%,"High Risk")</f>
        <v>Medium Risk</v>
      </c>
      <c r="Y672" cm="1">
        <f t="array" ref="Y672">_xlfn.IFS(D672="22-29",1,D672="30-39",2,D672="40-49",3,D672="50-59",4)</f>
        <v>2</v>
      </c>
      <c r="Z672" cm="1">
        <f t="array" ref="Z672">_xlfn.IFS(I672="0-4years",3,I672="5-9years",2,I672="10+ years",1)</f>
        <v>1</v>
      </c>
      <c r="AA672" cm="1">
        <f t="array" ref="AA672">_xlfn.IFS(J672="Low(1-2)", 3, J672="Medium(3)",1,J672="High(4-5)",2)</f>
        <v>1</v>
      </c>
      <c r="AB672" cm="1">
        <f t="array" ref="AB672">_xlfn.IFS(M672="Needs Improvement", 4, M672="Below Expectation", 1,M672="Meets Expectation",3,M672="Exceeds Expectation",2)</f>
        <v>2</v>
      </c>
    </row>
    <row r="673" spans="1:28" x14ac:dyDescent="0.3">
      <c r="A673" t="s">
        <v>695</v>
      </c>
      <c r="B673" t="s">
        <v>1693</v>
      </c>
      <c r="C673" t="s">
        <v>2027</v>
      </c>
      <c r="D673" t="s">
        <v>2074</v>
      </c>
      <c r="E673" t="s">
        <v>2022</v>
      </c>
      <c r="F673" t="s">
        <v>579</v>
      </c>
      <c r="G673" s="4">
        <v>44423</v>
      </c>
      <c r="H673">
        <v>0</v>
      </c>
      <c r="I673" s="6" t="s">
        <v>2070</v>
      </c>
      <c r="J673" t="s">
        <v>2080</v>
      </c>
      <c r="K673">
        <v>1</v>
      </c>
      <c r="L673">
        <v>9</v>
      </c>
      <c r="M673" t="str" cm="1">
        <f t="array" ref="M673">_xlfn.IFS(L673=0,"Below Expectation",L673&lt;5,"Needs Improvement",L673&lt;=7,"Meets Expectation",L673&gt;=8,"Exceeds Expectation")</f>
        <v>Exceeds Expectation</v>
      </c>
      <c r="N673">
        <f t="shared" si="10"/>
        <v>10</v>
      </c>
      <c r="O673" s="11">
        <f>N673/Table3[[#Totals],[Point]]</f>
        <v>0.7142857142857143</v>
      </c>
      <c r="P673" s="4" t="str" cm="1">
        <f t="array" ref="P673">_xlfn.IFS(O673&lt;=40%,"Low Risk",AND(O673&gt;40%,O673&lt;60%), "Medium Risk",O673&gt;=60%,"High Risk")</f>
        <v>High Risk</v>
      </c>
      <c r="Y673" cm="1">
        <f t="array" ref="Y673">_xlfn.IFS(D673="22-29",1,D673="30-39",2,D673="40-49",3,D673="50-59",4)</f>
        <v>3</v>
      </c>
      <c r="Z673" cm="1">
        <f t="array" ref="Z673">_xlfn.IFS(I673="0-4years",3,I673="5-9years",2,I673="10+ years",1)</f>
        <v>2</v>
      </c>
      <c r="AA673" cm="1">
        <f t="array" ref="AA673">_xlfn.IFS(J673="Low(1-2)", 3, J673="Medium(3)",1,J673="High(4-5)",2)</f>
        <v>3</v>
      </c>
      <c r="AB673" cm="1">
        <f t="array" ref="AB673">_xlfn.IFS(M673="Needs Improvement", 4, M673="Below Expectation", 1,M673="Meets Expectation",3,M673="Exceeds Expectation",2)</f>
        <v>2</v>
      </c>
    </row>
    <row r="674" spans="1:28" x14ac:dyDescent="0.3">
      <c r="A674" t="s">
        <v>696</v>
      </c>
      <c r="B674" t="s">
        <v>1694</v>
      </c>
      <c r="C674" t="s">
        <v>2030</v>
      </c>
      <c r="D674" t="s">
        <v>2074</v>
      </c>
      <c r="E674" t="s">
        <v>2022</v>
      </c>
      <c r="F674" t="s">
        <v>910</v>
      </c>
      <c r="G674" s="4">
        <v>29137</v>
      </c>
      <c r="H674">
        <v>1</v>
      </c>
      <c r="I674" s="6" t="s">
        <v>2069</v>
      </c>
      <c r="J674" t="s">
        <v>2081</v>
      </c>
      <c r="K674">
        <v>1</v>
      </c>
      <c r="L674">
        <v>2</v>
      </c>
      <c r="M674" t="str" cm="1">
        <f t="array" ref="M674">_xlfn.IFS(L674=0,"Below Expectation",L674&lt;5,"Needs Improvement",L674&lt;=7,"Meets Expectation",L674&gt;=8,"Exceeds Expectation")</f>
        <v>Needs Improvement</v>
      </c>
      <c r="N674">
        <f t="shared" si="10"/>
        <v>11</v>
      </c>
      <c r="O674" s="11">
        <f>N674/Table3[[#Totals],[Point]]</f>
        <v>0.7857142857142857</v>
      </c>
      <c r="P674" s="4" t="str" cm="1">
        <f t="array" ref="P674">_xlfn.IFS(O674&lt;=40%,"Low Risk",AND(O674&gt;40%,O674&lt;60%), "Medium Risk",O674&gt;=60%,"High Risk")</f>
        <v>High Risk</v>
      </c>
      <c r="Y674" cm="1">
        <f t="array" ref="Y674">_xlfn.IFS(D674="22-29",1,D674="30-39",2,D674="40-49",3,D674="50-59",4)</f>
        <v>3</v>
      </c>
      <c r="Z674" cm="1">
        <f t="array" ref="Z674">_xlfn.IFS(I674="0-4years",3,I674="5-9years",2,I674="10+ years",1)</f>
        <v>3</v>
      </c>
      <c r="AA674" cm="1">
        <f t="array" ref="AA674">_xlfn.IFS(J674="Low(1-2)", 3, J674="Medium(3)",1,J674="High(4-5)",2)</f>
        <v>1</v>
      </c>
      <c r="AB674" cm="1">
        <f t="array" ref="AB674">_xlfn.IFS(M674="Needs Improvement", 4, M674="Below Expectation", 1,M674="Meets Expectation",3,M674="Exceeds Expectation",2)</f>
        <v>4</v>
      </c>
    </row>
    <row r="675" spans="1:28" x14ac:dyDescent="0.3">
      <c r="A675" t="s">
        <v>697</v>
      </c>
      <c r="B675" t="s">
        <v>1695</v>
      </c>
      <c r="C675" t="s">
        <v>2027</v>
      </c>
      <c r="D675" t="s">
        <v>2076</v>
      </c>
      <c r="E675" t="s">
        <v>2024</v>
      </c>
      <c r="F675" t="s">
        <v>422</v>
      </c>
      <c r="G675" s="4">
        <v>54992</v>
      </c>
      <c r="H675">
        <v>0</v>
      </c>
      <c r="I675" s="6" t="s">
        <v>2071</v>
      </c>
      <c r="J675" t="s">
        <v>2079</v>
      </c>
      <c r="K675">
        <v>5</v>
      </c>
      <c r="L675">
        <v>1</v>
      </c>
      <c r="M675" t="str" cm="1">
        <f t="array" ref="M675">_xlfn.IFS(L675=0,"Below Expectation",L675&lt;5,"Needs Improvement",L675&lt;=7,"Meets Expectation",L675&gt;=8,"Exceeds Expectation")</f>
        <v>Needs Improvement</v>
      </c>
      <c r="N675">
        <f t="shared" si="10"/>
        <v>8</v>
      </c>
      <c r="O675" s="11">
        <f>N675/Table3[[#Totals],[Point]]</f>
        <v>0.5714285714285714</v>
      </c>
      <c r="P675" s="4" t="str" cm="1">
        <f t="array" ref="P675">_xlfn.IFS(O675&lt;=40%,"Low Risk",AND(O675&gt;40%,O675&lt;60%), "Medium Risk",O675&gt;=60%,"High Risk")</f>
        <v>Medium Risk</v>
      </c>
      <c r="Y675" cm="1">
        <f t="array" ref="Y675">_xlfn.IFS(D675="22-29",1,D675="30-39",2,D675="40-49",3,D675="50-59",4)</f>
        <v>1</v>
      </c>
      <c r="Z675" cm="1">
        <f t="array" ref="Z675">_xlfn.IFS(I675="0-4years",3,I675="5-9years",2,I675="10+ years",1)</f>
        <v>1</v>
      </c>
      <c r="AA675" cm="1">
        <f t="array" ref="AA675">_xlfn.IFS(J675="Low(1-2)", 3, J675="Medium(3)",1,J675="High(4-5)",2)</f>
        <v>2</v>
      </c>
      <c r="AB675" cm="1">
        <f t="array" ref="AB675">_xlfn.IFS(M675="Needs Improvement", 4, M675="Below Expectation", 1,M675="Meets Expectation",3,M675="Exceeds Expectation",2)</f>
        <v>4</v>
      </c>
    </row>
    <row r="676" spans="1:28" x14ac:dyDescent="0.3">
      <c r="A676" t="s">
        <v>698</v>
      </c>
      <c r="B676" t="s">
        <v>1696</v>
      </c>
      <c r="C676" t="s">
        <v>2029</v>
      </c>
      <c r="D676" t="s">
        <v>2075</v>
      </c>
      <c r="E676" t="s">
        <v>2022</v>
      </c>
      <c r="F676" t="s">
        <v>42</v>
      </c>
      <c r="G676" s="4">
        <v>119438</v>
      </c>
      <c r="H676">
        <v>1</v>
      </c>
      <c r="I676" s="6" t="s">
        <v>2069</v>
      </c>
      <c r="J676" t="s">
        <v>2080</v>
      </c>
      <c r="K676">
        <v>1</v>
      </c>
      <c r="L676">
        <v>3</v>
      </c>
      <c r="M676" t="str" cm="1">
        <f t="array" ref="M676">_xlfn.IFS(L676=0,"Below Expectation",L676&lt;5,"Needs Improvement",L676&lt;=7,"Meets Expectation",L676&gt;=8,"Exceeds Expectation")</f>
        <v>Needs Improvement</v>
      </c>
      <c r="N676">
        <f t="shared" si="10"/>
        <v>14</v>
      </c>
      <c r="O676" s="11">
        <f>N676/Table3[[#Totals],[Point]]</f>
        <v>1</v>
      </c>
      <c r="P676" s="4" t="str" cm="1">
        <f t="array" ref="P676">_xlfn.IFS(O676&lt;=40%,"Low Risk",AND(O676&gt;40%,O676&lt;60%), "Medium Risk",O676&gt;=60%,"High Risk")</f>
        <v>High Risk</v>
      </c>
      <c r="Y676" cm="1">
        <f t="array" ref="Y676">_xlfn.IFS(D676="22-29",1,D676="30-39",2,D676="40-49",3,D676="50-59",4)</f>
        <v>4</v>
      </c>
      <c r="Z676" cm="1">
        <f t="array" ref="Z676">_xlfn.IFS(I676="0-4years",3,I676="5-9years",2,I676="10+ years",1)</f>
        <v>3</v>
      </c>
      <c r="AA676" cm="1">
        <f t="array" ref="AA676">_xlfn.IFS(J676="Low(1-2)", 3, J676="Medium(3)",1,J676="High(4-5)",2)</f>
        <v>3</v>
      </c>
      <c r="AB676" cm="1">
        <f t="array" ref="AB676">_xlfn.IFS(M676="Needs Improvement", 4, M676="Below Expectation", 1,M676="Meets Expectation",3,M676="Exceeds Expectation",2)</f>
        <v>4</v>
      </c>
    </row>
    <row r="677" spans="1:28" x14ac:dyDescent="0.3">
      <c r="A677" t="s">
        <v>699</v>
      </c>
      <c r="B677" t="s">
        <v>1697</v>
      </c>
      <c r="C677" t="s">
        <v>2028</v>
      </c>
      <c r="D677" t="s">
        <v>2076</v>
      </c>
      <c r="E677" t="s">
        <v>2022</v>
      </c>
      <c r="F677" t="s">
        <v>598</v>
      </c>
      <c r="G677" s="4">
        <v>69921</v>
      </c>
      <c r="H677">
        <v>1</v>
      </c>
      <c r="I677" s="6" t="s">
        <v>2070</v>
      </c>
      <c r="J677" t="s">
        <v>2079</v>
      </c>
      <c r="K677">
        <v>5</v>
      </c>
      <c r="L677">
        <v>4</v>
      </c>
      <c r="M677" t="str" cm="1">
        <f t="array" ref="M677">_xlfn.IFS(L677=0,"Below Expectation",L677&lt;5,"Needs Improvement",L677&lt;=7,"Meets Expectation",L677&gt;=8,"Exceeds Expectation")</f>
        <v>Needs Improvement</v>
      </c>
      <c r="N677">
        <f t="shared" si="10"/>
        <v>9</v>
      </c>
      <c r="O677" s="11">
        <f>N677/Table3[[#Totals],[Point]]</f>
        <v>0.6428571428571429</v>
      </c>
      <c r="P677" s="4" t="str" cm="1">
        <f t="array" ref="P677">_xlfn.IFS(O677&lt;=40%,"Low Risk",AND(O677&gt;40%,O677&lt;60%), "Medium Risk",O677&gt;=60%,"High Risk")</f>
        <v>High Risk</v>
      </c>
      <c r="Y677" cm="1">
        <f t="array" ref="Y677">_xlfn.IFS(D677="22-29",1,D677="30-39",2,D677="40-49",3,D677="50-59",4)</f>
        <v>1</v>
      </c>
      <c r="Z677" cm="1">
        <f t="array" ref="Z677">_xlfn.IFS(I677="0-4years",3,I677="5-9years",2,I677="10+ years",1)</f>
        <v>2</v>
      </c>
      <c r="AA677" cm="1">
        <f t="array" ref="AA677">_xlfn.IFS(J677="Low(1-2)", 3, J677="Medium(3)",1,J677="High(4-5)",2)</f>
        <v>2</v>
      </c>
      <c r="AB677" cm="1">
        <f t="array" ref="AB677">_xlfn.IFS(M677="Needs Improvement", 4, M677="Below Expectation", 1,M677="Meets Expectation",3,M677="Exceeds Expectation",2)</f>
        <v>4</v>
      </c>
    </row>
    <row r="678" spans="1:28" x14ac:dyDescent="0.3">
      <c r="A678" t="s">
        <v>700</v>
      </c>
      <c r="B678" t="s">
        <v>1698</v>
      </c>
      <c r="C678" t="s">
        <v>2028</v>
      </c>
      <c r="D678" t="s">
        <v>2076</v>
      </c>
      <c r="E678" t="s">
        <v>2023</v>
      </c>
      <c r="F678" t="s">
        <v>514</v>
      </c>
      <c r="G678" s="4">
        <v>104369</v>
      </c>
      <c r="H678">
        <v>0</v>
      </c>
      <c r="I678" s="6" t="s">
        <v>2070</v>
      </c>
      <c r="J678" t="s">
        <v>2080</v>
      </c>
      <c r="K678">
        <v>1</v>
      </c>
      <c r="L678">
        <v>1</v>
      </c>
      <c r="M678" t="str" cm="1">
        <f t="array" ref="M678">_xlfn.IFS(L678=0,"Below Expectation",L678&lt;5,"Needs Improvement",L678&lt;=7,"Meets Expectation",L678&gt;=8,"Exceeds Expectation")</f>
        <v>Needs Improvement</v>
      </c>
      <c r="N678">
        <f t="shared" si="10"/>
        <v>10</v>
      </c>
      <c r="O678" s="11">
        <f>N678/Table3[[#Totals],[Point]]</f>
        <v>0.7142857142857143</v>
      </c>
      <c r="P678" s="4" t="str" cm="1">
        <f t="array" ref="P678">_xlfn.IFS(O678&lt;=40%,"Low Risk",AND(O678&gt;40%,O678&lt;60%), "Medium Risk",O678&gt;=60%,"High Risk")</f>
        <v>High Risk</v>
      </c>
      <c r="Y678" cm="1">
        <f t="array" ref="Y678">_xlfn.IFS(D678="22-29",1,D678="30-39",2,D678="40-49",3,D678="50-59",4)</f>
        <v>1</v>
      </c>
      <c r="Z678" cm="1">
        <f t="array" ref="Z678">_xlfn.IFS(I678="0-4years",3,I678="5-9years",2,I678="10+ years",1)</f>
        <v>2</v>
      </c>
      <c r="AA678" cm="1">
        <f t="array" ref="AA678">_xlfn.IFS(J678="Low(1-2)", 3, J678="Medium(3)",1,J678="High(4-5)",2)</f>
        <v>3</v>
      </c>
      <c r="AB678" cm="1">
        <f t="array" ref="AB678">_xlfn.IFS(M678="Needs Improvement", 4, M678="Below Expectation", 1,M678="Meets Expectation",3,M678="Exceeds Expectation",2)</f>
        <v>4</v>
      </c>
    </row>
    <row r="679" spans="1:28" x14ac:dyDescent="0.3">
      <c r="A679" t="s">
        <v>701</v>
      </c>
      <c r="B679" t="s">
        <v>1699</v>
      </c>
      <c r="C679" t="s">
        <v>2030</v>
      </c>
      <c r="D679" t="s">
        <v>2073</v>
      </c>
      <c r="E679" t="s">
        <v>2022</v>
      </c>
      <c r="F679" t="s">
        <v>774</v>
      </c>
      <c r="G679" s="4">
        <v>91917</v>
      </c>
      <c r="H679">
        <v>0</v>
      </c>
      <c r="I679" s="6" t="s">
        <v>2071</v>
      </c>
      <c r="J679" t="s">
        <v>2080</v>
      </c>
      <c r="K679">
        <v>3</v>
      </c>
      <c r="L679">
        <v>0</v>
      </c>
      <c r="M679" t="str" cm="1">
        <f t="array" ref="M679">_xlfn.IFS(L679=0,"Below Expectation",L679&lt;5,"Needs Improvement",L679&lt;=7,"Meets Expectation",L679&gt;=8,"Exceeds Expectation")</f>
        <v>Below Expectation</v>
      </c>
      <c r="N679">
        <f t="shared" si="10"/>
        <v>7</v>
      </c>
      <c r="O679" s="11">
        <f>N679/Table3[[#Totals],[Point]]</f>
        <v>0.5</v>
      </c>
      <c r="P679" s="4" t="str" cm="1">
        <f t="array" ref="P679">_xlfn.IFS(O679&lt;=40%,"Low Risk",AND(O679&gt;40%,O679&lt;60%), "Medium Risk",O679&gt;=60%,"High Risk")</f>
        <v>Medium Risk</v>
      </c>
      <c r="Y679" cm="1">
        <f t="array" ref="Y679">_xlfn.IFS(D679="22-29",1,D679="30-39",2,D679="40-49",3,D679="50-59",4)</f>
        <v>2</v>
      </c>
      <c r="Z679" cm="1">
        <f t="array" ref="Z679">_xlfn.IFS(I679="0-4years",3,I679="5-9years",2,I679="10+ years",1)</f>
        <v>1</v>
      </c>
      <c r="AA679" cm="1">
        <f t="array" ref="AA679">_xlfn.IFS(J679="Low(1-2)", 3, J679="Medium(3)",1,J679="High(4-5)",2)</f>
        <v>3</v>
      </c>
      <c r="AB679" cm="1">
        <f t="array" ref="AB679">_xlfn.IFS(M679="Needs Improvement", 4, M679="Below Expectation", 1,M679="Meets Expectation",3,M679="Exceeds Expectation",2)</f>
        <v>1</v>
      </c>
    </row>
    <row r="680" spans="1:28" x14ac:dyDescent="0.3">
      <c r="A680" t="s">
        <v>702</v>
      </c>
      <c r="B680" t="s">
        <v>1700</v>
      </c>
      <c r="C680" t="s">
        <v>2025</v>
      </c>
      <c r="D680" t="s">
        <v>2073</v>
      </c>
      <c r="E680" t="s">
        <v>2023</v>
      </c>
      <c r="F680" t="s">
        <v>442</v>
      </c>
      <c r="G680" s="4">
        <v>98690</v>
      </c>
      <c r="H680">
        <v>0</v>
      </c>
      <c r="I680" s="6" t="s">
        <v>2069</v>
      </c>
      <c r="J680" t="s">
        <v>2080</v>
      </c>
      <c r="K680">
        <v>1</v>
      </c>
      <c r="L680">
        <v>9</v>
      </c>
      <c r="M680" t="str" cm="1">
        <f t="array" ref="M680">_xlfn.IFS(L680=0,"Below Expectation",L680&lt;5,"Needs Improvement",L680&lt;=7,"Meets Expectation",L680&gt;=8,"Exceeds Expectation")</f>
        <v>Exceeds Expectation</v>
      </c>
      <c r="N680">
        <f t="shared" si="10"/>
        <v>10</v>
      </c>
      <c r="O680" s="11">
        <f>N680/Table3[[#Totals],[Point]]</f>
        <v>0.7142857142857143</v>
      </c>
      <c r="P680" s="4" t="str" cm="1">
        <f t="array" ref="P680">_xlfn.IFS(O680&lt;=40%,"Low Risk",AND(O680&gt;40%,O680&lt;60%), "Medium Risk",O680&gt;=60%,"High Risk")</f>
        <v>High Risk</v>
      </c>
      <c r="Y680" cm="1">
        <f t="array" ref="Y680">_xlfn.IFS(D680="22-29",1,D680="30-39",2,D680="40-49",3,D680="50-59",4)</f>
        <v>2</v>
      </c>
      <c r="Z680" cm="1">
        <f t="array" ref="Z680">_xlfn.IFS(I680="0-4years",3,I680="5-9years",2,I680="10+ years",1)</f>
        <v>3</v>
      </c>
      <c r="AA680" cm="1">
        <f t="array" ref="AA680">_xlfn.IFS(J680="Low(1-2)", 3, J680="Medium(3)",1,J680="High(4-5)",2)</f>
        <v>3</v>
      </c>
      <c r="AB680" cm="1">
        <f t="array" ref="AB680">_xlfn.IFS(M680="Needs Improvement", 4, M680="Below Expectation", 1,M680="Meets Expectation",3,M680="Exceeds Expectation",2)</f>
        <v>2</v>
      </c>
    </row>
    <row r="681" spans="1:28" x14ac:dyDescent="0.3">
      <c r="A681" t="s">
        <v>703</v>
      </c>
      <c r="B681" t="s">
        <v>1701</v>
      </c>
      <c r="C681" t="s">
        <v>2026</v>
      </c>
      <c r="D681" t="s">
        <v>2074</v>
      </c>
      <c r="E681" t="s">
        <v>2024</v>
      </c>
      <c r="F681" t="s">
        <v>360</v>
      </c>
      <c r="G681" s="4">
        <v>59235</v>
      </c>
      <c r="H681">
        <v>0</v>
      </c>
      <c r="I681" s="6" t="s">
        <v>2071</v>
      </c>
      <c r="J681" t="s">
        <v>2081</v>
      </c>
      <c r="K681">
        <v>4</v>
      </c>
      <c r="L681">
        <v>4</v>
      </c>
      <c r="M681" t="str" cm="1">
        <f t="array" ref="M681">_xlfn.IFS(L681=0,"Below Expectation",L681&lt;5,"Needs Improvement",L681&lt;=7,"Meets Expectation",L681&gt;=8,"Exceeds Expectation")</f>
        <v>Needs Improvement</v>
      </c>
      <c r="N681">
        <f t="shared" si="10"/>
        <v>9</v>
      </c>
      <c r="O681" s="11">
        <f>N681/Table3[[#Totals],[Point]]</f>
        <v>0.6428571428571429</v>
      </c>
      <c r="P681" s="4" t="str" cm="1">
        <f t="array" ref="P681">_xlfn.IFS(O681&lt;=40%,"Low Risk",AND(O681&gt;40%,O681&lt;60%), "Medium Risk",O681&gt;=60%,"High Risk")</f>
        <v>High Risk</v>
      </c>
      <c r="Y681" cm="1">
        <f t="array" ref="Y681">_xlfn.IFS(D681="22-29",1,D681="30-39",2,D681="40-49",3,D681="50-59",4)</f>
        <v>3</v>
      </c>
      <c r="Z681" cm="1">
        <f t="array" ref="Z681">_xlfn.IFS(I681="0-4years",3,I681="5-9years",2,I681="10+ years",1)</f>
        <v>1</v>
      </c>
      <c r="AA681" cm="1">
        <f t="array" ref="AA681">_xlfn.IFS(J681="Low(1-2)", 3, J681="Medium(3)",1,J681="High(4-5)",2)</f>
        <v>1</v>
      </c>
      <c r="AB681" cm="1">
        <f t="array" ref="AB681">_xlfn.IFS(M681="Needs Improvement", 4, M681="Below Expectation", 1,M681="Meets Expectation",3,M681="Exceeds Expectation",2)</f>
        <v>4</v>
      </c>
    </row>
    <row r="682" spans="1:28" x14ac:dyDescent="0.3">
      <c r="A682" t="s">
        <v>704</v>
      </c>
      <c r="B682" t="s">
        <v>1702</v>
      </c>
      <c r="C682" t="s">
        <v>2026</v>
      </c>
      <c r="D682" t="s">
        <v>2073</v>
      </c>
      <c r="E682" t="s">
        <v>2022</v>
      </c>
      <c r="F682" t="s">
        <v>442</v>
      </c>
      <c r="G682" s="4">
        <v>103975</v>
      </c>
      <c r="H682">
        <v>0</v>
      </c>
      <c r="I682" s="6" t="s">
        <v>2071</v>
      </c>
      <c r="J682" t="s">
        <v>2080</v>
      </c>
      <c r="K682">
        <v>5</v>
      </c>
      <c r="L682">
        <v>8</v>
      </c>
      <c r="M682" t="str" cm="1">
        <f t="array" ref="M682">_xlfn.IFS(L682=0,"Below Expectation",L682&lt;5,"Needs Improvement",L682&lt;=7,"Meets Expectation",L682&gt;=8,"Exceeds Expectation")</f>
        <v>Exceeds Expectation</v>
      </c>
      <c r="N682">
        <f t="shared" si="10"/>
        <v>8</v>
      </c>
      <c r="O682" s="11">
        <f>N682/Table3[[#Totals],[Point]]</f>
        <v>0.5714285714285714</v>
      </c>
      <c r="P682" s="4" t="str" cm="1">
        <f t="array" ref="P682">_xlfn.IFS(O682&lt;=40%,"Low Risk",AND(O682&gt;40%,O682&lt;60%), "Medium Risk",O682&gt;=60%,"High Risk")</f>
        <v>Medium Risk</v>
      </c>
      <c r="Y682" cm="1">
        <f t="array" ref="Y682">_xlfn.IFS(D682="22-29",1,D682="30-39",2,D682="40-49",3,D682="50-59",4)</f>
        <v>2</v>
      </c>
      <c r="Z682" cm="1">
        <f t="array" ref="Z682">_xlfn.IFS(I682="0-4years",3,I682="5-9years",2,I682="10+ years",1)</f>
        <v>1</v>
      </c>
      <c r="AA682" cm="1">
        <f t="array" ref="AA682">_xlfn.IFS(J682="Low(1-2)", 3, J682="Medium(3)",1,J682="High(4-5)",2)</f>
        <v>3</v>
      </c>
      <c r="AB682" cm="1">
        <f t="array" ref="AB682">_xlfn.IFS(M682="Needs Improvement", 4, M682="Below Expectation", 1,M682="Meets Expectation",3,M682="Exceeds Expectation",2)</f>
        <v>2</v>
      </c>
    </row>
    <row r="683" spans="1:28" x14ac:dyDescent="0.3">
      <c r="A683" t="s">
        <v>705</v>
      </c>
      <c r="B683" t="s">
        <v>1703</v>
      </c>
      <c r="C683" t="s">
        <v>2030</v>
      </c>
      <c r="D683" t="s">
        <v>2075</v>
      </c>
      <c r="E683" t="s">
        <v>2022</v>
      </c>
      <c r="F683" t="s">
        <v>938</v>
      </c>
      <c r="G683" s="4">
        <v>44122</v>
      </c>
      <c r="H683">
        <v>1</v>
      </c>
      <c r="I683" s="6" t="s">
        <v>2070</v>
      </c>
      <c r="J683" t="s">
        <v>2081</v>
      </c>
      <c r="K683">
        <v>1</v>
      </c>
      <c r="L683">
        <v>4</v>
      </c>
      <c r="M683" t="str" cm="1">
        <f t="array" ref="M683">_xlfn.IFS(L683=0,"Below Expectation",L683&lt;5,"Needs Improvement",L683&lt;=7,"Meets Expectation",L683&gt;=8,"Exceeds Expectation")</f>
        <v>Needs Improvement</v>
      </c>
      <c r="N683">
        <f t="shared" si="10"/>
        <v>11</v>
      </c>
      <c r="O683" s="11">
        <f>N683/Table3[[#Totals],[Point]]</f>
        <v>0.7857142857142857</v>
      </c>
      <c r="P683" s="4" t="str" cm="1">
        <f t="array" ref="P683">_xlfn.IFS(O683&lt;=40%,"Low Risk",AND(O683&gt;40%,O683&lt;60%), "Medium Risk",O683&gt;=60%,"High Risk")</f>
        <v>High Risk</v>
      </c>
      <c r="Y683" cm="1">
        <f t="array" ref="Y683">_xlfn.IFS(D683="22-29",1,D683="30-39",2,D683="40-49",3,D683="50-59",4)</f>
        <v>4</v>
      </c>
      <c r="Z683" cm="1">
        <f t="array" ref="Z683">_xlfn.IFS(I683="0-4years",3,I683="5-9years",2,I683="10+ years",1)</f>
        <v>2</v>
      </c>
      <c r="AA683" cm="1">
        <f t="array" ref="AA683">_xlfn.IFS(J683="Low(1-2)", 3, J683="Medium(3)",1,J683="High(4-5)",2)</f>
        <v>1</v>
      </c>
      <c r="AB683" cm="1">
        <f t="array" ref="AB683">_xlfn.IFS(M683="Needs Improvement", 4, M683="Below Expectation", 1,M683="Meets Expectation",3,M683="Exceeds Expectation",2)</f>
        <v>4</v>
      </c>
    </row>
    <row r="684" spans="1:28" x14ac:dyDescent="0.3">
      <c r="A684" t="s">
        <v>706</v>
      </c>
      <c r="B684" t="s">
        <v>1704</v>
      </c>
      <c r="C684" t="s">
        <v>2027</v>
      </c>
      <c r="D684" t="s">
        <v>2073</v>
      </c>
      <c r="E684" t="s">
        <v>2023</v>
      </c>
      <c r="F684" t="s">
        <v>939</v>
      </c>
      <c r="G684" s="4">
        <v>48956</v>
      </c>
      <c r="H684">
        <v>1</v>
      </c>
      <c r="I684" s="6" t="s">
        <v>2070</v>
      </c>
      <c r="J684" t="s">
        <v>2080</v>
      </c>
      <c r="K684">
        <v>5</v>
      </c>
      <c r="L684">
        <v>9</v>
      </c>
      <c r="M684" t="str" cm="1">
        <f t="array" ref="M684">_xlfn.IFS(L684=0,"Below Expectation",L684&lt;5,"Needs Improvement",L684&lt;=7,"Meets Expectation",L684&gt;=8,"Exceeds Expectation")</f>
        <v>Exceeds Expectation</v>
      </c>
      <c r="N684">
        <f t="shared" si="10"/>
        <v>9</v>
      </c>
      <c r="O684" s="11">
        <f>N684/Table3[[#Totals],[Point]]</f>
        <v>0.6428571428571429</v>
      </c>
      <c r="P684" s="4" t="str" cm="1">
        <f t="array" ref="P684">_xlfn.IFS(O684&lt;=40%,"Low Risk",AND(O684&gt;40%,O684&lt;60%), "Medium Risk",O684&gt;=60%,"High Risk")</f>
        <v>High Risk</v>
      </c>
      <c r="Y684" cm="1">
        <f t="array" ref="Y684">_xlfn.IFS(D684="22-29",1,D684="30-39",2,D684="40-49",3,D684="50-59",4)</f>
        <v>2</v>
      </c>
      <c r="Z684" cm="1">
        <f t="array" ref="Z684">_xlfn.IFS(I684="0-4years",3,I684="5-9years",2,I684="10+ years",1)</f>
        <v>2</v>
      </c>
      <c r="AA684" cm="1">
        <f t="array" ref="AA684">_xlfn.IFS(J684="Low(1-2)", 3, J684="Medium(3)",1,J684="High(4-5)",2)</f>
        <v>3</v>
      </c>
      <c r="AB684" cm="1">
        <f t="array" ref="AB684">_xlfn.IFS(M684="Needs Improvement", 4, M684="Below Expectation", 1,M684="Meets Expectation",3,M684="Exceeds Expectation",2)</f>
        <v>2</v>
      </c>
    </row>
    <row r="685" spans="1:28" x14ac:dyDescent="0.3">
      <c r="A685" t="s">
        <v>707</v>
      </c>
      <c r="B685" t="s">
        <v>1705</v>
      </c>
      <c r="C685" t="s">
        <v>2025</v>
      </c>
      <c r="D685" t="s">
        <v>2073</v>
      </c>
      <c r="E685" t="s">
        <v>2022</v>
      </c>
      <c r="F685" t="s">
        <v>635</v>
      </c>
      <c r="G685" s="4">
        <v>88879</v>
      </c>
      <c r="H685">
        <v>0</v>
      </c>
      <c r="I685" s="6" t="s">
        <v>2071</v>
      </c>
      <c r="J685" t="s">
        <v>2079</v>
      </c>
      <c r="K685">
        <v>4</v>
      </c>
      <c r="L685">
        <v>8</v>
      </c>
      <c r="M685" t="str" cm="1">
        <f t="array" ref="M685">_xlfn.IFS(L685=0,"Below Expectation",L685&lt;5,"Needs Improvement",L685&lt;=7,"Meets Expectation",L685&gt;=8,"Exceeds Expectation")</f>
        <v>Exceeds Expectation</v>
      </c>
      <c r="N685">
        <f t="shared" si="10"/>
        <v>7</v>
      </c>
      <c r="O685" s="11">
        <f>N685/Table3[[#Totals],[Point]]</f>
        <v>0.5</v>
      </c>
      <c r="P685" s="4" t="str" cm="1">
        <f t="array" ref="P685">_xlfn.IFS(O685&lt;=40%,"Low Risk",AND(O685&gt;40%,O685&lt;60%), "Medium Risk",O685&gt;=60%,"High Risk")</f>
        <v>Medium Risk</v>
      </c>
      <c r="Y685" cm="1">
        <f t="array" ref="Y685">_xlfn.IFS(D685="22-29",1,D685="30-39",2,D685="40-49",3,D685="50-59",4)</f>
        <v>2</v>
      </c>
      <c r="Z685" cm="1">
        <f t="array" ref="Z685">_xlfn.IFS(I685="0-4years",3,I685="5-9years",2,I685="10+ years",1)</f>
        <v>1</v>
      </c>
      <c r="AA685" cm="1">
        <f t="array" ref="AA685">_xlfn.IFS(J685="Low(1-2)", 3, J685="Medium(3)",1,J685="High(4-5)",2)</f>
        <v>2</v>
      </c>
      <c r="AB685" cm="1">
        <f t="array" ref="AB685">_xlfn.IFS(M685="Needs Improvement", 4, M685="Below Expectation", 1,M685="Meets Expectation",3,M685="Exceeds Expectation",2)</f>
        <v>2</v>
      </c>
    </row>
    <row r="686" spans="1:28" x14ac:dyDescent="0.3">
      <c r="A686" t="s">
        <v>708</v>
      </c>
      <c r="B686" t="s">
        <v>1706</v>
      </c>
      <c r="C686" t="s">
        <v>2029</v>
      </c>
      <c r="D686" t="s">
        <v>2076</v>
      </c>
      <c r="E686" t="s">
        <v>2022</v>
      </c>
      <c r="F686" t="s">
        <v>698</v>
      </c>
      <c r="G686" s="4">
        <v>83560</v>
      </c>
      <c r="H686">
        <v>0</v>
      </c>
      <c r="I686" s="6" t="s">
        <v>2071</v>
      </c>
      <c r="J686" t="s">
        <v>2079</v>
      </c>
      <c r="K686">
        <v>1</v>
      </c>
      <c r="L686">
        <v>9</v>
      </c>
      <c r="M686" t="str" cm="1">
        <f t="array" ref="M686">_xlfn.IFS(L686=0,"Below Expectation",L686&lt;5,"Needs Improvement",L686&lt;=7,"Meets Expectation",L686&gt;=8,"Exceeds Expectation")</f>
        <v>Exceeds Expectation</v>
      </c>
      <c r="N686">
        <f t="shared" si="10"/>
        <v>6</v>
      </c>
      <c r="O686" s="11">
        <f>N686/Table3[[#Totals],[Point]]</f>
        <v>0.42857142857142855</v>
      </c>
      <c r="P686" s="4" t="str" cm="1">
        <f t="array" ref="P686">_xlfn.IFS(O686&lt;=40%,"Low Risk",AND(O686&gt;40%,O686&lt;60%), "Medium Risk",O686&gt;=60%,"High Risk")</f>
        <v>Medium Risk</v>
      </c>
      <c r="Y686" cm="1">
        <f t="array" ref="Y686">_xlfn.IFS(D686="22-29",1,D686="30-39",2,D686="40-49",3,D686="50-59",4)</f>
        <v>1</v>
      </c>
      <c r="Z686" cm="1">
        <f t="array" ref="Z686">_xlfn.IFS(I686="0-4years",3,I686="5-9years",2,I686="10+ years",1)</f>
        <v>1</v>
      </c>
      <c r="AA686" cm="1">
        <f t="array" ref="AA686">_xlfn.IFS(J686="Low(1-2)", 3, J686="Medium(3)",1,J686="High(4-5)",2)</f>
        <v>2</v>
      </c>
      <c r="AB686" cm="1">
        <f t="array" ref="AB686">_xlfn.IFS(M686="Needs Improvement", 4, M686="Below Expectation", 1,M686="Meets Expectation",3,M686="Exceeds Expectation",2)</f>
        <v>2</v>
      </c>
    </row>
    <row r="687" spans="1:28" x14ac:dyDescent="0.3">
      <c r="A687" t="s">
        <v>709</v>
      </c>
      <c r="B687" t="s">
        <v>1707</v>
      </c>
      <c r="C687" t="s">
        <v>2027</v>
      </c>
      <c r="D687" t="s">
        <v>2076</v>
      </c>
      <c r="E687" t="s">
        <v>2023</v>
      </c>
      <c r="F687" t="s">
        <v>951</v>
      </c>
      <c r="G687" s="4">
        <v>107800</v>
      </c>
      <c r="H687">
        <v>0</v>
      </c>
      <c r="I687" s="6" t="s">
        <v>2071</v>
      </c>
      <c r="J687" t="s">
        <v>2079</v>
      </c>
      <c r="K687">
        <v>1</v>
      </c>
      <c r="L687">
        <v>5</v>
      </c>
      <c r="M687" t="str" cm="1">
        <f t="array" ref="M687">_xlfn.IFS(L687=0,"Below Expectation",L687&lt;5,"Needs Improvement",L687&lt;=7,"Meets Expectation",L687&gt;=8,"Exceeds Expectation")</f>
        <v>Meets Expectation</v>
      </c>
      <c r="N687">
        <f t="shared" si="10"/>
        <v>7</v>
      </c>
      <c r="O687" s="11">
        <f>N687/Table3[[#Totals],[Point]]</f>
        <v>0.5</v>
      </c>
      <c r="P687" s="4" t="str" cm="1">
        <f t="array" ref="P687">_xlfn.IFS(O687&lt;=40%,"Low Risk",AND(O687&gt;40%,O687&lt;60%), "Medium Risk",O687&gt;=60%,"High Risk")</f>
        <v>Medium Risk</v>
      </c>
      <c r="Y687" cm="1">
        <f t="array" ref="Y687">_xlfn.IFS(D687="22-29",1,D687="30-39",2,D687="40-49",3,D687="50-59",4)</f>
        <v>1</v>
      </c>
      <c r="Z687" cm="1">
        <f t="array" ref="Z687">_xlfn.IFS(I687="0-4years",3,I687="5-9years",2,I687="10+ years",1)</f>
        <v>1</v>
      </c>
      <c r="AA687" cm="1">
        <f t="array" ref="AA687">_xlfn.IFS(J687="Low(1-2)", 3, J687="Medium(3)",1,J687="High(4-5)",2)</f>
        <v>2</v>
      </c>
      <c r="AB687" cm="1">
        <f t="array" ref="AB687">_xlfn.IFS(M687="Needs Improvement", 4, M687="Below Expectation", 1,M687="Meets Expectation",3,M687="Exceeds Expectation",2)</f>
        <v>3</v>
      </c>
    </row>
    <row r="688" spans="1:28" x14ac:dyDescent="0.3">
      <c r="A688" t="s">
        <v>710</v>
      </c>
      <c r="B688" t="s">
        <v>1708</v>
      </c>
      <c r="C688" t="s">
        <v>2027</v>
      </c>
      <c r="D688" t="s">
        <v>2076</v>
      </c>
      <c r="E688" t="s">
        <v>2023</v>
      </c>
      <c r="F688" t="s">
        <v>145</v>
      </c>
      <c r="G688" s="4">
        <v>93685</v>
      </c>
      <c r="H688">
        <v>1</v>
      </c>
      <c r="I688" s="6" t="s">
        <v>2069</v>
      </c>
      <c r="J688" t="s">
        <v>2081</v>
      </c>
      <c r="K688">
        <v>4</v>
      </c>
      <c r="L688">
        <v>2</v>
      </c>
      <c r="M688" t="str" cm="1">
        <f t="array" ref="M688">_xlfn.IFS(L688=0,"Below Expectation",L688&lt;5,"Needs Improvement",L688&lt;=7,"Meets Expectation",L688&gt;=8,"Exceeds Expectation")</f>
        <v>Needs Improvement</v>
      </c>
      <c r="N688">
        <f t="shared" si="10"/>
        <v>9</v>
      </c>
      <c r="O688" s="11">
        <f>N688/Table3[[#Totals],[Point]]</f>
        <v>0.6428571428571429</v>
      </c>
      <c r="P688" s="4" t="str" cm="1">
        <f t="array" ref="P688">_xlfn.IFS(O688&lt;=40%,"Low Risk",AND(O688&gt;40%,O688&lt;60%), "Medium Risk",O688&gt;=60%,"High Risk")</f>
        <v>High Risk</v>
      </c>
      <c r="Y688" cm="1">
        <f t="array" ref="Y688">_xlfn.IFS(D688="22-29",1,D688="30-39",2,D688="40-49",3,D688="50-59",4)</f>
        <v>1</v>
      </c>
      <c r="Z688" cm="1">
        <f t="array" ref="Z688">_xlfn.IFS(I688="0-4years",3,I688="5-9years",2,I688="10+ years",1)</f>
        <v>3</v>
      </c>
      <c r="AA688" cm="1">
        <f t="array" ref="AA688">_xlfn.IFS(J688="Low(1-2)", 3, J688="Medium(3)",1,J688="High(4-5)",2)</f>
        <v>1</v>
      </c>
      <c r="AB688" cm="1">
        <f t="array" ref="AB688">_xlfn.IFS(M688="Needs Improvement", 4, M688="Below Expectation", 1,M688="Meets Expectation",3,M688="Exceeds Expectation",2)</f>
        <v>4</v>
      </c>
    </row>
    <row r="689" spans="1:28" x14ac:dyDescent="0.3">
      <c r="A689" t="s">
        <v>711</v>
      </c>
      <c r="B689" t="s">
        <v>1709</v>
      </c>
      <c r="C689" t="s">
        <v>2030</v>
      </c>
      <c r="D689" t="s">
        <v>2074</v>
      </c>
      <c r="E689" t="s">
        <v>2022</v>
      </c>
      <c r="F689" t="s">
        <v>455</v>
      </c>
      <c r="G689" s="4">
        <v>49660</v>
      </c>
      <c r="H689">
        <v>0</v>
      </c>
      <c r="I689" s="6" t="s">
        <v>2070</v>
      </c>
      <c r="J689" t="s">
        <v>2081</v>
      </c>
      <c r="K689">
        <v>4</v>
      </c>
      <c r="L689">
        <v>3</v>
      </c>
      <c r="M689" t="str" cm="1">
        <f t="array" ref="M689">_xlfn.IFS(L689=0,"Below Expectation",L689&lt;5,"Needs Improvement",L689&lt;=7,"Meets Expectation",L689&gt;=8,"Exceeds Expectation")</f>
        <v>Needs Improvement</v>
      </c>
      <c r="N689">
        <f t="shared" si="10"/>
        <v>10</v>
      </c>
      <c r="O689" s="11">
        <f>N689/Table3[[#Totals],[Point]]</f>
        <v>0.7142857142857143</v>
      </c>
      <c r="P689" s="4" t="str" cm="1">
        <f t="array" ref="P689">_xlfn.IFS(O689&lt;=40%,"Low Risk",AND(O689&gt;40%,O689&lt;60%), "Medium Risk",O689&gt;=60%,"High Risk")</f>
        <v>High Risk</v>
      </c>
      <c r="Y689" cm="1">
        <f t="array" ref="Y689">_xlfn.IFS(D689="22-29",1,D689="30-39",2,D689="40-49",3,D689="50-59",4)</f>
        <v>3</v>
      </c>
      <c r="Z689" cm="1">
        <f t="array" ref="Z689">_xlfn.IFS(I689="0-4years",3,I689="5-9years",2,I689="10+ years",1)</f>
        <v>2</v>
      </c>
      <c r="AA689" cm="1">
        <f t="array" ref="AA689">_xlfn.IFS(J689="Low(1-2)", 3, J689="Medium(3)",1,J689="High(4-5)",2)</f>
        <v>1</v>
      </c>
      <c r="AB689" cm="1">
        <f t="array" ref="AB689">_xlfn.IFS(M689="Needs Improvement", 4, M689="Below Expectation", 1,M689="Meets Expectation",3,M689="Exceeds Expectation",2)</f>
        <v>4</v>
      </c>
    </row>
    <row r="690" spans="1:28" x14ac:dyDescent="0.3">
      <c r="A690" t="s">
        <v>712</v>
      </c>
      <c r="B690" t="s">
        <v>1710</v>
      </c>
      <c r="C690" t="s">
        <v>2030</v>
      </c>
      <c r="D690" t="s">
        <v>2076</v>
      </c>
      <c r="E690" t="s">
        <v>2023</v>
      </c>
      <c r="F690" t="s">
        <v>67</v>
      </c>
      <c r="G690" s="4">
        <v>111064</v>
      </c>
      <c r="H690">
        <v>0</v>
      </c>
      <c r="I690" s="6" t="s">
        <v>2069</v>
      </c>
      <c r="J690" t="s">
        <v>2080</v>
      </c>
      <c r="K690">
        <v>4</v>
      </c>
      <c r="L690">
        <v>3</v>
      </c>
      <c r="M690" t="str" cm="1">
        <f t="array" ref="M690">_xlfn.IFS(L690=0,"Below Expectation",L690&lt;5,"Needs Improvement",L690&lt;=7,"Meets Expectation",L690&gt;=8,"Exceeds Expectation")</f>
        <v>Needs Improvement</v>
      </c>
      <c r="N690">
        <f t="shared" si="10"/>
        <v>11</v>
      </c>
      <c r="O690" s="11">
        <f>N690/Table3[[#Totals],[Point]]</f>
        <v>0.7857142857142857</v>
      </c>
      <c r="P690" s="4" t="str" cm="1">
        <f t="array" ref="P690">_xlfn.IFS(O690&lt;=40%,"Low Risk",AND(O690&gt;40%,O690&lt;60%), "Medium Risk",O690&gt;=60%,"High Risk")</f>
        <v>High Risk</v>
      </c>
      <c r="Y690" cm="1">
        <f t="array" ref="Y690">_xlfn.IFS(D690="22-29",1,D690="30-39",2,D690="40-49",3,D690="50-59",4)</f>
        <v>1</v>
      </c>
      <c r="Z690" cm="1">
        <f t="array" ref="Z690">_xlfn.IFS(I690="0-4years",3,I690="5-9years",2,I690="10+ years",1)</f>
        <v>3</v>
      </c>
      <c r="AA690" cm="1">
        <f t="array" ref="AA690">_xlfn.IFS(J690="Low(1-2)", 3, J690="Medium(3)",1,J690="High(4-5)",2)</f>
        <v>3</v>
      </c>
      <c r="AB690" cm="1">
        <f t="array" ref="AB690">_xlfn.IFS(M690="Needs Improvement", 4, M690="Below Expectation", 1,M690="Meets Expectation",3,M690="Exceeds Expectation",2)</f>
        <v>4</v>
      </c>
    </row>
    <row r="691" spans="1:28" x14ac:dyDescent="0.3">
      <c r="A691" t="s">
        <v>713</v>
      </c>
      <c r="B691" t="s">
        <v>1711</v>
      </c>
      <c r="C691" t="s">
        <v>2026</v>
      </c>
      <c r="D691" t="s">
        <v>2075</v>
      </c>
      <c r="E691" t="s">
        <v>2024</v>
      </c>
      <c r="F691" t="s">
        <v>895</v>
      </c>
      <c r="G691" s="4">
        <v>26168</v>
      </c>
      <c r="H691">
        <v>0</v>
      </c>
      <c r="I691" s="6" t="s">
        <v>2069</v>
      </c>
      <c r="J691" t="s">
        <v>2081</v>
      </c>
      <c r="K691">
        <v>5</v>
      </c>
      <c r="L691">
        <v>0</v>
      </c>
      <c r="M691" t="str" cm="1">
        <f t="array" ref="M691">_xlfn.IFS(L691=0,"Below Expectation",L691&lt;5,"Needs Improvement",L691&lt;=7,"Meets Expectation",L691&gt;=8,"Exceeds Expectation")</f>
        <v>Below Expectation</v>
      </c>
      <c r="N691">
        <f t="shared" si="10"/>
        <v>9</v>
      </c>
      <c r="O691" s="11">
        <f>N691/Table3[[#Totals],[Point]]</f>
        <v>0.6428571428571429</v>
      </c>
      <c r="P691" s="4" t="str" cm="1">
        <f t="array" ref="P691">_xlfn.IFS(O691&lt;=40%,"Low Risk",AND(O691&gt;40%,O691&lt;60%), "Medium Risk",O691&gt;=60%,"High Risk")</f>
        <v>High Risk</v>
      </c>
      <c r="Y691" cm="1">
        <f t="array" ref="Y691">_xlfn.IFS(D691="22-29",1,D691="30-39",2,D691="40-49",3,D691="50-59",4)</f>
        <v>4</v>
      </c>
      <c r="Z691" cm="1">
        <f t="array" ref="Z691">_xlfn.IFS(I691="0-4years",3,I691="5-9years",2,I691="10+ years",1)</f>
        <v>3</v>
      </c>
      <c r="AA691" cm="1">
        <f t="array" ref="AA691">_xlfn.IFS(J691="Low(1-2)", 3, J691="Medium(3)",1,J691="High(4-5)",2)</f>
        <v>1</v>
      </c>
      <c r="AB691" cm="1">
        <f t="array" ref="AB691">_xlfn.IFS(M691="Needs Improvement", 4, M691="Below Expectation", 1,M691="Meets Expectation",3,M691="Exceeds Expectation",2)</f>
        <v>1</v>
      </c>
    </row>
    <row r="692" spans="1:28" x14ac:dyDescent="0.3">
      <c r="A692" t="s">
        <v>714</v>
      </c>
      <c r="B692" t="s">
        <v>1712</v>
      </c>
      <c r="C692" t="s">
        <v>2030</v>
      </c>
      <c r="D692" t="s">
        <v>2076</v>
      </c>
      <c r="E692" t="s">
        <v>2023</v>
      </c>
      <c r="F692" t="s">
        <v>943</v>
      </c>
      <c r="G692" s="4">
        <v>70124</v>
      </c>
      <c r="H692">
        <v>0</v>
      </c>
      <c r="I692" s="6" t="s">
        <v>2070</v>
      </c>
      <c r="J692" t="s">
        <v>2080</v>
      </c>
      <c r="K692">
        <v>4</v>
      </c>
      <c r="L692">
        <v>2</v>
      </c>
      <c r="M692" t="str" cm="1">
        <f t="array" ref="M692">_xlfn.IFS(L692=0,"Below Expectation",L692&lt;5,"Needs Improvement",L692&lt;=7,"Meets Expectation",L692&gt;=8,"Exceeds Expectation")</f>
        <v>Needs Improvement</v>
      </c>
      <c r="N692">
        <f t="shared" si="10"/>
        <v>10</v>
      </c>
      <c r="O692" s="11">
        <f>N692/Table3[[#Totals],[Point]]</f>
        <v>0.7142857142857143</v>
      </c>
      <c r="P692" s="4" t="str" cm="1">
        <f t="array" ref="P692">_xlfn.IFS(O692&lt;=40%,"Low Risk",AND(O692&gt;40%,O692&lt;60%), "Medium Risk",O692&gt;=60%,"High Risk")</f>
        <v>High Risk</v>
      </c>
      <c r="Y692" cm="1">
        <f t="array" ref="Y692">_xlfn.IFS(D692="22-29",1,D692="30-39",2,D692="40-49",3,D692="50-59",4)</f>
        <v>1</v>
      </c>
      <c r="Z692" cm="1">
        <f t="array" ref="Z692">_xlfn.IFS(I692="0-4years",3,I692="5-9years",2,I692="10+ years",1)</f>
        <v>2</v>
      </c>
      <c r="AA692" cm="1">
        <f t="array" ref="AA692">_xlfn.IFS(J692="Low(1-2)", 3, J692="Medium(3)",1,J692="High(4-5)",2)</f>
        <v>3</v>
      </c>
      <c r="AB692" cm="1">
        <f t="array" ref="AB692">_xlfn.IFS(M692="Needs Improvement", 4, M692="Below Expectation", 1,M692="Meets Expectation",3,M692="Exceeds Expectation",2)</f>
        <v>4</v>
      </c>
    </row>
    <row r="693" spans="1:28" x14ac:dyDescent="0.3">
      <c r="A693" t="s">
        <v>715</v>
      </c>
      <c r="B693" t="s">
        <v>1713</v>
      </c>
      <c r="C693" t="s">
        <v>2030</v>
      </c>
      <c r="D693" t="s">
        <v>2074</v>
      </c>
      <c r="E693" t="s">
        <v>2023</v>
      </c>
      <c r="F693" t="s">
        <v>340</v>
      </c>
      <c r="G693" s="4">
        <v>60897</v>
      </c>
      <c r="H693">
        <v>1</v>
      </c>
      <c r="I693" s="6" t="s">
        <v>2069</v>
      </c>
      <c r="J693" t="s">
        <v>2081</v>
      </c>
      <c r="K693">
        <v>5</v>
      </c>
      <c r="L693">
        <v>2</v>
      </c>
      <c r="M693" t="str" cm="1">
        <f t="array" ref="M693">_xlfn.IFS(L693=0,"Below Expectation",L693&lt;5,"Needs Improvement",L693&lt;=7,"Meets Expectation",L693&gt;=8,"Exceeds Expectation")</f>
        <v>Needs Improvement</v>
      </c>
      <c r="N693">
        <f t="shared" si="10"/>
        <v>11</v>
      </c>
      <c r="O693" s="11">
        <f>N693/Table3[[#Totals],[Point]]</f>
        <v>0.7857142857142857</v>
      </c>
      <c r="P693" s="4" t="str" cm="1">
        <f t="array" ref="P693">_xlfn.IFS(O693&lt;=40%,"Low Risk",AND(O693&gt;40%,O693&lt;60%), "Medium Risk",O693&gt;=60%,"High Risk")</f>
        <v>High Risk</v>
      </c>
      <c r="Y693" cm="1">
        <f t="array" ref="Y693">_xlfn.IFS(D693="22-29",1,D693="30-39",2,D693="40-49",3,D693="50-59",4)</f>
        <v>3</v>
      </c>
      <c r="Z693" cm="1">
        <f t="array" ref="Z693">_xlfn.IFS(I693="0-4years",3,I693="5-9years",2,I693="10+ years",1)</f>
        <v>3</v>
      </c>
      <c r="AA693" cm="1">
        <f t="array" ref="AA693">_xlfn.IFS(J693="Low(1-2)", 3, J693="Medium(3)",1,J693="High(4-5)",2)</f>
        <v>1</v>
      </c>
      <c r="AB693" cm="1">
        <f t="array" ref="AB693">_xlfn.IFS(M693="Needs Improvement", 4, M693="Below Expectation", 1,M693="Meets Expectation",3,M693="Exceeds Expectation",2)</f>
        <v>4</v>
      </c>
    </row>
    <row r="694" spans="1:28" x14ac:dyDescent="0.3">
      <c r="A694" t="s">
        <v>716</v>
      </c>
      <c r="B694" t="s">
        <v>1714</v>
      </c>
      <c r="C694" t="s">
        <v>2030</v>
      </c>
      <c r="D694" t="s">
        <v>2075</v>
      </c>
      <c r="E694" t="s">
        <v>2022</v>
      </c>
      <c r="F694" t="s">
        <v>404</v>
      </c>
      <c r="G694" s="4">
        <v>40032</v>
      </c>
      <c r="H694">
        <v>0</v>
      </c>
      <c r="I694" s="6" t="s">
        <v>2069</v>
      </c>
      <c r="J694" t="s">
        <v>2080</v>
      </c>
      <c r="K694">
        <v>3</v>
      </c>
      <c r="L694">
        <v>0</v>
      </c>
      <c r="M694" t="str" cm="1">
        <f t="array" ref="M694">_xlfn.IFS(L694=0,"Below Expectation",L694&lt;5,"Needs Improvement",L694&lt;=7,"Meets Expectation",L694&gt;=8,"Exceeds Expectation")</f>
        <v>Below Expectation</v>
      </c>
      <c r="N694">
        <f t="shared" si="10"/>
        <v>11</v>
      </c>
      <c r="O694" s="11">
        <f>N694/Table3[[#Totals],[Point]]</f>
        <v>0.7857142857142857</v>
      </c>
      <c r="P694" s="4" t="str" cm="1">
        <f t="array" ref="P694">_xlfn.IFS(O694&lt;=40%,"Low Risk",AND(O694&gt;40%,O694&lt;60%), "Medium Risk",O694&gt;=60%,"High Risk")</f>
        <v>High Risk</v>
      </c>
      <c r="Y694" cm="1">
        <f t="array" ref="Y694">_xlfn.IFS(D694="22-29",1,D694="30-39",2,D694="40-49",3,D694="50-59",4)</f>
        <v>4</v>
      </c>
      <c r="Z694" cm="1">
        <f t="array" ref="Z694">_xlfn.IFS(I694="0-4years",3,I694="5-9years",2,I694="10+ years",1)</f>
        <v>3</v>
      </c>
      <c r="AA694" cm="1">
        <f t="array" ref="AA694">_xlfn.IFS(J694="Low(1-2)", 3, J694="Medium(3)",1,J694="High(4-5)",2)</f>
        <v>3</v>
      </c>
      <c r="AB694" cm="1">
        <f t="array" ref="AB694">_xlfn.IFS(M694="Needs Improvement", 4, M694="Below Expectation", 1,M694="Meets Expectation",3,M694="Exceeds Expectation",2)</f>
        <v>1</v>
      </c>
    </row>
    <row r="695" spans="1:28" x14ac:dyDescent="0.3">
      <c r="A695" t="s">
        <v>717</v>
      </c>
      <c r="B695" t="s">
        <v>1715</v>
      </c>
      <c r="C695" t="s">
        <v>2026</v>
      </c>
      <c r="D695" t="s">
        <v>2075</v>
      </c>
      <c r="E695" t="s">
        <v>2023</v>
      </c>
      <c r="F695" t="s">
        <v>168</v>
      </c>
      <c r="G695" s="4">
        <v>77797</v>
      </c>
      <c r="H695">
        <v>0</v>
      </c>
      <c r="I695" s="6" t="s">
        <v>2071</v>
      </c>
      <c r="J695" t="s">
        <v>2080</v>
      </c>
      <c r="K695">
        <v>1</v>
      </c>
      <c r="L695">
        <v>8</v>
      </c>
      <c r="M695" t="str" cm="1">
        <f t="array" ref="M695">_xlfn.IFS(L695=0,"Below Expectation",L695&lt;5,"Needs Improvement",L695&lt;=7,"Meets Expectation",L695&gt;=8,"Exceeds Expectation")</f>
        <v>Exceeds Expectation</v>
      </c>
      <c r="N695">
        <f t="shared" si="10"/>
        <v>10</v>
      </c>
      <c r="O695" s="11">
        <f>N695/Table3[[#Totals],[Point]]</f>
        <v>0.7142857142857143</v>
      </c>
      <c r="P695" s="4" t="str" cm="1">
        <f t="array" ref="P695">_xlfn.IFS(O695&lt;=40%,"Low Risk",AND(O695&gt;40%,O695&lt;60%), "Medium Risk",O695&gt;=60%,"High Risk")</f>
        <v>High Risk</v>
      </c>
      <c r="Y695" cm="1">
        <f t="array" ref="Y695">_xlfn.IFS(D695="22-29",1,D695="30-39",2,D695="40-49",3,D695="50-59",4)</f>
        <v>4</v>
      </c>
      <c r="Z695" cm="1">
        <f t="array" ref="Z695">_xlfn.IFS(I695="0-4years",3,I695="5-9years",2,I695="10+ years",1)</f>
        <v>1</v>
      </c>
      <c r="AA695" cm="1">
        <f t="array" ref="AA695">_xlfn.IFS(J695="Low(1-2)", 3, J695="Medium(3)",1,J695="High(4-5)",2)</f>
        <v>3</v>
      </c>
      <c r="AB695" cm="1">
        <f t="array" ref="AB695">_xlfn.IFS(M695="Needs Improvement", 4, M695="Below Expectation", 1,M695="Meets Expectation",3,M695="Exceeds Expectation",2)</f>
        <v>2</v>
      </c>
    </row>
    <row r="696" spans="1:28" x14ac:dyDescent="0.3">
      <c r="A696" t="s">
        <v>718</v>
      </c>
      <c r="B696" t="s">
        <v>1716</v>
      </c>
      <c r="C696" t="s">
        <v>2029</v>
      </c>
      <c r="D696" t="s">
        <v>2074</v>
      </c>
      <c r="E696" t="s">
        <v>2022</v>
      </c>
      <c r="F696" t="s">
        <v>350</v>
      </c>
      <c r="G696" s="4">
        <v>60294</v>
      </c>
      <c r="H696">
        <v>1</v>
      </c>
      <c r="I696" s="6" t="s">
        <v>2069</v>
      </c>
      <c r="J696" t="s">
        <v>2080</v>
      </c>
      <c r="K696">
        <v>1</v>
      </c>
      <c r="L696">
        <v>0</v>
      </c>
      <c r="M696" t="str" cm="1">
        <f t="array" ref="M696">_xlfn.IFS(L696=0,"Below Expectation",L696&lt;5,"Needs Improvement",L696&lt;=7,"Meets Expectation",L696&gt;=8,"Exceeds Expectation")</f>
        <v>Below Expectation</v>
      </c>
      <c r="N696">
        <f t="shared" si="10"/>
        <v>10</v>
      </c>
      <c r="O696" s="11">
        <f>N696/Table3[[#Totals],[Point]]</f>
        <v>0.7142857142857143</v>
      </c>
      <c r="P696" s="4" t="str" cm="1">
        <f t="array" ref="P696">_xlfn.IFS(O696&lt;=40%,"Low Risk",AND(O696&gt;40%,O696&lt;60%), "Medium Risk",O696&gt;=60%,"High Risk")</f>
        <v>High Risk</v>
      </c>
      <c r="Y696" cm="1">
        <f t="array" ref="Y696">_xlfn.IFS(D696="22-29",1,D696="30-39",2,D696="40-49",3,D696="50-59",4)</f>
        <v>3</v>
      </c>
      <c r="Z696" cm="1">
        <f t="array" ref="Z696">_xlfn.IFS(I696="0-4years",3,I696="5-9years",2,I696="10+ years",1)</f>
        <v>3</v>
      </c>
      <c r="AA696" cm="1">
        <f t="array" ref="AA696">_xlfn.IFS(J696="Low(1-2)", 3, J696="Medium(3)",1,J696="High(4-5)",2)</f>
        <v>3</v>
      </c>
      <c r="AB696" cm="1">
        <f t="array" ref="AB696">_xlfn.IFS(M696="Needs Improvement", 4, M696="Below Expectation", 1,M696="Meets Expectation",3,M696="Exceeds Expectation",2)</f>
        <v>1</v>
      </c>
    </row>
    <row r="697" spans="1:28" x14ac:dyDescent="0.3">
      <c r="A697" t="s">
        <v>719</v>
      </c>
      <c r="B697" t="s">
        <v>1717</v>
      </c>
      <c r="C697" t="s">
        <v>2029</v>
      </c>
      <c r="D697" t="s">
        <v>2074</v>
      </c>
      <c r="E697" t="s">
        <v>2023</v>
      </c>
      <c r="F697" t="s">
        <v>386</v>
      </c>
      <c r="G697" s="4">
        <v>68827</v>
      </c>
      <c r="H697">
        <v>0</v>
      </c>
      <c r="I697" s="6" t="s">
        <v>2071</v>
      </c>
      <c r="J697" t="s">
        <v>2080</v>
      </c>
      <c r="K697">
        <v>2</v>
      </c>
      <c r="L697">
        <v>8</v>
      </c>
      <c r="M697" t="str" cm="1">
        <f t="array" ref="M697">_xlfn.IFS(L697=0,"Below Expectation",L697&lt;5,"Needs Improvement",L697&lt;=7,"Meets Expectation",L697&gt;=8,"Exceeds Expectation")</f>
        <v>Exceeds Expectation</v>
      </c>
      <c r="N697">
        <f t="shared" si="10"/>
        <v>9</v>
      </c>
      <c r="O697" s="11">
        <f>N697/Table3[[#Totals],[Point]]</f>
        <v>0.6428571428571429</v>
      </c>
      <c r="P697" s="4" t="str" cm="1">
        <f t="array" ref="P697">_xlfn.IFS(O697&lt;=40%,"Low Risk",AND(O697&gt;40%,O697&lt;60%), "Medium Risk",O697&gt;=60%,"High Risk")</f>
        <v>High Risk</v>
      </c>
      <c r="Y697" cm="1">
        <f t="array" ref="Y697">_xlfn.IFS(D697="22-29",1,D697="30-39",2,D697="40-49",3,D697="50-59",4)</f>
        <v>3</v>
      </c>
      <c r="Z697" cm="1">
        <f t="array" ref="Z697">_xlfn.IFS(I697="0-4years",3,I697="5-9years",2,I697="10+ years",1)</f>
        <v>1</v>
      </c>
      <c r="AA697" cm="1">
        <f t="array" ref="AA697">_xlfn.IFS(J697="Low(1-2)", 3, J697="Medium(3)",1,J697="High(4-5)",2)</f>
        <v>3</v>
      </c>
      <c r="AB697" cm="1">
        <f t="array" ref="AB697">_xlfn.IFS(M697="Needs Improvement", 4, M697="Below Expectation", 1,M697="Meets Expectation",3,M697="Exceeds Expectation",2)</f>
        <v>2</v>
      </c>
    </row>
    <row r="698" spans="1:28" x14ac:dyDescent="0.3">
      <c r="A698" t="s">
        <v>720</v>
      </c>
      <c r="B698" t="s">
        <v>1718</v>
      </c>
      <c r="C698" t="s">
        <v>2030</v>
      </c>
      <c r="D698" t="s">
        <v>2076</v>
      </c>
      <c r="E698" t="s">
        <v>2023</v>
      </c>
      <c r="F698" t="s">
        <v>73</v>
      </c>
      <c r="G698" s="4">
        <v>28516</v>
      </c>
      <c r="H698">
        <v>0</v>
      </c>
      <c r="I698" s="6" t="s">
        <v>2070</v>
      </c>
      <c r="J698" t="s">
        <v>2079</v>
      </c>
      <c r="K698">
        <v>3</v>
      </c>
      <c r="L698">
        <v>0</v>
      </c>
      <c r="M698" t="str" cm="1">
        <f t="array" ref="M698">_xlfn.IFS(L698=0,"Below Expectation",L698&lt;5,"Needs Improvement",L698&lt;=7,"Meets Expectation",L698&gt;=8,"Exceeds Expectation")</f>
        <v>Below Expectation</v>
      </c>
      <c r="N698">
        <f t="shared" si="10"/>
        <v>6</v>
      </c>
      <c r="O698" s="11">
        <f>N698/Table3[[#Totals],[Point]]</f>
        <v>0.42857142857142855</v>
      </c>
      <c r="P698" s="4" t="str" cm="1">
        <f t="array" ref="P698">_xlfn.IFS(O698&lt;=40%,"Low Risk",AND(O698&gt;40%,O698&lt;60%), "Medium Risk",O698&gt;=60%,"High Risk")</f>
        <v>Medium Risk</v>
      </c>
      <c r="Y698" cm="1">
        <f t="array" ref="Y698">_xlfn.IFS(D698="22-29",1,D698="30-39",2,D698="40-49",3,D698="50-59",4)</f>
        <v>1</v>
      </c>
      <c r="Z698" cm="1">
        <f t="array" ref="Z698">_xlfn.IFS(I698="0-4years",3,I698="5-9years",2,I698="10+ years",1)</f>
        <v>2</v>
      </c>
      <c r="AA698" cm="1">
        <f t="array" ref="AA698">_xlfn.IFS(J698="Low(1-2)", 3, J698="Medium(3)",1,J698="High(4-5)",2)</f>
        <v>2</v>
      </c>
      <c r="AB698" cm="1">
        <f t="array" ref="AB698">_xlfn.IFS(M698="Needs Improvement", 4, M698="Below Expectation", 1,M698="Meets Expectation",3,M698="Exceeds Expectation",2)</f>
        <v>1</v>
      </c>
    </row>
    <row r="699" spans="1:28" x14ac:dyDescent="0.3">
      <c r="A699" t="s">
        <v>721</v>
      </c>
      <c r="B699" t="s">
        <v>1719</v>
      </c>
      <c r="C699" t="s">
        <v>2026</v>
      </c>
      <c r="D699" t="s">
        <v>2073</v>
      </c>
      <c r="E699" t="s">
        <v>2022</v>
      </c>
      <c r="F699" t="s">
        <v>88</v>
      </c>
      <c r="G699" s="4">
        <v>44751</v>
      </c>
      <c r="H699">
        <v>0</v>
      </c>
      <c r="I699" s="6" t="s">
        <v>2071</v>
      </c>
      <c r="J699" t="s">
        <v>2079</v>
      </c>
      <c r="K699">
        <v>4</v>
      </c>
      <c r="L699">
        <v>1</v>
      </c>
      <c r="M699" t="str" cm="1">
        <f t="array" ref="M699">_xlfn.IFS(L699=0,"Below Expectation",L699&lt;5,"Needs Improvement",L699&lt;=7,"Meets Expectation",L699&gt;=8,"Exceeds Expectation")</f>
        <v>Needs Improvement</v>
      </c>
      <c r="N699">
        <f t="shared" si="10"/>
        <v>9</v>
      </c>
      <c r="O699" s="11">
        <f>N699/Table3[[#Totals],[Point]]</f>
        <v>0.6428571428571429</v>
      </c>
      <c r="P699" s="4" t="str" cm="1">
        <f t="array" ref="P699">_xlfn.IFS(O699&lt;=40%,"Low Risk",AND(O699&gt;40%,O699&lt;60%), "Medium Risk",O699&gt;=60%,"High Risk")</f>
        <v>High Risk</v>
      </c>
      <c r="Y699" cm="1">
        <f t="array" ref="Y699">_xlfn.IFS(D699="22-29",1,D699="30-39",2,D699="40-49",3,D699="50-59",4)</f>
        <v>2</v>
      </c>
      <c r="Z699" cm="1">
        <f t="array" ref="Z699">_xlfn.IFS(I699="0-4years",3,I699="5-9years",2,I699="10+ years",1)</f>
        <v>1</v>
      </c>
      <c r="AA699" cm="1">
        <f t="array" ref="AA699">_xlfn.IFS(J699="Low(1-2)", 3, J699="Medium(3)",1,J699="High(4-5)",2)</f>
        <v>2</v>
      </c>
      <c r="AB699" cm="1">
        <f t="array" ref="AB699">_xlfn.IFS(M699="Needs Improvement", 4, M699="Below Expectation", 1,M699="Meets Expectation",3,M699="Exceeds Expectation",2)</f>
        <v>4</v>
      </c>
    </row>
    <row r="700" spans="1:28" x14ac:dyDescent="0.3">
      <c r="A700" t="s">
        <v>722</v>
      </c>
      <c r="B700" t="s">
        <v>1720</v>
      </c>
      <c r="C700" t="s">
        <v>2029</v>
      </c>
      <c r="D700" t="s">
        <v>2074</v>
      </c>
      <c r="E700" t="s">
        <v>2022</v>
      </c>
      <c r="F700" t="s">
        <v>378</v>
      </c>
      <c r="G700" s="4">
        <v>55373</v>
      </c>
      <c r="H700">
        <v>0</v>
      </c>
      <c r="I700" s="6" t="s">
        <v>2071</v>
      </c>
      <c r="J700" t="s">
        <v>2081</v>
      </c>
      <c r="K700">
        <v>4</v>
      </c>
      <c r="L700">
        <v>1</v>
      </c>
      <c r="M700" t="str" cm="1">
        <f t="array" ref="M700">_xlfn.IFS(L700=0,"Below Expectation",L700&lt;5,"Needs Improvement",L700&lt;=7,"Meets Expectation",L700&gt;=8,"Exceeds Expectation")</f>
        <v>Needs Improvement</v>
      </c>
      <c r="N700">
        <f t="shared" si="10"/>
        <v>9</v>
      </c>
      <c r="O700" s="11">
        <f>N700/Table3[[#Totals],[Point]]</f>
        <v>0.6428571428571429</v>
      </c>
      <c r="P700" s="4" t="str" cm="1">
        <f t="array" ref="P700">_xlfn.IFS(O700&lt;=40%,"Low Risk",AND(O700&gt;40%,O700&lt;60%), "Medium Risk",O700&gt;=60%,"High Risk")</f>
        <v>High Risk</v>
      </c>
      <c r="Y700" cm="1">
        <f t="array" ref="Y700">_xlfn.IFS(D700="22-29",1,D700="30-39",2,D700="40-49",3,D700="50-59",4)</f>
        <v>3</v>
      </c>
      <c r="Z700" cm="1">
        <f t="array" ref="Z700">_xlfn.IFS(I700="0-4years",3,I700="5-9years",2,I700="10+ years",1)</f>
        <v>1</v>
      </c>
      <c r="AA700" cm="1">
        <f t="array" ref="AA700">_xlfn.IFS(J700="Low(1-2)", 3, J700="Medium(3)",1,J700="High(4-5)",2)</f>
        <v>1</v>
      </c>
      <c r="AB700" cm="1">
        <f t="array" ref="AB700">_xlfn.IFS(M700="Needs Improvement", 4, M700="Below Expectation", 1,M700="Meets Expectation",3,M700="Exceeds Expectation",2)</f>
        <v>4</v>
      </c>
    </row>
    <row r="701" spans="1:28" x14ac:dyDescent="0.3">
      <c r="A701" t="s">
        <v>723</v>
      </c>
      <c r="B701" t="s">
        <v>1721</v>
      </c>
      <c r="C701" t="s">
        <v>2027</v>
      </c>
      <c r="D701" t="s">
        <v>2074</v>
      </c>
      <c r="E701" t="s">
        <v>2022</v>
      </c>
      <c r="F701" t="s">
        <v>823</v>
      </c>
      <c r="G701" s="4">
        <v>55270</v>
      </c>
      <c r="H701">
        <v>0</v>
      </c>
      <c r="I701" s="6" t="s">
        <v>2070</v>
      </c>
      <c r="J701" t="s">
        <v>2079</v>
      </c>
      <c r="K701">
        <v>3</v>
      </c>
      <c r="L701">
        <v>5</v>
      </c>
      <c r="M701" t="str" cm="1">
        <f t="array" ref="M701">_xlfn.IFS(L701=0,"Below Expectation",L701&lt;5,"Needs Improvement",L701&lt;=7,"Meets Expectation",L701&gt;=8,"Exceeds Expectation")</f>
        <v>Meets Expectation</v>
      </c>
      <c r="N701">
        <f t="shared" si="10"/>
        <v>10</v>
      </c>
      <c r="O701" s="11">
        <f>N701/Table3[[#Totals],[Point]]</f>
        <v>0.7142857142857143</v>
      </c>
      <c r="P701" s="4" t="str" cm="1">
        <f t="array" ref="P701">_xlfn.IFS(O701&lt;=40%,"Low Risk",AND(O701&gt;40%,O701&lt;60%), "Medium Risk",O701&gt;=60%,"High Risk")</f>
        <v>High Risk</v>
      </c>
      <c r="Y701" cm="1">
        <f t="array" ref="Y701">_xlfn.IFS(D701="22-29",1,D701="30-39",2,D701="40-49",3,D701="50-59",4)</f>
        <v>3</v>
      </c>
      <c r="Z701" cm="1">
        <f t="array" ref="Z701">_xlfn.IFS(I701="0-4years",3,I701="5-9years",2,I701="10+ years",1)</f>
        <v>2</v>
      </c>
      <c r="AA701" cm="1">
        <f t="array" ref="AA701">_xlfn.IFS(J701="Low(1-2)", 3, J701="Medium(3)",1,J701="High(4-5)",2)</f>
        <v>2</v>
      </c>
      <c r="AB701" cm="1">
        <f t="array" ref="AB701">_xlfn.IFS(M701="Needs Improvement", 4, M701="Below Expectation", 1,M701="Meets Expectation",3,M701="Exceeds Expectation",2)</f>
        <v>3</v>
      </c>
    </row>
    <row r="702" spans="1:28" x14ac:dyDescent="0.3">
      <c r="A702" t="s">
        <v>724</v>
      </c>
      <c r="B702" t="s">
        <v>1722</v>
      </c>
      <c r="C702" t="s">
        <v>2029</v>
      </c>
      <c r="D702" t="s">
        <v>2074</v>
      </c>
      <c r="E702" t="s">
        <v>2022</v>
      </c>
      <c r="F702" t="s">
        <v>187</v>
      </c>
      <c r="G702" s="4">
        <v>35386</v>
      </c>
      <c r="H702">
        <v>0</v>
      </c>
      <c r="I702" s="6" t="s">
        <v>2071</v>
      </c>
      <c r="J702" t="s">
        <v>2081</v>
      </c>
      <c r="K702">
        <v>4</v>
      </c>
      <c r="L702">
        <v>6</v>
      </c>
      <c r="M702" t="str" cm="1">
        <f t="array" ref="M702">_xlfn.IFS(L702=0,"Below Expectation",L702&lt;5,"Needs Improvement",L702&lt;=7,"Meets Expectation",L702&gt;=8,"Exceeds Expectation")</f>
        <v>Meets Expectation</v>
      </c>
      <c r="N702">
        <f t="shared" si="10"/>
        <v>8</v>
      </c>
      <c r="O702" s="11">
        <f>N702/Table3[[#Totals],[Point]]</f>
        <v>0.5714285714285714</v>
      </c>
      <c r="P702" s="4" t="str" cm="1">
        <f t="array" ref="P702">_xlfn.IFS(O702&lt;=40%,"Low Risk",AND(O702&gt;40%,O702&lt;60%), "Medium Risk",O702&gt;=60%,"High Risk")</f>
        <v>Medium Risk</v>
      </c>
      <c r="Y702" cm="1">
        <f t="array" ref="Y702">_xlfn.IFS(D702="22-29",1,D702="30-39",2,D702="40-49",3,D702="50-59",4)</f>
        <v>3</v>
      </c>
      <c r="Z702" cm="1">
        <f t="array" ref="Z702">_xlfn.IFS(I702="0-4years",3,I702="5-9years",2,I702="10+ years",1)</f>
        <v>1</v>
      </c>
      <c r="AA702" cm="1">
        <f t="array" ref="AA702">_xlfn.IFS(J702="Low(1-2)", 3, J702="Medium(3)",1,J702="High(4-5)",2)</f>
        <v>1</v>
      </c>
      <c r="AB702" cm="1">
        <f t="array" ref="AB702">_xlfn.IFS(M702="Needs Improvement", 4, M702="Below Expectation", 1,M702="Meets Expectation",3,M702="Exceeds Expectation",2)</f>
        <v>3</v>
      </c>
    </row>
    <row r="703" spans="1:28" x14ac:dyDescent="0.3">
      <c r="A703" t="s">
        <v>725</v>
      </c>
      <c r="B703" t="s">
        <v>1723</v>
      </c>
      <c r="C703" t="s">
        <v>2029</v>
      </c>
      <c r="D703" t="s">
        <v>2076</v>
      </c>
      <c r="E703" t="s">
        <v>2022</v>
      </c>
      <c r="F703" t="s">
        <v>164</v>
      </c>
      <c r="G703" s="4">
        <v>89817</v>
      </c>
      <c r="H703">
        <v>0</v>
      </c>
      <c r="I703" s="6" t="s">
        <v>2069</v>
      </c>
      <c r="J703" t="s">
        <v>2079</v>
      </c>
      <c r="K703">
        <v>2</v>
      </c>
      <c r="L703">
        <v>0</v>
      </c>
      <c r="M703" t="str" cm="1">
        <f t="array" ref="M703">_xlfn.IFS(L703=0,"Below Expectation",L703&lt;5,"Needs Improvement",L703&lt;=7,"Meets Expectation",L703&gt;=8,"Exceeds Expectation")</f>
        <v>Below Expectation</v>
      </c>
      <c r="N703">
        <f t="shared" si="10"/>
        <v>7</v>
      </c>
      <c r="O703" s="11">
        <f>N703/Table3[[#Totals],[Point]]</f>
        <v>0.5</v>
      </c>
      <c r="P703" s="4" t="str" cm="1">
        <f t="array" ref="P703">_xlfn.IFS(O703&lt;=40%,"Low Risk",AND(O703&gt;40%,O703&lt;60%), "Medium Risk",O703&gt;=60%,"High Risk")</f>
        <v>Medium Risk</v>
      </c>
      <c r="Y703" cm="1">
        <f t="array" ref="Y703">_xlfn.IFS(D703="22-29",1,D703="30-39",2,D703="40-49",3,D703="50-59",4)</f>
        <v>1</v>
      </c>
      <c r="Z703" cm="1">
        <f t="array" ref="Z703">_xlfn.IFS(I703="0-4years",3,I703="5-9years",2,I703="10+ years",1)</f>
        <v>3</v>
      </c>
      <c r="AA703" cm="1">
        <f t="array" ref="AA703">_xlfn.IFS(J703="Low(1-2)", 3, J703="Medium(3)",1,J703="High(4-5)",2)</f>
        <v>2</v>
      </c>
      <c r="AB703" cm="1">
        <f t="array" ref="AB703">_xlfn.IFS(M703="Needs Improvement", 4, M703="Below Expectation", 1,M703="Meets Expectation",3,M703="Exceeds Expectation",2)</f>
        <v>1</v>
      </c>
    </row>
    <row r="704" spans="1:28" x14ac:dyDescent="0.3">
      <c r="A704" t="s">
        <v>726</v>
      </c>
      <c r="B704" t="s">
        <v>1724</v>
      </c>
      <c r="C704" t="s">
        <v>2026</v>
      </c>
      <c r="D704" t="s">
        <v>2076</v>
      </c>
      <c r="E704" t="s">
        <v>2023</v>
      </c>
      <c r="F704" t="s">
        <v>989</v>
      </c>
      <c r="G704" s="4">
        <v>90184</v>
      </c>
      <c r="H704">
        <v>0</v>
      </c>
      <c r="I704" s="6" t="s">
        <v>2069</v>
      </c>
      <c r="J704" t="s">
        <v>2081</v>
      </c>
      <c r="K704">
        <v>5</v>
      </c>
      <c r="L704">
        <v>2</v>
      </c>
      <c r="M704" t="str" cm="1">
        <f t="array" ref="M704">_xlfn.IFS(L704=0,"Below Expectation",L704&lt;5,"Needs Improvement",L704&lt;=7,"Meets Expectation",L704&gt;=8,"Exceeds Expectation")</f>
        <v>Needs Improvement</v>
      </c>
      <c r="N704">
        <f t="shared" si="10"/>
        <v>9</v>
      </c>
      <c r="O704" s="11">
        <f>N704/Table3[[#Totals],[Point]]</f>
        <v>0.6428571428571429</v>
      </c>
      <c r="P704" s="4" t="str" cm="1">
        <f t="array" ref="P704">_xlfn.IFS(O704&lt;=40%,"Low Risk",AND(O704&gt;40%,O704&lt;60%), "Medium Risk",O704&gt;=60%,"High Risk")</f>
        <v>High Risk</v>
      </c>
      <c r="Y704" cm="1">
        <f t="array" ref="Y704">_xlfn.IFS(D704="22-29",1,D704="30-39",2,D704="40-49",3,D704="50-59",4)</f>
        <v>1</v>
      </c>
      <c r="Z704" cm="1">
        <f t="array" ref="Z704">_xlfn.IFS(I704="0-4years",3,I704="5-9years",2,I704="10+ years",1)</f>
        <v>3</v>
      </c>
      <c r="AA704" cm="1">
        <f t="array" ref="AA704">_xlfn.IFS(J704="Low(1-2)", 3, J704="Medium(3)",1,J704="High(4-5)",2)</f>
        <v>1</v>
      </c>
      <c r="AB704" cm="1">
        <f t="array" ref="AB704">_xlfn.IFS(M704="Needs Improvement", 4, M704="Below Expectation", 1,M704="Meets Expectation",3,M704="Exceeds Expectation",2)</f>
        <v>4</v>
      </c>
    </row>
    <row r="705" spans="1:28" x14ac:dyDescent="0.3">
      <c r="A705" t="s">
        <v>727</v>
      </c>
      <c r="B705" t="s">
        <v>1725</v>
      </c>
      <c r="C705" t="s">
        <v>2027</v>
      </c>
      <c r="D705" t="s">
        <v>2076</v>
      </c>
      <c r="E705" t="s">
        <v>2023</v>
      </c>
      <c r="F705" t="s">
        <v>849</v>
      </c>
      <c r="G705" s="4">
        <v>104693</v>
      </c>
      <c r="H705">
        <v>1</v>
      </c>
      <c r="I705" s="6" t="s">
        <v>2069</v>
      </c>
      <c r="J705" t="s">
        <v>2080</v>
      </c>
      <c r="K705">
        <v>1</v>
      </c>
      <c r="L705">
        <v>1</v>
      </c>
      <c r="M705" t="str" cm="1">
        <f t="array" ref="M705">_xlfn.IFS(L705=0,"Below Expectation",L705&lt;5,"Needs Improvement",L705&lt;=7,"Meets Expectation",L705&gt;=8,"Exceeds Expectation")</f>
        <v>Needs Improvement</v>
      </c>
      <c r="N705">
        <f t="shared" si="10"/>
        <v>11</v>
      </c>
      <c r="O705" s="11">
        <f>N705/Table3[[#Totals],[Point]]</f>
        <v>0.7857142857142857</v>
      </c>
      <c r="P705" s="4" t="str" cm="1">
        <f t="array" ref="P705">_xlfn.IFS(O705&lt;=40%,"Low Risk",AND(O705&gt;40%,O705&lt;60%), "Medium Risk",O705&gt;=60%,"High Risk")</f>
        <v>High Risk</v>
      </c>
      <c r="Y705" cm="1">
        <f t="array" ref="Y705">_xlfn.IFS(D705="22-29",1,D705="30-39",2,D705="40-49",3,D705="50-59",4)</f>
        <v>1</v>
      </c>
      <c r="Z705" cm="1">
        <f t="array" ref="Z705">_xlfn.IFS(I705="0-4years",3,I705="5-9years",2,I705="10+ years",1)</f>
        <v>3</v>
      </c>
      <c r="AA705" cm="1">
        <f t="array" ref="AA705">_xlfn.IFS(J705="Low(1-2)", 3, J705="Medium(3)",1,J705="High(4-5)",2)</f>
        <v>3</v>
      </c>
      <c r="AB705" cm="1">
        <f t="array" ref="AB705">_xlfn.IFS(M705="Needs Improvement", 4, M705="Below Expectation", 1,M705="Meets Expectation",3,M705="Exceeds Expectation",2)</f>
        <v>4</v>
      </c>
    </row>
    <row r="706" spans="1:28" x14ac:dyDescent="0.3">
      <c r="A706" t="s">
        <v>728</v>
      </c>
      <c r="B706" t="s">
        <v>1726</v>
      </c>
      <c r="C706" t="s">
        <v>2026</v>
      </c>
      <c r="D706" t="s">
        <v>2073</v>
      </c>
      <c r="E706" t="s">
        <v>2024</v>
      </c>
      <c r="F706" t="s">
        <v>151</v>
      </c>
      <c r="G706" s="4">
        <v>62879</v>
      </c>
      <c r="H706">
        <v>1</v>
      </c>
      <c r="I706" s="6" t="s">
        <v>2069</v>
      </c>
      <c r="J706" t="s">
        <v>2080</v>
      </c>
      <c r="K706">
        <v>3</v>
      </c>
      <c r="L706">
        <v>7</v>
      </c>
      <c r="M706" t="str" cm="1">
        <f t="array" ref="M706">_xlfn.IFS(L706=0,"Below Expectation",L706&lt;5,"Needs Improvement",L706&lt;=7,"Meets Expectation",L706&gt;=8,"Exceeds Expectation")</f>
        <v>Meets Expectation</v>
      </c>
      <c r="N706">
        <f t="shared" si="10"/>
        <v>11</v>
      </c>
      <c r="O706" s="11">
        <f>N706/Table3[[#Totals],[Point]]</f>
        <v>0.7857142857142857</v>
      </c>
      <c r="P706" s="4" t="str" cm="1">
        <f t="array" ref="P706">_xlfn.IFS(O706&lt;=40%,"Low Risk",AND(O706&gt;40%,O706&lt;60%), "Medium Risk",O706&gt;=60%,"High Risk")</f>
        <v>High Risk</v>
      </c>
      <c r="Y706" cm="1">
        <f t="array" ref="Y706">_xlfn.IFS(D706="22-29",1,D706="30-39",2,D706="40-49",3,D706="50-59",4)</f>
        <v>2</v>
      </c>
      <c r="Z706" cm="1">
        <f t="array" ref="Z706">_xlfn.IFS(I706="0-4years",3,I706="5-9years",2,I706="10+ years",1)</f>
        <v>3</v>
      </c>
      <c r="AA706" cm="1">
        <f t="array" ref="AA706">_xlfn.IFS(J706="Low(1-2)", 3, J706="Medium(3)",1,J706="High(4-5)",2)</f>
        <v>3</v>
      </c>
      <c r="AB706" cm="1">
        <f t="array" ref="AB706">_xlfn.IFS(M706="Needs Improvement", 4, M706="Below Expectation", 1,M706="Meets Expectation",3,M706="Exceeds Expectation",2)</f>
        <v>3</v>
      </c>
    </row>
    <row r="707" spans="1:28" x14ac:dyDescent="0.3">
      <c r="A707" t="s">
        <v>729</v>
      </c>
      <c r="B707" t="s">
        <v>1727</v>
      </c>
      <c r="C707" t="s">
        <v>2030</v>
      </c>
      <c r="D707" t="s">
        <v>2074</v>
      </c>
      <c r="E707" t="s">
        <v>2022</v>
      </c>
      <c r="F707" t="s">
        <v>421</v>
      </c>
      <c r="G707" s="4">
        <v>74597</v>
      </c>
      <c r="H707">
        <v>0</v>
      </c>
      <c r="I707" s="6" t="s">
        <v>2069</v>
      </c>
      <c r="J707" t="s">
        <v>2080</v>
      </c>
      <c r="K707">
        <v>1</v>
      </c>
      <c r="L707">
        <v>8</v>
      </c>
      <c r="M707" t="str" cm="1">
        <f t="array" ref="M707">_xlfn.IFS(L707=0,"Below Expectation",L707&lt;5,"Needs Improvement",L707&lt;=7,"Meets Expectation",L707&gt;=8,"Exceeds Expectation")</f>
        <v>Exceeds Expectation</v>
      </c>
      <c r="N707">
        <f t="shared" ref="N707:N770" si="11">SUM(Y707:AB707)</f>
        <v>11</v>
      </c>
      <c r="O707" s="11">
        <f>N707/Table3[[#Totals],[Point]]</f>
        <v>0.7857142857142857</v>
      </c>
      <c r="P707" s="4" t="str" cm="1">
        <f t="array" ref="P707">_xlfn.IFS(O707&lt;=40%,"Low Risk",AND(O707&gt;40%,O707&lt;60%), "Medium Risk",O707&gt;=60%,"High Risk")</f>
        <v>High Risk</v>
      </c>
      <c r="Y707" cm="1">
        <f t="array" ref="Y707">_xlfn.IFS(D707="22-29",1,D707="30-39",2,D707="40-49",3,D707="50-59",4)</f>
        <v>3</v>
      </c>
      <c r="Z707" cm="1">
        <f t="array" ref="Z707">_xlfn.IFS(I707="0-4years",3,I707="5-9years",2,I707="10+ years",1)</f>
        <v>3</v>
      </c>
      <c r="AA707" cm="1">
        <f t="array" ref="AA707">_xlfn.IFS(J707="Low(1-2)", 3, J707="Medium(3)",1,J707="High(4-5)",2)</f>
        <v>3</v>
      </c>
      <c r="AB707" cm="1">
        <f t="array" ref="AB707">_xlfn.IFS(M707="Needs Improvement", 4, M707="Below Expectation", 1,M707="Meets Expectation",3,M707="Exceeds Expectation",2)</f>
        <v>2</v>
      </c>
    </row>
    <row r="708" spans="1:28" x14ac:dyDescent="0.3">
      <c r="A708" t="s">
        <v>730</v>
      </c>
      <c r="B708" t="s">
        <v>1728</v>
      </c>
      <c r="C708" t="s">
        <v>2028</v>
      </c>
      <c r="D708" t="s">
        <v>2075</v>
      </c>
      <c r="E708" t="s">
        <v>2022</v>
      </c>
      <c r="F708" t="s">
        <v>956</v>
      </c>
      <c r="G708" s="4">
        <v>64132</v>
      </c>
      <c r="H708">
        <v>0</v>
      </c>
      <c r="I708" s="6" t="s">
        <v>2069</v>
      </c>
      <c r="J708" t="s">
        <v>2080</v>
      </c>
      <c r="K708">
        <v>5</v>
      </c>
      <c r="L708">
        <v>1</v>
      </c>
      <c r="M708" t="str" cm="1">
        <f t="array" ref="M708">_xlfn.IFS(L708=0,"Below Expectation",L708&lt;5,"Needs Improvement",L708&lt;=7,"Meets Expectation",L708&gt;=8,"Exceeds Expectation")</f>
        <v>Needs Improvement</v>
      </c>
      <c r="N708">
        <f t="shared" si="11"/>
        <v>14</v>
      </c>
      <c r="O708" s="11">
        <f>N708/Table3[[#Totals],[Point]]</f>
        <v>1</v>
      </c>
      <c r="P708" s="4" t="str" cm="1">
        <f t="array" ref="P708">_xlfn.IFS(O708&lt;=40%,"Low Risk",AND(O708&gt;40%,O708&lt;60%), "Medium Risk",O708&gt;=60%,"High Risk")</f>
        <v>High Risk</v>
      </c>
      <c r="Y708" cm="1">
        <f t="array" ref="Y708">_xlfn.IFS(D708="22-29",1,D708="30-39",2,D708="40-49",3,D708="50-59",4)</f>
        <v>4</v>
      </c>
      <c r="Z708" cm="1">
        <f t="array" ref="Z708">_xlfn.IFS(I708="0-4years",3,I708="5-9years",2,I708="10+ years",1)</f>
        <v>3</v>
      </c>
      <c r="AA708" cm="1">
        <f t="array" ref="AA708">_xlfn.IFS(J708="Low(1-2)", 3, J708="Medium(3)",1,J708="High(4-5)",2)</f>
        <v>3</v>
      </c>
      <c r="AB708" cm="1">
        <f t="array" ref="AB708">_xlfn.IFS(M708="Needs Improvement", 4, M708="Below Expectation", 1,M708="Meets Expectation",3,M708="Exceeds Expectation",2)</f>
        <v>4</v>
      </c>
    </row>
    <row r="709" spans="1:28" x14ac:dyDescent="0.3">
      <c r="A709" t="s">
        <v>731</v>
      </c>
      <c r="B709" t="s">
        <v>1729</v>
      </c>
      <c r="C709" t="s">
        <v>2029</v>
      </c>
      <c r="D709" t="s">
        <v>2073</v>
      </c>
      <c r="E709" t="s">
        <v>2023</v>
      </c>
      <c r="F709" t="s">
        <v>903</v>
      </c>
      <c r="G709" s="4">
        <v>28626</v>
      </c>
      <c r="H709">
        <v>0</v>
      </c>
      <c r="I709" s="6" t="s">
        <v>2071</v>
      </c>
      <c r="J709" t="s">
        <v>2079</v>
      </c>
      <c r="K709">
        <v>3</v>
      </c>
      <c r="L709">
        <v>1</v>
      </c>
      <c r="M709" t="str" cm="1">
        <f t="array" ref="M709">_xlfn.IFS(L709=0,"Below Expectation",L709&lt;5,"Needs Improvement",L709&lt;=7,"Meets Expectation",L709&gt;=8,"Exceeds Expectation")</f>
        <v>Needs Improvement</v>
      </c>
      <c r="N709">
        <f t="shared" si="11"/>
        <v>9</v>
      </c>
      <c r="O709" s="11">
        <f>N709/Table3[[#Totals],[Point]]</f>
        <v>0.6428571428571429</v>
      </c>
      <c r="P709" s="4" t="str" cm="1">
        <f t="array" ref="P709">_xlfn.IFS(O709&lt;=40%,"Low Risk",AND(O709&gt;40%,O709&lt;60%), "Medium Risk",O709&gt;=60%,"High Risk")</f>
        <v>High Risk</v>
      </c>
      <c r="Y709" cm="1">
        <f t="array" ref="Y709">_xlfn.IFS(D709="22-29",1,D709="30-39",2,D709="40-49",3,D709="50-59",4)</f>
        <v>2</v>
      </c>
      <c r="Z709" cm="1">
        <f t="array" ref="Z709">_xlfn.IFS(I709="0-4years",3,I709="5-9years",2,I709="10+ years",1)</f>
        <v>1</v>
      </c>
      <c r="AA709" cm="1">
        <f t="array" ref="AA709">_xlfn.IFS(J709="Low(1-2)", 3, J709="Medium(3)",1,J709="High(4-5)",2)</f>
        <v>2</v>
      </c>
      <c r="AB709" cm="1">
        <f t="array" ref="AB709">_xlfn.IFS(M709="Needs Improvement", 4, M709="Below Expectation", 1,M709="Meets Expectation",3,M709="Exceeds Expectation",2)</f>
        <v>4</v>
      </c>
    </row>
    <row r="710" spans="1:28" x14ac:dyDescent="0.3">
      <c r="A710" t="s">
        <v>732</v>
      </c>
      <c r="B710" t="s">
        <v>1730</v>
      </c>
      <c r="C710" t="s">
        <v>2028</v>
      </c>
      <c r="D710" t="s">
        <v>2074</v>
      </c>
      <c r="E710" t="s">
        <v>2023</v>
      </c>
      <c r="F710" t="s">
        <v>486</v>
      </c>
      <c r="G710" s="4">
        <v>110936</v>
      </c>
      <c r="H710">
        <v>0</v>
      </c>
      <c r="I710" s="6" t="s">
        <v>2069</v>
      </c>
      <c r="J710" t="s">
        <v>2079</v>
      </c>
      <c r="K710">
        <v>5</v>
      </c>
      <c r="L710">
        <v>9</v>
      </c>
      <c r="M710" t="str" cm="1">
        <f t="array" ref="M710">_xlfn.IFS(L710=0,"Below Expectation",L710&lt;5,"Needs Improvement",L710&lt;=7,"Meets Expectation",L710&gt;=8,"Exceeds Expectation")</f>
        <v>Exceeds Expectation</v>
      </c>
      <c r="N710">
        <f t="shared" si="11"/>
        <v>10</v>
      </c>
      <c r="O710" s="11">
        <f>N710/Table3[[#Totals],[Point]]</f>
        <v>0.7142857142857143</v>
      </c>
      <c r="P710" s="4" t="str" cm="1">
        <f t="array" ref="P710">_xlfn.IFS(O710&lt;=40%,"Low Risk",AND(O710&gt;40%,O710&lt;60%), "Medium Risk",O710&gt;=60%,"High Risk")</f>
        <v>High Risk</v>
      </c>
      <c r="Y710" cm="1">
        <f t="array" ref="Y710">_xlfn.IFS(D710="22-29",1,D710="30-39",2,D710="40-49",3,D710="50-59",4)</f>
        <v>3</v>
      </c>
      <c r="Z710" cm="1">
        <f t="array" ref="Z710">_xlfn.IFS(I710="0-4years",3,I710="5-9years",2,I710="10+ years",1)</f>
        <v>3</v>
      </c>
      <c r="AA710" cm="1">
        <f t="array" ref="AA710">_xlfn.IFS(J710="Low(1-2)", 3, J710="Medium(3)",1,J710="High(4-5)",2)</f>
        <v>2</v>
      </c>
      <c r="AB710" cm="1">
        <f t="array" ref="AB710">_xlfn.IFS(M710="Needs Improvement", 4, M710="Below Expectation", 1,M710="Meets Expectation",3,M710="Exceeds Expectation",2)</f>
        <v>2</v>
      </c>
    </row>
    <row r="711" spans="1:28" x14ac:dyDescent="0.3">
      <c r="A711" t="s">
        <v>733</v>
      </c>
      <c r="B711" t="s">
        <v>1731</v>
      </c>
      <c r="C711" t="s">
        <v>2026</v>
      </c>
      <c r="D711" t="s">
        <v>2074</v>
      </c>
      <c r="E711" t="s">
        <v>2022</v>
      </c>
      <c r="F711" t="s">
        <v>774</v>
      </c>
      <c r="G711" s="4">
        <v>106515</v>
      </c>
      <c r="H711">
        <v>1</v>
      </c>
      <c r="I711" s="6" t="s">
        <v>2069</v>
      </c>
      <c r="J711" t="s">
        <v>2079</v>
      </c>
      <c r="K711">
        <v>4</v>
      </c>
      <c r="L711">
        <v>8</v>
      </c>
      <c r="M711" t="str" cm="1">
        <f t="array" ref="M711">_xlfn.IFS(L711=0,"Below Expectation",L711&lt;5,"Needs Improvement",L711&lt;=7,"Meets Expectation",L711&gt;=8,"Exceeds Expectation")</f>
        <v>Exceeds Expectation</v>
      </c>
      <c r="N711">
        <f t="shared" si="11"/>
        <v>10</v>
      </c>
      <c r="O711" s="11">
        <f>N711/Table3[[#Totals],[Point]]</f>
        <v>0.7142857142857143</v>
      </c>
      <c r="P711" s="4" t="str" cm="1">
        <f t="array" ref="P711">_xlfn.IFS(O711&lt;=40%,"Low Risk",AND(O711&gt;40%,O711&lt;60%), "Medium Risk",O711&gt;=60%,"High Risk")</f>
        <v>High Risk</v>
      </c>
      <c r="Y711" cm="1">
        <f t="array" ref="Y711">_xlfn.IFS(D711="22-29",1,D711="30-39",2,D711="40-49",3,D711="50-59",4)</f>
        <v>3</v>
      </c>
      <c r="Z711" cm="1">
        <f t="array" ref="Z711">_xlfn.IFS(I711="0-4years",3,I711="5-9years",2,I711="10+ years",1)</f>
        <v>3</v>
      </c>
      <c r="AA711" cm="1">
        <f t="array" ref="AA711">_xlfn.IFS(J711="Low(1-2)", 3, J711="Medium(3)",1,J711="High(4-5)",2)</f>
        <v>2</v>
      </c>
      <c r="AB711" cm="1">
        <f t="array" ref="AB711">_xlfn.IFS(M711="Needs Improvement", 4, M711="Below Expectation", 1,M711="Meets Expectation",3,M711="Exceeds Expectation",2)</f>
        <v>2</v>
      </c>
    </row>
    <row r="712" spans="1:28" x14ac:dyDescent="0.3">
      <c r="A712" t="s">
        <v>734</v>
      </c>
      <c r="B712" t="s">
        <v>1732</v>
      </c>
      <c r="C712" t="s">
        <v>2026</v>
      </c>
      <c r="D712" t="s">
        <v>2073</v>
      </c>
      <c r="E712" t="s">
        <v>2022</v>
      </c>
      <c r="F712" t="s">
        <v>859</v>
      </c>
      <c r="G712" s="4">
        <v>102065</v>
      </c>
      <c r="H712">
        <v>0</v>
      </c>
      <c r="I712" s="6" t="s">
        <v>2069</v>
      </c>
      <c r="J712" t="s">
        <v>2080</v>
      </c>
      <c r="K712">
        <v>4</v>
      </c>
      <c r="L712">
        <v>3</v>
      </c>
      <c r="M712" t="str" cm="1">
        <f t="array" ref="M712">_xlfn.IFS(L712=0,"Below Expectation",L712&lt;5,"Needs Improvement",L712&lt;=7,"Meets Expectation",L712&gt;=8,"Exceeds Expectation")</f>
        <v>Needs Improvement</v>
      </c>
      <c r="N712">
        <f t="shared" si="11"/>
        <v>12</v>
      </c>
      <c r="O712" s="11">
        <f>N712/Table3[[#Totals],[Point]]</f>
        <v>0.8571428571428571</v>
      </c>
      <c r="P712" s="4" t="str" cm="1">
        <f t="array" ref="P712">_xlfn.IFS(O712&lt;=40%,"Low Risk",AND(O712&gt;40%,O712&lt;60%), "Medium Risk",O712&gt;=60%,"High Risk")</f>
        <v>High Risk</v>
      </c>
      <c r="Y712" cm="1">
        <f t="array" ref="Y712">_xlfn.IFS(D712="22-29",1,D712="30-39",2,D712="40-49",3,D712="50-59",4)</f>
        <v>2</v>
      </c>
      <c r="Z712" cm="1">
        <f t="array" ref="Z712">_xlfn.IFS(I712="0-4years",3,I712="5-9years",2,I712="10+ years",1)</f>
        <v>3</v>
      </c>
      <c r="AA712" cm="1">
        <f t="array" ref="AA712">_xlfn.IFS(J712="Low(1-2)", 3, J712="Medium(3)",1,J712="High(4-5)",2)</f>
        <v>3</v>
      </c>
      <c r="AB712" cm="1">
        <f t="array" ref="AB712">_xlfn.IFS(M712="Needs Improvement", 4, M712="Below Expectation", 1,M712="Meets Expectation",3,M712="Exceeds Expectation",2)</f>
        <v>4</v>
      </c>
    </row>
    <row r="713" spans="1:28" x14ac:dyDescent="0.3">
      <c r="A713" t="s">
        <v>735</v>
      </c>
      <c r="B713" t="s">
        <v>1733</v>
      </c>
      <c r="C713" t="s">
        <v>2026</v>
      </c>
      <c r="D713" t="s">
        <v>2074</v>
      </c>
      <c r="E713" t="s">
        <v>2022</v>
      </c>
      <c r="F713" t="s">
        <v>831</v>
      </c>
      <c r="G713" s="4">
        <v>80390</v>
      </c>
      <c r="H713">
        <v>0</v>
      </c>
      <c r="I713" s="6" t="s">
        <v>2069</v>
      </c>
      <c r="J713" t="s">
        <v>2079</v>
      </c>
      <c r="K713">
        <v>4</v>
      </c>
      <c r="L713">
        <v>4</v>
      </c>
      <c r="M713" t="str" cm="1">
        <f t="array" ref="M713">_xlfn.IFS(L713=0,"Below Expectation",L713&lt;5,"Needs Improvement",L713&lt;=7,"Meets Expectation",L713&gt;=8,"Exceeds Expectation")</f>
        <v>Needs Improvement</v>
      </c>
      <c r="N713">
        <f t="shared" si="11"/>
        <v>12</v>
      </c>
      <c r="O713" s="11">
        <f>N713/Table3[[#Totals],[Point]]</f>
        <v>0.8571428571428571</v>
      </c>
      <c r="P713" s="4" t="str" cm="1">
        <f t="array" ref="P713">_xlfn.IFS(O713&lt;=40%,"Low Risk",AND(O713&gt;40%,O713&lt;60%), "Medium Risk",O713&gt;=60%,"High Risk")</f>
        <v>High Risk</v>
      </c>
      <c r="Y713" cm="1">
        <f t="array" ref="Y713">_xlfn.IFS(D713="22-29",1,D713="30-39",2,D713="40-49",3,D713="50-59",4)</f>
        <v>3</v>
      </c>
      <c r="Z713" cm="1">
        <f t="array" ref="Z713">_xlfn.IFS(I713="0-4years",3,I713="5-9years",2,I713="10+ years",1)</f>
        <v>3</v>
      </c>
      <c r="AA713" cm="1">
        <f t="array" ref="AA713">_xlfn.IFS(J713="Low(1-2)", 3, J713="Medium(3)",1,J713="High(4-5)",2)</f>
        <v>2</v>
      </c>
      <c r="AB713" cm="1">
        <f t="array" ref="AB713">_xlfn.IFS(M713="Needs Improvement", 4, M713="Below Expectation", 1,M713="Meets Expectation",3,M713="Exceeds Expectation",2)</f>
        <v>4</v>
      </c>
    </row>
    <row r="714" spans="1:28" x14ac:dyDescent="0.3">
      <c r="A714" t="s">
        <v>736</v>
      </c>
      <c r="B714" t="s">
        <v>1734</v>
      </c>
      <c r="C714" t="s">
        <v>2028</v>
      </c>
      <c r="D714" t="s">
        <v>2074</v>
      </c>
      <c r="E714" t="s">
        <v>2022</v>
      </c>
      <c r="F714" t="s">
        <v>210</v>
      </c>
      <c r="G714" s="4">
        <v>41645</v>
      </c>
      <c r="H714">
        <v>0</v>
      </c>
      <c r="I714" s="6" t="s">
        <v>2069</v>
      </c>
      <c r="J714" t="s">
        <v>2081</v>
      </c>
      <c r="K714">
        <v>5</v>
      </c>
      <c r="L714">
        <v>8</v>
      </c>
      <c r="M714" t="str" cm="1">
        <f t="array" ref="M714">_xlfn.IFS(L714=0,"Below Expectation",L714&lt;5,"Needs Improvement",L714&lt;=7,"Meets Expectation",L714&gt;=8,"Exceeds Expectation")</f>
        <v>Exceeds Expectation</v>
      </c>
      <c r="N714">
        <f t="shared" si="11"/>
        <v>9</v>
      </c>
      <c r="O714" s="11">
        <f>N714/Table3[[#Totals],[Point]]</f>
        <v>0.6428571428571429</v>
      </c>
      <c r="P714" s="4" t="str" cm="1">
        <f t="array" ref="P714">_xlfn.IFS(O714&lt;=40%,"Low Risk",AND(O714&gt;40%,O714&lt;60%), "Medium Risk",O714&gt;=60%,"High Risk")</f>
        <v>High Risk</v>
      </c>
      <c r="Y714" cm="1">
        <f t="array" ref="Y714">_xlfn.IFS(D714="22-29",1,D714="30-39",2,D714="40-49",3,D714="50-59",4)</f>
        <v>3</v>
      </c>
      <c r="Z714" cm="1">
        <f t="array" ref="Z714">_xlfn.IFS(I714="0-4years",3,I714="5-9years",2,I714="10+ years",1)</f>
        <v>3</v>
      </c>
      <c r="AA714" cm="1">
        <f t="array" ref="AA714">_xlfn.IFS(J714="Low(1-2)", 3, J714="Medium(3)",1,J714="High(4-5)",2)</f>
        <v>1</v>
      </c>
      <c r="AB714" cm="1">
        <f t="array" ref="AB714">_xlfn.IFS(M714="Needs Improvement", 4, M714="Below Expectation", 1,M714="Meets Expectation",3,M714="Exceeds Expectation",2)</f>
        <v>2</v>
      </c>
    </row>
    <row r="715" spans="1:28" x14ac:dyDescent="0.3">
      <c r="A715" t="s">
        <v>737</v>
      </c>
      <c r="B715" t="s">
        <v>1735</v>
      </c>
      <c r="C715" t="s">
        <v>2026</v>
      </c>
      <c r="D715" t="s">
        <v>2075</v>
      </c>
      <c r="E715" t="s">
        <v>2022</v>
      </c>
      <c r="F715" t="s">
        <v>743</v>
      </c>
      <c r="G715" s="4">
        <v>116960</v>
      </c>
      <c r="H715">
        <v>0</v>
      </c>
      <c r="I715" s="6" t="s">
        <v>2069</v>
      </c>
      <c r="J715" t="s">
        <v>2079</v>
      </c>
      <c r="K715">
        <v>5</v>
      </c>
      <c r="L715">
        <v>5</v>
      </c>
      <c r="M715" t="str" cm="1">
        <f t="array" ref="M715">_xlfn.IFS(L715=0,"Below Expectation",L715&lt;5,"Needs Improvement",L715&lt;=7,"Meets Expectation",L715&gt;=8,"Exceeds Expectation")</f>
        <v>Meets Expectation</v>
      </c>
      <c r="N715">
        <f t="shared" si="11"/>
        <v>12</v>
      </c>
      <c r="O715" s="11">
        <f>N715/Table3[[#Totals],[Point]]</f>
        <v>0.8571428571428571</v>
      </c>
      <c r="P715" s="4" t="str" cm="1">
        <f t="array" ref="P715">_xlfn.IFS(O715&lt;=40%,"Low Risk",AND(O715&gt;40%,O715&lt;60%), "Medium Risk",O715&gt;=60%,"High Risk")</f>
        <v>High Risk</v>
      </c>
      <c r="Y715" cm="1">
        <f t="array" ref="Y715">_xlfn.IFS(D715="22-29",1,D715="30-39",2,D715="40-49",3,D715="50-59",4)</f>
        <v>4</v>
      </c>
      <c r="Z715" cm="1">
        <f t="array" ref="Z715">_xlfn.IFS(I715="0-4years",3,I715="5-9years",2,I715="10+ years",1)</f>
        <v>3</v>
      </c>
      <c r="AA715" cm="1">
        <f t="array" ref="AA715">_xlfn.IFS(J715="Low(1-2)", 3, J715="Medium(3)",1,J715="High(4-5)",2)</f>
        <v>2</v>
      </c>
      <c r="AB715" cm="1">
        <f t="array" ref="AB715">_xlfn.IFS(M715="Needs Improvement", 4, M715="Below Expectation", 1,M715="Meets Expectation",3,M715="Exceeds Expectation",2)</f>
        <v>3</v>
      </c>
    </row>
    <row r="716" spans="1:28" x14ac:dyDescent="0.3">
      <c r="A716" t="s">
        <v>738</v>
      </c>
      <c r="B716" t="s">
        <v>1736</v>
      </c>
      <c r="C716" t="s">
        <v>2030</v>
      </c>
      <c r="D716" t="s">
        <v>2073</v>
      </c>
      <c r="E716" t="s">
        <v>2023</v>
      </c>
      <c r="F716" t="s">
        <v>755</v>
      </c>
      <c r="G716" s="4">
        <v>79144</v>
      </c>
      <c r="H716">
        <v>0</v>
      </c>
      <c r="I716" s="6" t="s">
        <v>2069</v>
      </c>
      <c r="J716" t="s">
        <v>2079</v>
      </c>
      <c r="K716">
        <v>5</v>
      </c>
      <c r="L716">
        <v>9</v>
      </c>
      <c r="M716" t="str" cm="1">
        <f t="array" ref="M716">_xlfn.IFS(L716=0,"Below Expectation",L716&lt;5,"Needs Improvement",L716&lt;=7,"Meets Expectation",L716&gt;=8,"Exceeds Expectation")</f>
        <v>Exceeds Expectation</v>
      </c>
      <c r="N716">
        <f t="shared" si="11"/>
        <v>9</v>
      </c>
      <c r="O716" s="11">
        <f>N716/Table3[[#Totals],[Point]]</f>
        <v>0.6428571428571429</v>
      </c>
      <c r="P716" s="4" t="str" cm="1">
        <f t="array" ref="P716">_xlfn.IFS(O716&lt;=40%,"Low Risk",AND(O716&gt;40%,O716&lt;60%), "Medium Risk",O716&gt;=60%,"High Risk")</f>
        <v>High Risk</v>
      </c>
      <c r="Y716" cm="1">
        <f t="array" ref="Y716">_xlfn.IFS(D716="22-29",1,D716="30-39",2,D716="40-49",3,D716="50-59",4)</f>
        <v>2</v>
      </c>
      <c r="Z716" cm="1">
        <f t="array" ref="Z716">_xlfn.IFS(I716="0-4years",3,I716="5-9years",2,I716="10+ years",1)</f>
        <v>3</v>
      </c>
      <c r="AA716" cm="1">
        <f t="array" ref="AA716">_xlfn.IFS(J716="Low(1-2)", 3, J716="Medium(3)",1,J716="High(4-5)",2)</f>
        <v>2</v>
      </c>
      <c r="AB716" cm="1">
        <f t="array" ref="AB716">_xlfn.IFS(M716="Needs Improvement", 4, M716="Below Expectation", 1,M716="Meets Expectation",3,M716="Exceeds Expectation",2)</f>
        <v>2</v>
      </c>
    </row>
    <row r="717" spans="1:28" x14ac:dyDescent="0.3">
      <c r="A717" t="s">
        <v>739</v>
      </c>
      <c r="B717" t="s">
        <v>1737</v>
      </c>
      <c r="C717" t="s">
        <v>2026</v>
      </c>
      <c r="D717" t="s">
        <v>2074</v>
      </c>
      <c r="E717" t="s">
        <v>2023</v>
      </c>
      <c r="F717" t="s">
        <v>935</v>
      </c>
      <c r="G717" s="4">
        <v>38382</v>
      </c>
      <c r="H717">
        <v>0</v>
      </c>
      <c r="I717" s="6" t="s">
        <v>2070</v>
      </c>
      <c r="J717" t="s">
        <v>2080</v>
      </c>
      <c r="K717">
        <v>1</v>
      </c>
      <c r="L717">
        <v>8</v>
      </c>
      <c r="M717" t="str" cm="1">
        <f t="array" ref="M717">_xlfn.IFS(L717=0,"Below Expectation",L717&lt;5,"Needs Improvement",L717&lt;=7,"Meets Expectation",L717&gt;=8,"Exceeds Expectation")</f>
        <v>Exceeds Expectation</v>
      </c>
      <c r="N717">
        <f t="shared" si="11"/>
        <v>10</v>
      </c>
      <c r="O717" s="11">
        <f>N717/Table3[[#Totals],[Point]]</f>
        <v>0.7142857142857143</v>
      </c>
      <c r="P717" s="4" t="str" cm="1">
        <f t="array" ref="P717">_xlfn.IFS(O717&lt;=40%,"Low Risk",AND(O717&gt;40%,O717&lt;60%), "Medium Risk",O717&gt;=60%,"High Risk")</f>
        <v>High Risk</v>
      </c>
      <c r="Y717" cm="1">
        <f t="array" ref="Y717">_xlfn.IFS(D717="22-29",1,D717="30-39",2,D717="40-49",3,D717="50-59",4)</f>
        <v>3</v>
      </c>
      <c r="Z717" cm="1">
        <f t="array" ref="Z717">_xlfn.IFS(I717="0-4years",3,I717="5-9years",2,I717="10+ years",1)</f>
        <v>2</v>
      </c>
      <c r="AA717" cm="1">
        <f t="array" ref="AA717">_xlfn.IFS(J717="Low(1-2)", 3, J717="Medium(3)",1,J717="High(4-5)",2)</f>
        <v>3</v>
      </c>
      <c r="AB717" cm="1">
        <f t="array" ref="AB717">_xlfn.IFS(M717="Needs Improvement", 4, M717="Below Expectation", 1,M717="Meets Expectation",3,M717="Exceeds Expectation",2)</f>
        <v>2</v>
      </c>
    </row>
    <row r="718" spans="1:28" x14ac:dyDescent="0.3">
      <c r="A718" t="s">
        <v>740</v>
      </c>
      <c r="B718" t="s">
        <v>1738</v>
      </c>
      <c r="C718" t="s">
        <v>2025</v>
      </c>
      <c r="D718" t="s">
        <v>2075</v>
      </c>
      <c r="E718" t="s">
        <v>2023</v>
      </c>
      <c r="F718" t="s">
        <v>213</v>
      </c>
      <c r="G718" s="4">
        <v>29025</v>
      </c>
      <c r="H718">
        <v>1</v>
      </c>
      <c r="I718" s="6" t="s">
        <v>2069</v>
      </c>
      <c r="J718" t="s">
        <v>2081</v>
      </c>
      <c r="K718">
        <v>5</v>
      </c>
      <c r="L718">
        <v>8</v>
      </c>
      <c r="M718" t="str" cm="1">
        <f t="array" ref="M718">_xlfn.IFS(L718=0,"Below Expectation",L718&lt;5,"Needs Improvement",L718&lt;=7,"Meets Expectation",L718&gt;=8,"Exceeds Expectation")</f>
        <v>Exceeds Expectation</v>
      </c>
      <c r="N718">
        <f t="shared" si="11"/>
        <v>10</v>
      </c>
      <c r="O718" s="11">
        <f>N718/Table3[[#Totals],[Point]]</f>
        <v>0.7142857142857143</v>
      </c>
      <c r="P718" s="4" t="str" cm="1">
        <f t="array" ref="P718">_xlfn.IFS(O718&lt;=40%,"Low Risk",AND(O718&gt;40%,O718&lt;60%), "Medium Risk",O718&gt;=60%,"High Risk")</f>
        <v>High Risk</v>
      </c>
      <c r="Y718" cm="1">
        <f t="array" ref="Y718">_xlfn.IFS(D718="22-29",1,D718="30-39",2,D718="40-49",3,D718="50-59",4)</f>
        <v>4</v>
      </c>
      <c r="Z718" cm="1">
        <f t="array" ref="Z718">_xlfn.IFS(I718="0-4years",3,I718="5-9years",2,I718="10+ years",1)</f>
        <v>3</v>
      </c>
      <c r="AA718" cm="1">
        <f t="array" ref="AA718">_xlfn.IFS(J718="Low(1-2)", 3, J718="Medium(3)",1,J718="High(4-5)",2)</f>
        <v>1</v>
      </c>
      <c r="AB718" cm="1">
        <f t="array" ref="AB718">_xlfn.IFS(M718="Needs Improvement", 4, M718="Below Expectation", 1,M718="Meets Expectation",3,M718="Exceeds Expectation",2)</f>
        <v>2</v>
      </c>
    </row>
    <row r="719" spans="1:28" x14ac:dyDescent="0.3">
      <c r="A719" t="s">
        <v>741</v>
      </c>
      <c r="B719" t="s">
        <v>1739</v>
      </c>
      <c r="C719" t="s">
        <v>2028</v>
      </c>
      <c r="D719" t="s">
        <v>2076</v>
      </c>
      <c r="E719" t="s">
        <v>2023</v>
      </c>
      <c r="F719" t="s">
        <v>411</v>
      </c>
      <c r="G719" s="4">
        <v>68226</v>
      </c>
      <c r="H719">
        <v>1</v>
      </c>
      <c r="I719" s="6" t="s">
        <v>2069</v>
      </c>
      <c r="J719" t="s">
        <v>2079</v>
      </c>
      <c r="K719">
        <v>4</v>
      </c>
      <c r="L719">
        <v>6</v>
      </c>
      <c r="M719" t="str" cm="1">
        <f t="array" ref="M719">_xlfn.IFS(L719=0,"Below Expectation",L719&lt;5,"Needs Improvement",L719&lt;=7,"Meets Expectation",L719&gt;=8,"Exceeds Expectation")</f>
        <v>Meets Expectation</v>
      </c>
      <c r="N719">
        <f t="shared" si="11"/>
        <v>9</v>
      </c>
      <c r="O719" s="11">
        <f>N719/Table3[[#Totals],[Point]]</f>
        <v>0.6428571428571429</v>
      </c>
      <c r="P719" s="4" t="str" cm="1">
        <f t="array" ref="P719">_xlfn.IFS(O719&lt;=40%,"Low Risk",AND(O719&gt;40%,O719&lt;60%), "Medium Risk",O719&gt;=60%,"High Risk")</f>
        <v>High Risk</v>
      </c>
      <c r="Y719" cm="1">
        <f t="array" ref="Y719">_xlfn.IFS(D719="22-29",1,D719="30-39",2,D719="40-49",3,D719="50-59",4)</f>
        <v>1</v>
      </c>
      <c r="Z719" cm="1">
        <f t="array" ref="Z719">_xlfn.IFS(I719="0-4years",3,I719="5-9years",2,I719="10+ years",1)</f>
        <v>3</v>
      </c>
      <c r="AA719" cm="1">
        <f t="array" ref="AA719">_xlfn.IFS(J719="Low(1-2)", 3, J719="Medium(3)",1,J719="High(4-5)",2)</f>
        <v>2</v>
      </c>
      <c r="AB719" cm="1">
        <f t="array" ref="AB719">_xlfn.IFS(M719="Needs Improvement", 4, M719="Below Expectation", 1,M719="Meets Expectation",3,M719="Exceeds Expectation",2)</f>
        <v>3</v>
      </c>
    </row>
    <row r="720" spans="1:28" x14ac:dyDescent="0.3">
      <c r="A720" t="s">
        <v>742</v>
      </c>
      <c r="B720" t="s">
        <v>1740</v>
      </c>
      <c r="C720" t="s">
        <v>2025</v>
      </c>
      <c r="D720" t="s">
        <v>2076</v>
      </c>
      <c r="E720" t="s">
        <v>2022</v>
      </c>
      <c r="F720" t="s">
        <v>452</v>
      </c>
      <c r="G720" s="4">
        <v>104380</v>
      </c>
      <c r="H720">
        <v>0</v>
      </c>
      <c r="I720" s="6" t="s">
        <v>2071</v>
      </c>
      <c r="J720" t="s">
        <v>2081</v>
      </c>
      <c r="K720">
        <v>2</v>
      </c>
      <c r="L720">
        <v>9</v>
      </c>
      <c r="M720" t="str" cm="1">
        <f t="array" ref="M720">_xlfn.IFS(L720=0,"Below Expectation",L720&lt;5,"Needs Improvement",L720&lt;=7,"Meets Expectation",L720&gt;=8,"Exceeds Expectation")</f>
        <v>Exceeds Expectation</v>
      </c>
      <c r="N720">
        <f t="shared" si="11"/>
        <v>5</v>
      </c>
      <c r="O720" s="11">
        <f>N720/Table3[[#Totals],[Point]]</f>
        <v>0.35714285714285715</v>
      </c>
      <c r="P720" s="4" t="str" cm="1">
        <f t="array" ref="P720">_xlfn.IFS(O720&lt;=40%,"Low Risk",AND(O720&gt;40%,O720&lt;60%), "Medium Risk",O720&gt;=60%,"High Risk")</f>
        <v>Low Risk</v>
      </c>
      <c r="Y720" cm="1">
        <f t="array" ref="Y720">_xlfn.IFS(D720="22-29",1,D720="30-39",2,D720="40-49",3,D720="50-59",4)</f>
        <v>1</v>
      </c>
      <c r="Z720" cm="1">
        <f t="array" ref="Z720">_xlfn.IFS(I720="0-4years",3,I720="5-9years",2,I720="10+ years",1)</f>
        <v>1</v>
      </c>
      <c r="AA720" cm="1">
        <f t="array" ref="AA720">_xlfn.IFS(J720="Low(1-2)", 3, J720="Medium(3)",1,J720="High(4-5)",2)</f>
        <v>1</v>
      </c>
      <c r="AB720" cm="1">
        <f t="array" ref="AB720">_xlfn.IFS(M720="Needs Improvement", 4, M720="Below Expectation", 1,M720="Meets Expectation",3,M720="Exceeds Expectation",2)</f>
        <v>2</v>
      </c>
    </row>
    <row r="721" spans="1:28" x14ac:dyDescent="0.3">
      <c r="A721" t="s">
        <v>743</v>
      </c>
      <c r="B721" t="s">
        <v>1741</v>
      </c>
      <c r="C721" t="s">
        <v>2026</v>
      </c>
      <c r="D721" t="s">
        <v>2075</v>
      </c>
      <c r="E721" t="s">
        <v>2022</v>
      </c>
      <c r="F721" t="s">
        <v>881</v>
      </c>
      <c r="G721" s="4">
        <v>94711</v>
      </c>
      <c r="H721">
        <v>0</v>
      </c>
      <c r="I721" s="6" t="s">
        <v>2071</v>
      </c>
      <c r="J721" t="s">
        <v>2079</v>
      </c>
      <c r="K721">
        <v>5</v>
      </c>
      <c r="L721">
        <v>8</v>
      </c>
      <c r="M721" t="str" cm="1">
        <f t="array" ref="M721">_xlfn.IFS(L721=0,"Below Expectation",L721&lt;5,"Needs Improvement",L721&lt;=7,"Meets Expectation",L721&gt;=8,"Exceeds Expectation")</f>
        <v>Exceeds Expectation</v>
      </c>
      <c r="N721">
        <f t="shared" si="11"/>
        <v>9</v>
      </c>
      <c r="O721" s="11">
        <f>N721/Table3[[#Totals],[Point]]</f>
        <v>0.6428571428571429</v>
      </c>
      <c r="P721" s="4" t="str" cm="1">
        <f t="array" ref="P721">_xlfn.IFS(O721&lt;=40%,"Low Risk",AND(O721&gt;40%,O721&lt;60%), "Medium Risk",O721&gt;=60%,"High Risk")</f>
        <v>High Risk</v>
      </c>
      <c r="Y721" cm="1">
        <f t="array" ref="Y721">_xlfn.IFS(D721="22-29",1,D721="30-39",2,D721="40-49",3,D721="50-59",4)</f>
        <v>4</v>
      </c>
      <c r="Z721" cm="1">
        <f t="array" ref="Z721">_xlfn.IFS(I721="0-4years",3,I721="5-9years",2,I721="10+ years",1)</f>
        <v>1</v>
      </c>
      <c r="AA721" cm="1">
        <f t="array" ref="AA721">_xlfn.IFS(J721="Low(1-2)", 3, J721="Medium(3)",1,J721="High(4-5)",2)</f>
        <v>2</v>
      </c>
      <c r="AB721" cm="1">
        <f t="array" ref="AB721">_xlfn.IFS(M721="Needs Improvement", 4, M721="Below Expectation", 1,M721="Meets Expectation",3,M721="Exceeds Expectation",2)</f>
        <v>2</v>
      </c>
    </row>
    <row r="722" spans="1:28" x14ac:dyDescent="0.3">
      <c r="A722" t="s">
        <v>744</v>
      </c>
      <c r="B722" t="s">
        <v>1742</v>
      </c>
      <c r="C722" t="s">
        <v>2030</v>
      </c>
      <c r="D722" t="s">
        <v>2073</v>
      </c>
      <c r="E722" t="s">
        <v>2022</v>
      </c>
      <c r="F722" t="s">
        <v>307</v>
      </c>
      <c r="G722" s="4">
        <v>99710</v>
      </c>
      <c r="H722">
        <v>1</v>
      </c>
      <c r="I722" s="6" t="s">
        <v>2069</v>
      </c>
      <c r="J722" t="s">
        <v>2080</v>
      </c>
      <c r="K722">
        <v>2</v>
      </c>
      <c r="L722">
        <v>4</v>
      </c>
      <c r="M722" t="str" cm="1">
        <f t="array" ref="M722">_xlfn.IFS(L722=0,"Below Expectation",L722&lt;5,"Needs Improvement",L722&lt;=7,"Meets Expectation",L722&gt;=8,"Exceeds Expectation")</f>
        <v>Needs Improvement</v>
      </c>
      <c r="N722">
        <f t="shared" si="11"/>
        <v>12</v>
      </c>
      <c r="O722" s="11">
        <f>N722/Table3[[#Totals],[Point]]</f>
        <v>0.8571428571428571</v>
      </c>
      <c r="P722" s="4" t="str" cm="1">
        <f t="array" ref="P722">_xlfn.IFS(O722&lt;=40%,"Low Risk",AND(O722&gt;40%,O722&lt;60%), "Medium Risk",O722&gt;=60%,"High Risk")</f>
        <v>High Risk</v>
      </c>
      <c r="Y722" cm="1">
        <f t="array" ref="Y722">_xlfn.IFS(D722="22-29",1,D722="30-39",2,D722="40-49",3,D722="50-59",4)</f>
        <v>2</v>
      </c>
      <c r="Z722" cm="1">
        <f t="array" ref="Z722">_xlfn.IFS(I722="0-4years",3,I722="5-9years",2,I722="10+ years",1)</f>
        <v>3</v>
      </c>
      <c r="AA722" cm="1">
        <f t="array" ref="AA722">_xlfn.IFS(J722="Low(1-2)", 3, J722="Medium(3)",1,J722="High(4-5)",2)</f>
        <v>3</v>
      </c>
      <c r="AB722" cm="1">
        <f t="array" ref="AB722">_xlfn.IFS(M722="Needs Improvement", 4, M722="Below Expectation", 1,M722="Meets Expectation",3,M722="Exceeds Expectation",2)</f>
        <v>4</v>
      </c>
    </row>
    <row r="723" spans="1:28" x14ac:dyDescent="0.3">
      <c r="A723" t="s">
        <v>745</v>
      </c>
      <c r="B723" t="s">
        <v>1743</v>
      </c>
      <c r="C723" t="s">
        <v>2029</v>
      </c>
      <c r="D723" t="s">
        <v>2074</v>
      </c>
      <c r="E723" t="s">
        <v>2023</v>
      </c>
      <c r="F723" t="s">
        <v>887</v>
      </c>
      <c r="G723" s="4">
        <v>28443</v>
      </c>
      <c r="H723">
        <v>0</v>
      </c>
      <c r="I723" s="6" t="s">
        <v>2071</v>
      </c>
      <c r="J723" t="s">
        <v>2079</v>
      </c>
      <c r="K723">
        <v>4</v>
      </c>
      <c r="L723">
        <v>4</v>
      </c>
      <c r="M723" t="str" cm="1">
        <f t="array" ref="M723">_xlfn.IFS(L723=0,"Below Expectation",L723&lt;5,"Needs Improvement",L723&lt;=7,"Meets Expectation",L723&gt;=8,"Exceeds Expectation")</f>
        <v>Needs Improvement</v>
      </c>
      <c r="N723">
        <f t="shared" si="11"/>
        <v>10</v>
      </c>
      <c r="O723" s="11">
        <f>N723/Table3[[#Totals],[Point]]</f>
        <v>0.7142857142857143</v>
      </c>
      <c r="P723" s="4" t="str" cm="1">
        <f t="array" ref="P723">_xlfn.IFS(O723&lt;=40%,"Low Risk",AND(O723&gt;40%,O723&lt;60%), "Medium Risk",O723&gt;=60%,"High Risk")</f>
        <v>High Risk</v>
      </c>
      <c r="Y723" cm="1">
        <f t="array" ref="Y723">_xlfn.IFS(D723="22-29",1,D723="30-39",2,D723="40-49",3,D723="50-59",4)</f>
        <v>3</v>
      </c>
      <c r="Z723" cm="1">
        <f t="array" ref="Z723">_xlfn.IFS(I723="0-4years",3,I723="5-9years",2,I723="10+ years",1)</f>
        <v>1</v>
      </c>
      <c r="AA723" cm="1">
        <f t="array" ref="AA723">_xlfn.IFS(J723="Low(1-2)", 3, J723="Medium(3)",1,J723="High(4-5)",2)</f>
        <v>2</v>
      </c>
      <c r="AB723" cm="1">
        <f t="array" ref="AB723">_xlfn.IFS(M723="Needs Improvement", 4, M723="Below Expectation", 1,M723="Meets Expectation",3,M723="Exceeds Expectation",2)</f>
        <v>4</v>
      </c>
    </row>
    <row r="724" spans="1:28" x14ac:dyDescent="0.3">
      <c r="A724" t="s">
        <v>746</v>
      </c>
      <c r="B724" t="s">
        <v>1744</v>
      </c>
      <c r="C724" t="s">
        <v>2027</v>
      </c>
      <c r="D724" t="s">
        <v>2073</v>
      </c>
      <c r="E724" t="s">
        <v>2023</v>
      </c>
      <c r="F724" t="s">
        <v>260</v>
      </c>
      <c r="G724" s="4">
        <v>46395</v>
      </c>
      <c r="H724">
        <v>0</v>
      </c>
      <c r="I724" s="6" t="s">
        <v>2070</v>
      </c>
      <c r="J724" t="s">
        <v>2080</v>
      </c>
      <c r="K724">
        <v>5</v>
      </c>
      <c r="L724">
        <v>7</v>
      </c>
      <c r="M724" t="str" cm="1">
        <f t="array" ref="M724">_xlfn.IFS(L724=0,"Below Expectation",L724&lt;5,"Needs Improvement",L724&lt;=7,"Meets Expectation",L724&gt;=8,"Exceeds Expectation")</f>
        <v>Meets Expectation</v>
      </c>
      <c r="N724">
        <f t="shared" si="11"/>
        <v>10</v>
      </c>
      <c r="O724" s="11">
        <f>N724/Table3[[#Totals],[Point]]</f>
        <v>0.7142857142857143</v>
      </c>
      <c r="P724" s="4" t="str" cm="1">
        <f t="array" ref="P724">_xlfn.IFS(O724&lt;=40%,"Low Risk",AND(O724&gt;40%,O724&lt;60%), "Medium Risk",O724&gt;=60%,"High Risk")</f>
        <v>High Risk</v>
      </c>
      <c r="Y724" cm="1">
        <f t="array" ref="Y724">_xlfn.IFS(D724="22-29",1,D724="30-39",2,D724="40-49",3,D724="50-59",4)</f>
        <v>2</v>
      </c>
      <c r="Z724" cm="1">
        <f t="array" ref="Z724">_xlfn.IFS(I724="0-4years",3,I724="5-9years",2,I724="10+ years",1)</f>
        <v>2</v>
      </c>
      <c r="AA724" cm="1">
        <f t="array" ref="AA724">_xlfn.IFS(J724="Low(1-2)", 3, J724="Medium(3)",1,J724="High(4-5)",2)</f>
        <v>3</v>
      </c>
      <c r="AB724" cm="1">
        <f t="array" ref="AB724">_xlfn.IFS(M724="Needs Improvement", 4, M724="Below Expectation", 1,M724="Meets Expectation",3,M724="Exceeds Expectation",2)</f>
        <v>3</v>
      </c>
    </row>
    <row r="725" spans="1:28" x14ac:dyDescent="0.3">
      <c r="A725" t="s">
        <v>747</v>
      </c>
      <c r="B725" t="s">
        <v>1745</v>
      </c>
      <c r="C725" t="s">
        <v>2027</v>
      </c>
      <c r="D725" t="s">
        <v>2074</v>
      </c>
      <c r="E725" t="s">
        <v>2023</v>
      </c>
      <c r="F725" t="s">
        <v>217</v>
      </c>
      <c r="G725" s="4">
        <v>35725</v>
      </c>
      <c r="H725">
        <v>0</v>
      </c>
      <c r="I725" s="6" t="s">
        <v>2071</v>
      </c>
      <c r="J725" t="s">
        <v>2079</v>
      </c>
      <c r="K725">
        <v>1</v>
      </c>
      <c r="L725">
        <v>9</v>
      </c>
      <c r="M725" t="str" cm="1">
        <f t="array" ref="M725">_xlfn.IFS(L725=0,"Below Expectation",L725&lt;5,"Needs Improvement",L725&lt;=7,"Meets Expectation",L725&gt;=8,"Exceeds Expectation")</f>
        <v>Exceeds Expectation</v>
      </c>
      <c r="N725">
        <f t="shared" si="11"/>
        <v>8</v>
      </c>
      <c r="O725" s="11">
        <f>N725/Table3[[#Totals],[Point]]</f>
        <v>0.5714285714285714</v>
      </c>
      <c r="P725" s="4" t="str" cm="1">
        <f t="array" ref="P725">_xlfn.IFS(O725&lt;=40%,"Low Risk",AND(O725&gt;40%,O725&lt;60%), "Medium Risk",O725&gt;=60%,"High Risk")</f>
        <v>Medium Risk</v>
      </c>
      <c r="Y725" cm="1">
        <f t="array" ref="Y725">_xlfn.IFS(D725="22-29",1,D725="30-39",2,D725="40-49",3,D725="50-59",4)</f>
        <v>3</v>
      </c>
      <c r="Z725" cm="1">
        <f t="array" ref="Z725">_xlfn.IFS(I725="0-4years",3,I725="5-9years",2,I725="10+ years",1)</f>
        <v>1</v>
      </c>
      <c r="AA725" cm="1">
        <f t="array" ref="AA725">_xlfn.IFS(J725="Low(1-2)", 3, J725="Medium(3)",1,J725="High(4-5)",2)</f>
        <v>2</v>
      </c>
      <c r="AB725" cm="1">
        <f t="array" ref="AB725">_xlfn.IFS(M725="Needs Improvement", 4, M725="Below Expectation", 1,M725="Meets Expectation",3,M725="Exceeds Expectation",2)</f>
        <v>2</v>
      </c>
    </row>
    <row r="726" spans="1:28" x14ac:dyDescent="0.3">
      <c r="A726" t="s">
        <v>748</v>
      </c>
      <c r="B726" t="s">
        <v>1746</v>
      </c>
      <c r="C726" t="s">
        <v>2026</v>
      </c>
      <c r="D726" t="s">
        <v>2074</v>
      </c>
      <c r="E726" t="s">
        <v>2023</v>
      </c>
      <c r="F726" t="s">
        <v>310</v>
      </c>
      <c r="G726" s="4">
        <v>58461</v>
      </c>
      <c r="H726">
        <v>1</v>
      </c>
      <c r="I726" s="6" t="s">
        <v>2071</v>
      </c>
      <c r="J726" t="s">
        <v>2079</v>
      </c>
      <c r="K726">
        <v>1</v>
      </c>
      <c r="L726">
        <v>3</v>
      </c>
      <c r="M726" t="str" cm="1">
        <f t="array" ref="M726">_xlfn.IFS(L726=0,"Below Expectation",L726&lt;5,"Needs Improvement",L726&lt;=7,"Meets Expectation",L726&gt;=8,"Exceeds Expectation")</f>
        <v>Needs Improvement</v>
      </c>
      <c r="N726">
        <f t="shared" si="11"/>
        <v>10</v>
      </c>
      <c r="O726" s="11">
        <f>N726/Table3[[#Totals],[Point]]</f>
        <v>0.7142857142857143</v>
      </c>
      <c r="P726" s="4" t="str" cm="1">
        <f t="array" ref="P726">_xlfn.IFS(O726&lt;=40%,"Low Risk",AND(O726&gt;40%,O726&lt;60%), "Medium Risk",O726&gt;=60%,"High Risk")</f>
        <v>High Risk</v>
      </c>
      <c r="Y726" cm="1">
        <f t="array" ref="Y726">_xlfn.IFS(D726="22-29",1,D726="30-39",2,D726="40-49",3,D726="50-59",4)</f>
        <v>3</v>
      </c>
      <c r="Z726" cm="1">
        <f t="array" ref="Z726">_xlfn.IFS(I726="0-4years",3,I726="5-9years",2,I726="10+ years",1)</f>
        <v>1</v>
      </c>
      <c r="AA726" cm="1">
        <f t="array" ref="AA726">_xlfn.IFS(J726="Low(1-2)", 3, J726="Medium(3)",1,J726="High(4-5)",2)</f>
        <v>2</v>
      </c>
      <c r="AB726" cm="1">
        <f t="array" ref="AB726">_xlfn.IFS(M726="Needs Improvement", 4, M726="Below Expectation", 1,M726="Meets Expectation",3,M726="Exceeds Expectation",2)</f>
        <v>4</v>
      </c>
    </row>
    <row r="727" spans="1:28" x14ac:dyDescent="0.3">
      <c r="A727" t="s">
        <v>749</v>
      </c>
      <c r="B727" t="s">
        <v>1747</v>
      </c>
      <c r="C727" t="s">
        <v>2030</v>
      </c>
      <c r="D727" t="s">
        <v>2074</v>
      </c>
      <c r="E727" t="s">
        <v>2022</v>
      </c>
      <c r="F727" t="s">
        <v>794</v>
      </c>
      <c r="G727" s="4">
        <v>66115</v>
      </c>
      <c r="H727">
        <v>0</v>
      </c>
      <c r="I727" s="6" t="s">
        <v>2070</v>
      </c>
      <c r="J727" t="s">
        <v>2080</v>
      </c>
      <c r="K727">
        <v>2</v>
      </c>
      <c r="L727">
        <v>8</v>
      </c>
      <c r="M727" t="str" cm="1">
        <f t="array" ref="M727">_xlfn.IFS(L727=0,"Below Expectation",L727&lt;5,"Needs Improvement",L727&lt;=7,"Meets Expectation",L727&gt;=8,"Exceeds Expectation")</f>
        <v>Exceeds Expectation</v>
      </c>
      <c r="N727">
        <f t="shared" si="11"/>
        <v>10</v>
      </c>
      <c r="O727" s="11">
        <f>N727/Table3[[#Totals],[Point]]</f>
        <v>0.7142857142857143</v>
      </c>
      <c r="P727" s="4" t="str" cm="1">
        <f t="array" ref="P727">_xlfn.IFS(O727&lt;=40%,"Low Risk",AND(O727&gt;40%,O727&lt;60%), "Medium Risk",O727&gt;=60%,"High Risk")</f>
        <v>High Risk</v>
      </c>
      <c r="Y727" cm="1">
        <f t="array" ref="Y727">_xlfn.IFS(D727="22-29",1,D727="30-39",2,D727="40-49",3,D727="50-59",4)</f>
        <v>3</v>
      </c>
      <c r="Z727" cm="1">
        <f t="array" ref="Z727">_xlfn.IFS(I727="0-4years",3,I727="5-9years",2,I727="10+ years",1)</f>
        <v>2</v>
      </c>
      <c r="AA727" cm="1">
        <f t="array" ref="AA727">_xlfn.IFS(J727="Low(1-2)", 3, J727="Medium(3)",1,J727="High(4-5)",2)</f>
        <v>3</v>
      </c>
      <c r="AB727" cm="1">
        <f t="array" ref="AB727">_xlfn.IFS(M727="Needs Improvement", 4, M727="Below Expectation", 1,M727="Meets Expectation",3,M727="Exceeds Expectation",2)</f>
        <v>2</v>
      </c>
    </row>
    <row r="728" spans="1:28" x14ac:dyDescent="0.3">
      <c r="A728" t="s">
        <v>750</v>
      </c>
      <c r="B728" t="s">
        <v>1748</v>
      </c>
      <c r="C728" t="s">
        <v>2028</v>
      </c>
      <c r="D728" t="s">
        <v>2073</v>
      </c>
      <c r="E728" t="s">
        <v>2023</v>
      </c>
      <c r="F728" t="s">
        <v>781</v>
      </c>
      <c r="G728" s="4">
        <v>108732</v>
      </c>
      <c r="H728">
        <v>0</v>
      </c>
      <c r="I728" s="6" t="s">
        <v>2070</v>
      </c>
      <c r="J728" t="s">
        <v>2079</v>
      </c>
      <c r="K728">
        <v>1</v>
      </c>
      <c r="L728">
        <v>6</v>
      </c>
      <c r="M728" t="str" cm="1">
        <f t="array" ref="M728">_xlfn.IFS(L728=0,"Below Expectation",L728&lt;5,"Needs Improvement",L728&lt;=7,"Meets Expectation",L728&gt;=8,"Exceeds Expectation")</f>
        <v>Meets Expectation</v>
      </c>
      <c r="N728">
        <f t="shared" si="11"/>
        <v>9</v>
      </c>
      <c r="O728" s="11">
        <f>N728/Table3[[#Totals],[Point]]</f>
        <v>0.6428571428571429</v>
      </c>
      <c r="P728" s="4" t="str" cm="1">
        <f t="array" ref="P728">_xlfn.IFS(O728&lt;=40%,"Low Risk",AND(O728&gt;40%,O728&lt;60%), "Medium Risk",O728&gt;=60%,"High Risk")</f>
        <v>High Risk</v>
      </c>
      <c r="Y728" cm="1">
        <f t="array" ref="Y728">_xlfn.IFS(D728="22-29",1,D728="30-39",2,D728="40-49",3,D728="50-59",4)</f>
        <v>2</v>
      </c>
      <c r="Z728" cm="1">
        <f t="array" ref="Z728">_xlfn.IFS(I728="0-4years",3,I728="5-9years",2,I728="10+ years",1)</f>
        <v>2</v>
      </c>
      <c r="AA728" cm="1">
        <f t="array" ref="AA728">_xlfn.IFS(J728="Low(1-2)", 3, J728="Medium(3)",1,J728="High(4-5)",2)</f>
        <v>2</v>
      </c>
      <c r="AB728" cm="1">
        <f t="array" ref="AB728">_xlfn.IFS(M728="Needs Improvement", 4, M728="Below Expectation", 1,M728="Meets Expectation",3,M728="Exceeds Expectation",2)</f>
        <v>3</v>
      </c>
    </row>
    <row r="729" spans="1:28" x14ac:dyDescent="0.3">
      <c r="A729" t="s">
        <v>751</v>
      </c>
      <c r="B729" t="s">
        <v>1749</v>
      </c>
      <c r="C729" t="s">
        <v>2025</v>
      </c>
      <c r="D729" t="s">
        <v>2074</v>
      </c>
      <c r="E729" t="s">
        <v>2022</v>
      </c>
      <c r="F729" t="s">
        <v>159</v>
      </c>
      <c r="G729" s="4">
        <v>104790</v>
      </c>
      <c r="H729">
        <v>1</v>
      </c>
      <c r="I729" s="6" t="s">
        <v>2070</v>
      </c>
      <c r="J729" t="s">
        <v>2079</v>
      </c>
      <c r="K729">
        <v>1</v>
      </c>
      <c r="L729">
        <v>6</v>
      </c>
      <c r="M729" t="str" cm="1">
        <f t="array" ref="M729">_xlfn.IFS(L729=0,"Below Expectation",L729&lt;5,"Needs Improvement",L729&lt;=7,"Meets Expectation",L729&gt;=8,"Exceeds Expectation")</f>
        <v>Meets Expectation</v>
      </c>
      <c r="N729">
        <f t="shared" si="11"/>
        <v>10</v>
      </c>
      <c r="O729" s="11">
        <f>N729/Table3[[#Totals],[Point]]</f>
        <v>0.7142857142857143</v>
      </c>
      <c r="P729" s="4" t="str" cm="1">
        <f t="array" ref="P729">_xlfn.IFS(O729&lt;=40%,"Low Risk",AND(O729&gt;40%,O729&lt;60%), "Medium Risk",O729&gt;=60%,"High Risk")</f>
        <v>High Risk</v>
      </c>
      <c r="Y729" cm="1">
        <f t="array" ref="Y729">_xlfn.IFS(D729="22-29",1,D729="30-39",2,D729="40-49",3,D729="50-59",4)</f>
        <v>3</v>
      </c>
      <c r="Z729" cm="1">
        <f t="array" ref="Z729">_xlfn.IFS(I729="0-4years",3,I729="5-9years",2,I729="10+ years",1)</f>
        <v>2</v>
      </c>
      <c r="AA729" cm="1">
        <f t="array" ref="AA729">_xlfn.IFS(J729="Low(1-2)", 3, J729="Medium(3)",1,J729="High(4-5)",2)</f>
        <v>2</v>
      </c>
      <c r="AB729" cm="1">
        <f t="array" ref="AB729">_xlfn.IFS(M729="Needs Improvement", 4, M729="Below Expectation", 1,M729="Meets Expectation",3,M729="Exceeds Expectation",2)</f>
        <v>3</v>
      </c>
    </row>
    <row r="730" spans="1:28" x14ac:dyDescent="0.3">
      <c r="A730" t="s">
        <v>752</v>
      </c>
      <c r="B730" t="s">
        <v>1750</v>
      </c>
      <c r="C730" t="s">
        <v>2025</v>
      </c>
      <c r="D730" t="s">
        <v>2076</v>
      </c>
      <c r="E730" t="s">
        <v>2023</v>
      </c>
      <c r="F730" t="s">
        <v>815</v>
      </c>
      <c r="G730" s="4">
        <v>104557</v>
      </c>
      <c r="H730">
        <v>1</v>
      </c>
      <c r="I730" s="6" t="s">
        <v>2069</v>
      </c>
      <c r="J730" t="s">
        <v>2079</v>
      </c>
      <c r="K730">
        <v>1</v>
      </c>
      <c r="L730">
        <v>2</v>
      </c>
      <c r="M730" t="str" cm="1">
        <f t="array" ref="M730">_xlfn.IFS(L730=0,"Below Expectation",L730&lt;5,"Needs Improvement",L730&lt;=7,"Meets Expectation",L730&gt;=8,"Exceeds Expectation")</f>
        <v>Needs Improvement</v>
      </c>
      <c r="N730">
        <f t="shared" si="11"/>
        <v>10</v>
      </c>
      <c r="O730" s="11">
        <f>N730/Table3[[#Totals],[Point]]</f>
        <v>0.7142857142857143</v>
      </c>
      <c r="P730" s="4" t="str" cm="1">
        <f t="array" ref="P730">_xlfn.IFS(O730&lt;=40%,"Low Risk",AND(O730&gt;40%,O730&lt;60%), "Medium Risk",O730&gt;=60%,"High Risk")</f>
        <v>High Risk</v>
      </c>
      <c r="Y730" cm="1">
        <f t="array" ref="Y730">_xlfn.IFS(D730="22-29",1,D730="30-39",2,D730="40-49",3,D730="50-59",4)</f>
        <v>1</v>
      </c>
      <c r="Z730" cm="1">
        <f t="array" ref="Z730">_xlfn.IFS(I730="0-4years",3,I730="5-9years",2,I730="10+ years",1)</f>
        <v>3</v>
      </c>
      <c r="AA730" cm="1">
        <f t="array" ref="AA730">_xlfn.IFS(J730="Low(1-2)", 3, J730="Medium(3)",1,J730="High(4-5)",2)</f>
        <v>2</v>
      </c>
      <c r="AB730" cm="1">
        <f t="array" ref="AB730">_xlfn.IFS(M730="Needs Improvement", 4, M730="Below Expectation", 1,M730="Meets Expectation",3,M730="Exceeds Expectation",2)</f>
        <v>4</v>
      </c>
    </row>
    <row r="731" spans="1:28" x14ac:dyDescent="0.3">
      <c r="A731" t="s">
        <v>753</v>
      </c>
      <c r="B731" t="s">
        <v>1751</v>
      </c>
      <c r="C731" t="s">
        <v>2025</v>
      </c>
      <c r="D731" t="s">
        <v>2074</v>
      </c>
      <c r="E731" t="s">
        <v>2023</v>
      </c>
      <c r="F731" t="s">
        <v>806</v>
      </c>
      <c r="G731" s="4">
        <v>96260</v>
      </c>
      <c r="H731">
        <v>1</v>
      </c>
      <c r="I731" s="6" t="s">
        <v>2069</v>
      </c>
      <c r="J731" t="s">
        <v>2081</v>
      </c>
      <c r="K731">
        <v>4</v>
      </c>
      <c r="L731">
        <v>3</v>
      </c>
      <c r="M731" t="str" cm="1">
        <f t="array" ref="M731">_xlfn.IFS(L731=0,"Below Expectation",L731&lt;5,"Needs Improvement",L731&lt;=7,"Meets Expectation",L731&gt;=8,"Exceeds Expectation")</f>
        <v>Needs Improvement</v>
      </c>
      <c r="N731">
        <f t="shared" si="11"/>
        <v>11</v>
      </c>
      <c r="O731" s="11">
        <f>N731/Table3[[#Totals],[Point]]</f>
        <v>0.7857142857142857</v>
      </c>
      <c r="P731" s="4" t="str" cm="1">
        <f t="array" ref="P731">_xlfn.IFS(O731&lt;=40%,"Low Risk",AND(O731&gt;40%,O731&lt;60%), "Medium Risk",O731&gt;=60%,"High Risk")</f>
        <v>High Risk</v>
      </c>
      <c r="Y731" cm="1">
        <f t="array" ref="Y731">_xlfn.IFS(D731="22-29",1,D731="30-39",2,D731="40-49",3,D731="50-59",4)</f>
        <v>3</v>
      </c>
      <c r="Z731" cm="1">
        <f t="array" ref="Z731">_xlfn.IFS(I731="0-4years",3,I731="5-9years",2,I731="10+ years",1)</f>
        <v>3</v>
      </c>
      <c r="AA731" cm="1">
        <f t="array" ref="AA731">_xlfn.IFS(J731="Low(1-2)", 3, J731="Medium(3)",1,J731="High(4-5)",2)</f>
        <v>1</v>
      </c>
      <c r="AB731" cm="1">
        <f t="array" ref="AB731">_xlfn.IFS(M731="Needs Improvement", 4, M731="Below Expectation", 1,M731="Meets Expectation",3,M731="Exceeds Expectation",2)</f>
        <v>4</v>
      </c>
    </row>
    <row r="732" spans="1:28" x14ac:dyDescent="0.3">
      <c r="A732" t="s">
        <v>754</v>
      </c>
      <c r="B732" t="s">
        <v>1752</v>
      </c>
      <c r="C732" t="s">
        <v>2028</v>
      </c>
      <c r="D732" t="s">
        <v>2073</v>
      </c>
      <c r="E732" t="s">
        <v>2023</v>
      </c>
      <c r="F732" t="s">
        <v>194</v>
      </c>
      <c r="G732" s="4">
        <v>53690</v>
      </c>
      <c r="H732">
        <v>0</v>
      </c>
      <c r="I732" s="6" t="s">
        <v>2069</v>
      </c>
      <c r="J732" t="s">
        <v>2079</v>
      </c>
      <c r="K732">
        <v>1</v>
      </c>
      <c r="L732">
        <v>6</v>
      </c>
      <c r="M732" t="str" cm="1">
        <f t="array" ref="M732">_xlfn.IFS(L732=0,"Below Expectation",L732&lt;5,"Needs Improvement",L732&lt;=7,"Meets Expectation",L732&gt;=8,"Exceeds Expectation")</f>
        <v>Meets Expectation</v>
      </c>
      <c r="N732">
        <f t="shared" si="11"/>
        <v>10</v>
      </c>
      <c r="O732" s="11">
        <f>N732/Table3[[#Totals],[Point]]</f>
        <v>0.7142857142857143</v>
      </c>
      <c r="P732" s="4" t="str" cm="1">
        <f t="array" ref="P732">_xlfn.IFS(O732&lt;=40%,"Low Risk",AND(O732&gt;40%,O732&lt;60%), "Medium Risk",O732&gt;=60%,"High Risk")</f>
        <v>High Risk</v>
      </c>
      <c r="Y732" cm="1">
        <f t="array" ref="Y732">_xlfn.IFS(D732="22-29",1,D732="30-39",2,D732="40-49",3,D732="50-59",4)</f>
        <v>2</v>
      </c>
      <c r="Z732" cm="1">
        <f t="array" ref="Z732">_xlfn.IFS(I732="0-4years",3,I732="5-9years",2,I732="10+ years",1)</f>
        <v>3</v>
      </c>
      <c r="AA732" cm="1">
        <f t="array" ref="AA732">_xlfn.IFS(J732="Low(1-2)", 3, J732="Medium(3)",1,J732="High(4-5)",2)</f>
        <v>2</v>
      </c>
      <c r="AB732" cm="1">
        <f t="array" ref="AB732">_xlfn.IFS(M732="Needs Improvement", 4, M732="Below Expectation", 1,M732="Meets Expectation",3,M732="Exceeds Expectation",2)</f>
        <v>3</v>
      </c>
    </row>
    <row r="733" spans="1:28" x14ac:dyDescent="0.3">
      <c r="A733" t="s">
        <v>755</v>
      </c>
      <c r="B733" t="s">
        <v>1753</v>
      </c>
      <c r="C733" t="s">
        <v>2027</v>
      </c>
      <c r="D733" t="s">
        <v>2076</v>
      </c>
      <c r="E733" t="s">
        <v>2022</v>
      </c>
      <c r="F733" t="s">
        <v>182</v>
      </c>
      <c r="G733" s="4">
        <v>26407</v>
      </c>
      <c r="H733">
        <v>0</v>
      </c>
      <c r="I733" s="6" t="s">
        <v>2069</v>
      </c>
      <c r="J733" t="s">
        <v>2079</v>
      </c>
      <c r="K733">
        <v>3</v>
      </c>
      <c r="L733">
        <v>4</v>
      </c>
      <c r="M733" t="str" cm="1">
        <f t="array" ref="M733">_xlfn.IFS(L733=0,"Below Expectation",L733&lt;5,"Needs Improvement",L733&lt;=7,"Meets Expectation",L733&gt;=8,"Exceeds Expectation")</f>
        <v>Needs Improvement</v>
      </c>
      <c r="N733">
        <f t="shared" si="11"/>
        <v>10</v>
      </c>
      <c r="O733" s="11">
        <f>N733/Table3[[#Totals],[Point]]</f>
        <v>0.7142857142857143</v>
      </c>
      <c r="P733" s="4" t="str" cm="1">
        <f t="array" ref="P733">_xlfn.IFS(O733&lt;=40%,"Low Risk",AND(O733&gt;40%,O733&lt;60%), "Medium Risk",O733&gt;=60%,"High Risk")</f>
        <v>High Risk</v>
      </c>
      <c r="Y733" cm="1">
        <f t="array" ref="Y733">_xlfn.IFS(D733="22-29",1,D733="30-39",2,D733="40-49",3,D733="50-59",4)</f>
        <v>1</v>
      </c>
      <c r="Z733" cm="1">
        <f t="array" ref="Z733">_xlfn.IFS(I733="0-4years",3,I733="5-9years",2,I733="10+ years",1)</f>
        <v>3</v>
      </c>
      <c r="AA733" cm="1">
        <f t="array" ref="AA733">_xlfn.IFS(J733="Low(1-2)", 3, J733="Medium(3)",1,J733="High(4-5)",2)</f>
        <v>2</v>
      </c>
      <c r="AB733" cm="1">
        <f t="array" ref="AB733">_xlfn.IFS(M733="Needs Improvement", 4, M733="Below Expectation", 1,M733="Meets Expectation",3,M733="Exceeds Expectation",2)</f>
        <v>4</v>
      </c>
    </row>
    <row r="734" spans="1:28" x14ac:dyDescent="0.3">
      <c r="A734" t="s">
        <v>756</v>
      </c>
      <c r="B734" t="s">
        <v>1754</v>
      </c>
      <c r="C734" t="s">
        <v>2030</v>
      </c>
      <c r="D734" t="s">
        <v>2076</v>
      </c>
      <c r="E734" t="s">
        <v>2022</v>
      </c>
      <c r="F734" t="s">
        <v>224</v>
      </c>
      <c r="G734" s="4">
        <v>98568</v>
      </c>
      <c r="H734">
        <v>0</v>
      </c>
      <c r="I734" s="6" t="s">
        <v>2070</v>
      </c>
      <c r="J734" t="s">
        <v>2080</v>
      </c>
      <c r="K734">
        <v>5</v>
      </c>
      <c r="L734">
        <v>2</v>
      </c>
      <c r="M734" t="str" cm="1">
        <f t="array" ref="M734">_xlfn.IFS(L734=0,"Below Expectation",L734&lt;5,"Needs Improvement",L734&lt;=7,"Meets Expectation",L734&gt;=8,"Exceeds Expectation")</f>
        <v>Needs Improvement</v>
      </c>
      <c r="N734">
        <f t="shared" si="11"/>
        <v>10</v>
      </c>
      <c r="O734" s="11">
        <f>N734/Table3[[#Totals],[Point]]</f>
        <v>0.7142857142857143</v>
      </c>
      <c r="P734" s="4" t="str" cm="1">
        <f t="array" ref="P734">_xlfn.IFS(O734&lt;=40%,"Low Risk",AND(O734&gt;40%,O734&lt;60%), "Medium Risk",O734&gt;=60%,"High Risk")</f>
        <v>High Risk</v>
      </c>
      <c r="Y734" cm="1">
        <f t="array" ref="Y734">_xlfn.IFS(D734="22-29",1,D734="30-39",2,D734="40-49",3,D734="50-59",4)</f>
        <v>1</v>
      </c>
      <c r="Z734" cm="1">
        <f t="array" ref="Z734">_xlfn.IFS(I734="0-4years",3,I734="5-9years",2,I734="10+ years",1)</f>
        <v>2</v>
      </c>
      <c r="AA734" cm="1">
        <f t="array" ref="AA734">_xlfn.IFS(J734="Low(1-2)", 3, J734="Medium(3)",1,J734="High(4-5)",2)</f>
        <v>3</v>
      </c>
      <c r="AB734" cm="1">
        <f t="array" ref="AB734">_xlfn.IFS(M734="Needs Improvement", 4, M734="Below Expectation", 1,M734="Meets Expectation",3,M734="Exceeds Expectation",2)</f>
        <v>4</v>
      </c>
    </row>
    <row r="735" spans="1:28" x14ac:dyDescent="0.3">
      <c r="A735" t="s">
        <v>757</v>
      </c>
      <c r="B735" t="s">
        <v>1755</v>
      </c>
      <c r="C735" t="s">
        <v>2028</v>
      </c>
      <c r="D735" t="s">
        <v>2074</v>
      </c>
      <c r="E735" t="s">
        <v>2023</v>
      </c>
      <c r="F735" t="s">
        <v>510</v>
      </c>
      <c r="G735" s="4">
        <v>83560</v>
      </c>
      <c r="H735">
        <v>1</v>
      </c>
      <c r="I735" s="6" t="s">
        <v>2070</v>
      </c>
      <c r="J735" t="s">
        <v>2079</v>
      </c>
      <c r="K735">
        <v>1</v>
      </c>
      <c r="L735">
        <v>0</v>
      </c>
      <c r="M735" t="str" cm="1">
        <f t="array" ref="M735">_xlfn.IFS(L735=0,"Below Expectation",L735&lt;5,"Needs Improvement",L735&lt;=7,"Meets Expectation",L735&gt;=8,"Exceeds Expectation")</f>
        <v>Below Expectation</v>
      </c>
      <c r="N735">
        <f t="shared" si="11"/>
        <v>8</v>
      </c>
      <c r="O735" s="11">
        <f>N735/Table3[[#Totals],[Point]]</f>
        <v>0.5714285714285714</v>
      </c>
      <c r="P735" s="4" t="str" cm="1">
        <f t="array" ref="P735">_xlfn.IFS(O735&lt;=40%,"Low Risk",AND(O735&gt;40%,O735&lt;60%), "Medium Risk",O735&gt;=60%,"High Risk")</f>
        <v>Medium Risk</v>
      </c>
      <c r="Y735" cm="1">
        <f t="array" ref="Y735">_xlfn.IFS(D735="22-29",1,D735="30-39",2,D735="40-49",3,D735="50-59",4)</f>
        <v>3</v>
      </c>
      <c r="Z735" cm="1">
        <f t="array" ref="Z735">_xlfn.IFS(I735="0-4years",3,I735="5-9years",2,I735="10+ years",1)</f>
        <v>2</v>
      </c>
      <c r="AA735" cm="1">
        <f t="array" ref="AA735">_xlfn.IFS(J735="Low(1-2)", 3, J735="Medium(3)",1,J735="High(4-5)",2)</f>
        <v>2</v>
      </c>
      <c r="AB735" cm="1">
        <f t="array" ref="AB735">_xlfn.IFS(M735="Needs Improvement", 4, M735="Below Expectation", 1,M735="Meets Expectation",3,M735="Exceeds Expectation",2)</f>
        <v>1</v>
      </c>
    </row>
    <row r="736" spans="1:28" x14ac:dyDescent="0.3">
      <c r="A736" t="s">
        <v>758</v>
      </c>
      <c r="B736" t="s">
        <v>1756</v>
      </c>
      <c r="C736" t="s">
        <v>2025</v>
      </c>
      <c r="D736" t="s">
        <v>2073</v>
      </c>
      <c r="E736" t="s">
        <v>2023</v>
      </c>
      <c r="F736" t="s">
        <v>580</v>
      </c>
      <c r="G736" s="4">
        <v>72340</v>
      </c>
      <c r="H736">
        <v>0</v>
      </c>
      <c r="I736" s="6" t="s">
        <v>2071</v>
      </c>
      <c r="J736" t="s">
        <v>2081</v>
      </c>
      <c r="K736">
        <v>1</v>
      </c>
      <c r="L736">
        <v>6</v>
      </c>
      <c r="M736" t="str" cm="1">
        <f t="array" ref="M736">_xlfn.IFS(L736=0,"Below Expectation",L736&lt;5,"Needs Improvement",L736&lt;=7,"Meets Expectation",L736&gt;=8,"Exceeds Expectation")</f>
        <v>Meets Expectation</v>
      </c>
      <c r="N736">
        <f t="shared" si="11"/>
        <v>7</v>
      </c>
      <c r="O736" s="11">
        <f>N736/Table3[[#Totals],[Point]]</f>
        <v>0.5</v>
      </c>
      <c r="P736" s="4" t="str" cm="1">
        <f t="array" ref="P736">_xlfn.IFS(O736&lt;=40%,"Low Risk",AND(O736&gt;40%,O736&lt;60%), "Medium Risk",O736&gt;=60%,"High Risk")</f>
        <v>Medium Risk</v>
      </c>
      <c r="Y736" cm="1">
        <f t="array" ref="Y736">_xlfn.IFS(D736="22-29",1,D736="30-39",2,D736="40-49",3,D736="50-59",4)</f>
        <v>2</v>
      </c>
      <c r="Z736" cm="1">
        <f t="array" ref="Z736">_xlfn.IFS(I736="0-4years",3,I736="5-9years",2,I736="10+ years",1)</f>
        <v>1</v>
      </c>
      <c r="AA736" cm="1">
        <f t="array" ref="AA736">_xlfn.IFS(J736="Low(1-2)", 3, J736="Medium(3)",1,J736="High(4-5)",2)</f>
        <v>1</v>
      </c>
      <c r="AB736" cm="1">
        <f t="array" ref="AB736">_xlfn.IFS(M736="Needs Improvement", 4, M736="Below Expectation", 1,M736="Meets Expectation",3,M736="Exceeds Expectation",2)</f>
        <v>3</v>
      </c>
    </row>
    <row r="737" spans="1:28" x14ac:dyDescent="0.3">
      <c r="A737" t="s">
        <v>759</v>
      </c>
      <c r="B737" t="s">
        <v>1757</v>
      </c>
      <c r="C737" t="s">
        <v>2026</v>
      </c>
      <c r="D737" t="s">
        <v>2075</v>
      </c>
      <c r="E737" t="s">
        <v>2022</v>
      </c>
      <c r="F737" t="s">
        <v>985</v>
      </c>
      <c r="G737" s="4">
        <v>42794</v>
      </c>
      <c r="H737">
        <v>0</v>
      </c>
      <c r="I737" s="6" t="s">
        <v>2071</v>
      </c>
      <c r="J737" t="s">
        <v>2080</v>
      </c>
      <c r="K737">
        <v>1</v>
      </c>
      <c r="L737">
        <v>5</v>
      </c>
      <c r="M737" t="str" cm="1">
        <f t="array" ref="M737">_xlfn.IFS(L737=0,"Below Expectation",L737&lt;5,"Needs Improvement",L737&lt;=7,"Meets Expectation",L737&gt;=8,"Exceeds Expectation")</f>
        <v>Meets Expectation</v>
      </c>
      <c r="N737">
        <f t="shared" si="11"/>
        <v>11</v>
      </c>
      <c r="O737" s="11">
        <f>N737/Table3[[#Totals],[Point]]</f>
        <v>0.7857142857142857</v>
      </c>
      <c r="P737" s="4" t="str" cm="1">
        <f t="array" ref="P737">_xlfn.IFS(O737&lt;=40%,"Low Risk",AND(O737&gt;40%,O737&lt;60%), "Medium Risk",O737&gt;=60%,"High Risk")</f>
        <v>High Risk</v>
      </c>
      <c r="Y737" cm="1">
        <f t="array" ref="Y737">_xlfn.IFS(D737="22-29",1,D737="30-39",2,D737="40-49",3,D737="50-59",4)</f>
        <v>4</v>
      </c>
      <c r="Z737" cm="1">
        <f t="array" ref="Z737">_xlfn.IFS(I737="0-4years",3,I737="5-9years",2,I737="10+ years",1)</f>
        <v>1</v>
      </c>
      <c r="AA737" cm="1">
        <f t="array" ref="AA737">_xlfn.IFS(J737="Low(1-2)", 3, J737="Medium(3)",1,J737="High(4-5)",2)</f>
        <v>3</v>
      </c>
      <c r="AB737" cm="1">
        <f t="array" ref="AB737">_xlfn.IFS(M737="Needs Improvement", 4, M737="Below Expectation", 1,M737="Meets Expectation",3,M737="Exceeds Expectation",2)</f>
        <v>3</v>
      </c>
    </row>
    <row r="738" spans="1:28" x14ac:dyDescent="0.3">
      <c r="A738" t="s">
        <v>760</v>
      </c>
      <c r="B738" t="s">
        <v>1758</v>
      </c>
      <c r="C738" t="s">
        <v>2029</v>
      </c>
      <c r="D738" t="s">
        <v>2075</v>
      </c>
      <c r="E738" t="s">
        <v>2023</v>
      </c>
      <c r="F738" t="s">
        <v>799</v>
      </c>
      <c r="G738" s="4">
        <v>44881</v>
      </c>
      <c r="H738">
        <v>1</v>
      </c>
      <c r="I738" s="6" t="s">
        <v>2069</v>
      </c>
      <c r="J738" t="s">
        <v>2080</v>
      </c>
      <c r="K738">
        <v>3</v>
      </c>
      <c r="L738">
        <v>9</v>
      </c>
      <c r="M738" t="str" cm="1">
        <f t="array" ref="M738">_xlfn.IFS(L738=0,"Below Expectation",L738&lt;5,"Needs Improvement",L738&lt;=7,"Meets Expectation",L738&gt;=8,"Exceeds Expectation")</f>
        <v>Exceeds Expectation</v>
      </c>
      <c r="N738">
        <f t="shared" si="11"/>
        <v>12</v>
      </c>
      <c r="O738" s="11">
        <f>N738/Table3[[#Totals],[Point]]</f>
        <v>0.8571428571428571</v>
      </c>
      <c r="P738" s="4" t="str" cm="1">
        <f t="array" ref="P738">_xlfn.IFS(O738&lt;=40%,"Low Risk",AND(O738&gt;40%,O738&lt;60%), "Medium Risk",O738&gt;=60%,"High Risk")</f>
        <v>High Risk</v>
      </c>
      <c r="Y738" cm="1">
        <f t="array" ref="Y738">_xlfn.IFS(D738="22-29",1,D738="30-39",2,D738="40-49",3,D738="50-59",4)</f>
        <v>4</v>
      </c>
      <c r="Z738" cm="1">
        <f t="array" ref="Z738">_xlfn.IFS(I738="0-4years",3,I738="5-9years",2,I738="10+ years",1)</f>
        <v>3</v>
      </c>
      <c r="AA738" cm="1">
        <f t="array" ref="AA738">_xlfn.IFS(J738="Low(1-2)", 3, J738="Medium(3)",1,J738="High(4-5)",2)</f>
        <v>3</v>
      </c>
      <c r="AB738" cm="1">
        <f t="array" ref="AB738">_xlfn.IFS(M738="Needs Improvement", 4, M738="Below Expectation", 1,M738="Meets Expectation",3,M738="Exceeds Expectation",2)</f>
        <v>2</v>
      </c>
    </row>
    <row r="739" spans="1:28" x14ac:dyDescent="0.3">
      <c r="A739" t="s">
        <v>761</v>
      </c>
      <c r="B739" t="s">
        <v>1759</v>
      </c>
      <c r="C739" t="s">
        <v>2028</v>
      </c>
      <c r="D739" t="s">
        <v>2073</v>
      </c>
      <c r="E739" t="s">
        <v>2023</v>
      </c>
      <c r="F739" t="s">
        <v>606</v>
      </c>
      <c r="G739" s="4">
        <v>111292</v>
      </c>
      <c r="H739">
        <v>0</v>
      </c>
      <c r="I739" s="6" t="s">
        <v>2071</v>
      </c>
      <c r="J739" t="s">
        <v>2080</v>
      </c>
      <c r="K739">
        <v>1</v>
      </c>
      <c r="L739">
        <v>6</v>
      </c>
      <c r="M739" t="str" cm="1">
        <f t="array" ref="M739">_xlfn.IFS(L739=0,"Below Expectation",L739&lt;5,"Needs Improvement",L739&lt;=7,"Meets Expectation",L739&gt;=8,"Exceeds Expectation")</f>
        <v>Meets Expectation</v>
      </c>
      <c r="N739">
        <f t="shared" si="11"/>
        <v>9</v>
      </c>
      <c r="O739" s="11">
        <f>N739/Table3[[#Totals],[Point]]</f>
        <v>0.6428571428571429</v>
      </c>
      <c r="P739" s="4" t="str" cm="1">
        <f t="array" ref="P739">_xlfn.IFS(O739&lt;=40%,"Low Risk",AND(O739&gt;40%,O739&lt;60%), "Medium Risk",O739&gt;=60%,"High Risk")</f>
        <v>High Risk</v>
      </c>
      <c r="Y739" cm="1">
        <f t="array" ref="Y739">_xlfn.IFS(D739="22-29",1,D739="30-39",2,D739="40-49",3,D739="50-59",4)</f>
        <v>2</v>
      </c>
      <c r="Z739" cm="1">
        <f t="array" ref="Z739">_xlfn.IFS(I739="0-4years",3,I739="5-9years",2,I739="10+ years",1)</f>
        <v>1</v>
      </c>
      <c r="AA739" cm="1">
        <f t="array" ref="AA739">_xlfn.IFS(J739="Low(1-2)", 3, J739="Medium(3)",1,J739="High(4-5)",2)</f>
        <v>3</v>
      </c>
      <c r="AB739" cm="1">
        <f t="array" ref="AB739">_xlfn.IFS(M739="Needs Improvement", 4, M739="Below Expectation", 1,M739="Meets Expectation",3,M739="Exceeds Expectation",2)</f>
        <v>3</v>
      </c>
    </row>
    <row r="740" spans="1:28" x14ac:dyDescent="0.3">
      <c r="A740" t="s">
        <v>762</v>
      </c>
      <c r="B740" t="s">
        <v>1760</v>
      </c>
      <c r="C740" t="s">
        <v>2028</v>
      </c>
      <c r="D740" t="s">
        <v>2074</v>
      </c>
      <c r="E740" t="s">
        <v>2022</v>
      </c>
      <c r="F740" t="s">
        <v>527</v>
      </c>
      <c r="G740" s="4">
        <v>119952</v>
      </c>
      <c r="H740">
        <v>0</v>
      </c>
      <c r="I740" s="6" t="s">
        <v>2071</v>
      </c>
      <c r="J740" t="s">
        <v>2080</v>
      </c>
      <c r="K740">
        <v>1</v>
      </c>
      <c r="L740">
        <v>1</v>
      </c>
      <c r="M740" t="str" cm="1">
        <f t="array" ref="M740">_xlfn.IFS(L740=0,"Below Expectation",L740&lt;5,"Needs Improvement",L740&lt;=7,"Meets Expectation",L740&gt;=8,"Exceeds Expectation")</f>
        <v>Needs Improvement</v>
      </c>
      <c r="N740">
        <f t="shared" si="11"/>
        <v>11</v>
      </c>
      <c r="O740" s="11">
        <f>N740/Table3[[#Totals],[Point]]</f>
        <v>0.7857142857142857</v>
      </c>
      <c r="P740" s="4" t="str" cm="1">
        <f t="array" ref="P740">_xlfn.IFS(O740&lt;=40%,"Low Risk",AND(O740&gt;40%,O740&lt;60%), "Medium Risk",O740&gt;=60%,"High Risk")</f>
        <v>High Risk</v>
      </c>
      <c r="Y740" cm="1">
        <f t="array" ref="Y740">_xlfn.IFS(D740="22-29",1,D740="30-39",2,D740="40-49",3,D740="50-59",4)</f>
        <v>3</v>
      </c>
      <c r="Z740" cm="1">
        <f t="array" ref="Z740">_xlfn.IFS(I740="0-4years",3,I740="5-9years",2,I740="10+ years",1)</f>
        <v>1</v>
      </c>
      <c r="AA740" cm="1">
        <f t="array" ref="AA740">_xlfn.IFS(J740="Low(1-2)", 3, J740="Medium(3)",1,J740="High(4-5)",2)</f>
        <v>3</v>
      </c>
      <c r="AB740" cm="1">
        <f t="array" ref="AB740">_xlfn.IFS(M740="Needs Improvement", 4, M740="Below Expectation", 1,M740="Meets Expectation",3,M740="Exceeds Expectation",2)</f>
        <v>4</v>
      </c>
    </row>
    <row r="741" spans="1:28" x14ac:dyDescent="0.3">
      <c r="A741" t="s">
        <v>763</v>
      </c>
      <c r="B741" t="s">
        <v>1761</v>
      </c>
      <c r="C741" t="s">
        <v>2030</v>
      </c>
      <c r="D741" t="s">
        <v>2075</v>
      </c>
      <c r="E741" t="s">
        <v>2022</v>
      </c>
      <c r="F741" t="s">
        <v>899</v>
      </c>
      <c r="G741" s="4">
        <v>74703</v>
      </c>
      <c r="H741">
        <v>0</v>
      </c>
      <c r="I741" s="6" t="s">
        <v>2070</v>
      </c>
      <c r="J741" t="s">
        <v>2081</v>
      </c>
      <c r="K741">
        <v>5</v>
      </c>
      <c r="L741">
        <v>3</v>
      </c>
      <c r="M741" t="str" cm="1">
        <f t="array" ref="M741">_xlfn.IFS(L741=0,"Below Expectation",L741&lt;5,"Needs Improvement",L741&lt;=7,"Meets Expectation",L741&gt;=8,"Exceeds Expectation")</f>
        <v>Needs Improvement</v>
      </c>
      <c r="N741">
        <f t="shared" si="11"/>
        <v>11</v>
      </c>
      <c r="O741" s="11">
        <f>N741/Table3[[#Totals],[Point]]</f>
        <v>0.7857142857142857</v>
      </c>
      <c r="P741" s="4" t="str" cm="1">
        <f t="array" ref="P741">_xlfn.IFS(O741&lt;=40%,"Low Risk",AND(O741&gt;40%,O741&lt;60%), "Medium Risk",O741&gt;=60%,"High Risk")</f>
        <v>High Risk</v>
      </c>
      <c r="Y741" cm="1">
        <f t="array" ref="Y741">_xlfn.IFS(D741="22-29",1,D741="30-39",2,D741="40-49",3,D741="50-59",4)</f>
        <v>4</v>
      </c>
      <c r="Z741" cm="1">
        <f t="array" ref="Z741">_xlfn.IFS(I741="0-4years",3,I741="5-9years",2,I741="10+ years",1)</f>
        <v>2</v>
      </c>
      <c r="AA741" cm="1">
        <f t="array" ref="AA741">_xlfn.IFS(J741="Low(1-2)", 3, J741="Medium(3)",1,J741="High(4-5)",2)</f>
        <v>1</v>
      </c>
      <c r="AB741" cm="1">
        <f t="array" ref="AB741">_xlfn.IFS(M741="Needs Improvement", 4, M741="Below Expectation", 1,M741="Meets Expectation",3,M741="Exceeds Expectation",2)</f>
        <v>4</v>
      </c>
    </row>
    <row r="742" spans="1:28" x14ac:dyDescent="0.3">
      <c r="A742" t="s">
        <v>764</v>
      </c>
      <c r="B742" t="s">
        <v>1762</v>
      </c>
      <c r="C742" t="s">
        <v>2030</v>
      </c>
      <c r="D742" t="s">
        <v>2074</v>
      </c>
      <c r="E742" t="s">
        <v>2023</v>
      </c>
      <c r="F742" t="s">
        <v>394</v>
      </c>
      <c r="G742" s="4">
        <v>69354</v>
      </c>
      <c r="H742">
        <v>0</v>
      </c>
      <c r="I742" s="6" t="s">
        <v>2070</v>
      </c>
      <c r="J742" t="s">
        <v>2079</v>
      </c>
      <c r="K742">
        <v>3</v>
      </c>
      <c r="L742">
        <v>1</v>
      </c>
      <c r="M742" t="str" cm="1">
        <f t="array" ref="M742">_xlfn.IFS(L742=0,"Below Expectation",L742&lt;5,"Needs Improvement",L742&lt;=7,"Meets Expectation",L742&gt;=8,"Exceeds Expectation")</f>
        <v>Needs Improvement</v>
      </c>
      <c r="N742">
        <f t="shared" si="11"/>
        <v>11</v>
      </c>
      <c r="O742" s="11">
        <f>N742/Table3[[#Totals],[Point]]</f>
        <v>0.7857142857142857</v>
      </c>
      <c r="P742" s="4" t="str" cm="1">
        <f t="array" ref="P742">_xlfn.IFS(O742&lt;=40%,"Low Risk",AND(O742&gt;40%,O742&lt;60%), "Medium Risk",O742&gt;=60%,"High Risk")</f>
        <v>High Risk</v>
      </c>
      <c r="Y742" cm="1">
        <f t="array" ref="Y742">_xlfn.IFS(D742="22-29",1,D742="30-39",2,D742="40-49",3,D742="50-59",4)</f>
        <v>3</v>
      </c>
      <c r="Z742" cm="1">
        <f t="array" ref="Z742">_xlfn.IFS(I742="0-4years",3,I742="5-9years",2,I742="10+ years",1)</f>
        <v>2</v>
      </c>
      <c r="AA742" cm="1">
        <f t="array" ref="AA742">_xlfn.IFS(J742="Low(1-2)", 3, J742="Medium(3)",1,J742="High(4-5)",2)</f>
        <v>2</v>
      </c>
      <c r="AB742" cm="1">
        <f t="array" ref="AB742">_xlfn.IFS(M742="Needs Improvement", 4, M742="Below Expectation", 1,M742="Meets Expectation",3,M742="Exceeds Expectation",2)</f>
        <v>4</v>
      </c>
    </row>
    <row r="743" spans="1:28" x14ac:dyDescent="0.3">
      <c r="A743" t="s">
        <v>765</v>
      </c>
      <c r="B743" t="s">
        <v>1763</v>
      </c>
      <c r="C743" t="s">
        <v>2028</v>
      </c>
      <c r="D743" t="s">
        <v>2073</v>
      </c>
      <c r="E743" t="s">
        <v>2024</v>
      </c>
      <c r="F743" t="s">
        <v>126</v>
      </c>
      <c r="G743" s="4">
        <v>116288</v>
      </c>
      <c r="H743">
        <v>0</v>
      </c>
      <c r="I743" s="6" t="s">
        <v>2070</v>
      </c>
      <c r="J743" t="s">
        <v>2080</v>
      </c>
      <c r="K743">
        <v>3</v>
      </c>
      <c r="L743">
        <v>7</v>
      </c>
      <c r="M743" t="str" cm="1">
        <f t="array" ref="M743">_xlfn.IFS(L743=0,"Below Expectation",L743&lt;5,"Needs Improvement",L743&lt;=7,"Meets Expectation",L743&gt;=8,"Exceeds Expectation")</f>
        <v>Meets Expectation</v>
      </c>
      <c r="N743">
        <f t="shared" si="11"/>
        <v>10</v>
      </c>
      <c r="O743" s="11">
        <f>N743/Table3[[#Totals],[Point]]</f>
        <v>0.7142857142857143</v>
      </c>
      <c r="P743" s="4" t="str" cm="1">
        <f t="array" ref="P743">_xlfn.IFS(O743&lt;=40%,"Low Risk",AND(O743&gt;40%,O743&lt;60%), "Medium Risk",O743&gt;=60%,"High Risk")</f>
        <v>High Risk</v>
      </c>
      <c r="Y743" cm="1">
        <f t="array" ref="Y743">_xlfn.IFS(D743="22-29",1,D743="30-39",2,D743="40-49",3,D743="50-59",4)</f>
        <v>2</v>
      </c>
      <c r="Z743" cm="1">
        <f t="array" ref="Z743">_xlfn.IFS(I743="0-4years",3,I743="5-9years",2,I743="10+ years",1)</f>
        <v>2</v>
      </c>
      <c r="AA743" cm="1">
        <f t="array" ref="AA743">_xlfn.IFS(J743="Low(1-2)", 3, J743="Medium(3)",1,J743="High(4-5)",2)</f>
        <v>3</v>
      </c>
      <c r="AB743" cm="1">
        <f t="array" ref="AB743">_xlfn.IFS(M743="Needs Improvement", 4, M743="Below Expectation", 1,M743="Meets Expectation",3,M743="Exceeds Expectation",2)</f>
        <v>3</v>
      </c>
    </row>
    <row r="744" spans="1:28" x14ac:dyDescent="0.3">
      <c r="A744" t="s">
        <v>766</v>
      </c>
      <c r="B744" t="s">
        <v>1764</v>
      </c>
      <c r="C744" t="s">
        <v>2025</v>
      </c>
      <c r="D744" t="s">
        <v>2073</v>
      </c>
      <c r="E744" t="s">
        <v>2022</v>
      </c>
      <c r="F744" t="s">
        <v>148</v>
      </c>
      <c r="G744" s="4">
        <v>103462</v>
      </c>
      <c r="H744">
        <v>0</v>
      </c>
      <c r="I744" s="6" t="s">
        <v>2069</v>
      </c>
      <c r="J744" t="s">
        <v>2081</v>
      </c>
      <c r="K744">
        <v>1</v>
      </c>
      <c r="L744">
        <v>6</v>
      </c>
      <c r="M744" t="str" cm="1">
        <f t="array" ref="M744">_xlfn.IFS(L744=0,"Below Expectation",L744&lt;5,"Needs Improvement",L744&lt;=7,"Meets Expectation",L744&gt;=8,"Exceeds Expectation")</f>
        <v>Meets Expectation</v>
      </c>
      <c r="N744">
        <f t="shared" si="11"/>
        <v>9</v>
      </c>
      <c r="O744" s="11">
        <f>N744/Table3[[#Totals],[Point]]</f>
        <v>0.6428571428571429</v>
      </c>
      <c r="P744" s="4" t="str" cm="1">
        <f t="array" ref="P744">_xlfn.IFS(O744&lt;=40%,"Low Risk",AND(O744&gt;40%,O744&lt;60%), "Medium Risk",O744&gt;=60%,"High Risk")</f>
        <v>High Risk</v>
      </c>
      <c r="Y744" cm="1">
        <f t="array" ref="Y744">_xlfn.IFS(D744="22-29",1,D744="30-39",2,D744="40-49",3,D744="50-59",4)</f>
        <v>2</v>
      </c>
      <c r="Z744" cm="1">
        <f t="array" ref="Z744">_xlfn.IFS(I744="0-4years",3,I744="5-9years",2,I744="10+ years",1)</f>
        <v>3</v>
      </c>
      <c r="AA744" cm="1">
        <f t="array" ref="AA744">_xlfn.IFS(J744="Low(1-2)", 3, J744="Medium(3)",1,J744="High(4-5)",2)</f>
        <v>1</v>
      </c>
      <c r="AB744" cm="1">
        <f t="array" ref="AB744">_xlfn.IFS(M744="Needs Improvement", 4, M744="Below Expectation", 1,M744="Meets Expectation",3,M744="Exceeds Expectation",2)</f>
        <v>3</v>
      </c>
    </row>
    <row r="745" spans="1:28" x14ac:dyDescent="0.3">
      <c r="A745" t="s">
        <v>767</v>
      </c>
      <c r="B745" t="s">
        <v>1765</v>
      </c>
      <c r="C745" t="s">
        <v>2029</v>
      </c>
      <c r="D745" t="s">
        <v>2074</v>
      </c>
      <c r="E745" t="s">
        <v>2023</v>
      </c>
      <c r="F745" t="s">
        <v>336</v>
      </c>
      <c r="G745" s="4">
        <v>39390</v>
      </c>
      <c r="H745">
        <v>0</v>
      </c>
      <c r="I745" s="6" t="s">
        <v>2071</v>
      </c>
      <c r="J745" t="s">
        <v>2079</v>
      </c>
      <c r="K745">
        <v>3</v>
      </c>
      <c r="L745">
        <v>0</v>
      </c>
      <c r="M745" t="str" cm="1">
        <f t="array" ref="M745">_xlfn.IFS(L745=0,"Below Expectation",L745&lt;5,"Needs Improvement",L745&lt;=7,"Meets Expectation",L745&gt;=8,"Exceeds Expectation")</f>
        <v>Below Expectation</v>
      </c>
      <c r="N745">
        <f t="shared" si="11"/>
        <v>7</v>
      </c>
      <c r="O745" s="11">
        <f>N745/Table3[[#Totals],[Point]]</f>
        <v>0.5</v>
      </c>
      <c r="P745" s="4" t="str" cm="1">
        <f t="array" ref="P745">_xlfn.IFS(O745&lt;=40%,"Low Risk",AND(O745&gt;40%,O745&lt;60%), "Medium Risk",O745&gt;=60%,"High Risk")</f>
        <v>Medium Risk</v>
      </c>
      <c r="Y745" cm="1">
        <f t="array" ref="Y745">_xlfn.IFS(D745="22-29",1,D745="30-39",2,D745="40-49",3,D745="50-59",4)</f>
        <v>3</v>
      </c>
      <c r="Z745" cm="1">
        <f t="array" ref="Z745">_xlfn.IFS(I745="0-4years",3,I745="5-9years",2,I745="10+ years",1)</f>
        <v>1</v>
      </c>
      <c r="AA745" cm="1">
        <f t="array" ref="AA745">_xlfn.IFS(J745="Low(1-2)", 3, J745="Medium(3)",1,J745="High(4-5)",2)</f>
        <v>2</v>
      </c>
      <c r="AB745" cm="1">
        <f t="array" ref="AB745">_xlfn.IFS(M745="Needs Improvement", 4, M745="Below Expectation", 1,M745="Meets Expectation",3,M745="Exceeds Expectation",2)</f>
        <v>1</v>
      </c>
    </row>
    <row r="746" spans="1:28" x14ac:dyDescent="0.3">
      <c r="A746" t="s">
        <v>768</v>
      </c>
      <c r="B746" t="s">
        <v>1766</v>
      </c>
      <c r="C746" t="s">
        <v>2030</v>
      </c>
      <c r="D746" t="s">
        <v>2074</v>
      </c>
      <c r="E746" t="s">
        <v>2022</v>
      </c>
      <c r="F746" t="s">
        <v>999</v>
      </c>
      <c r="G746" s="4">
        <v>112475</v>
      </c>
      <c r="H746">
        <v>0</v>
      </c>
      <c r="I746" s="6" t="s">
        <v>2070</v>
      </c>
      <c r="J746" t="s">
        <v>2080</v>
      </c>
      <c r="K746">
        <v>2</v>
      </c>
      <c r="L746">
        <v>1</v>
      </c>
      <c r="M746" t="str" cm="1">
        <f t="array" ref="M746">_xlfn.IFS(L746=0,"Below Expectation",L746&lt;5,"Needs Improvement",L746&lt;=7,"Meets Expectation",L746&gt;=8,"Exceeds Expectation")</f>
        <v>Needs Improvement</v>
      </c>
      <c r="N746">
        <f t="shared" si="11"/>
        <v>12</v>
      </c>
      <c r="O746" s="11">
        <f>N746/Table3[[#Totals],[Point]]</f>
        <v>0.8571428571428571</v>
      </c>
      <c r="P746" s="4" t="str" cm="1">
        <f t="array" ref="P746">_xlfn.IFS(O746&lt;=40%,"Low Risk",AND(O746&gt;40%,O746&lt;60%), "Medium Risk",O746&gt;=60%,"High Risk")</f>
        <v>High Risk</v>
      </c>
      <c r="Y746" cm="1">
        <f t="array" ref="Y746">_xlfn.IFS(D746="22-29",1,D746="30-39",2,D746="40-49",3,D746="50-59",4)</f>
        <v>3</v>
      </c>
      <c r="Z746" cm="1">
        <f t="array" ref="Z746">_xlfn.IFS(I746="0-4years",3,I746="5-9years",2,I746="10+ years",1)</f>
        <v>2</v>
      </c>
      <c r="AA746" cm="1">
        <f t="array" ref="AA746">_xlfn.IFS(J746="Low(1-2)", 3, J746="Medium(3)",1,J746="High(4-5)",2)</f>
        <v>3</v>
      </c>
      <c r="AB746" cm="1">
        <f t="array" ref="AB746">_xlfn.IFS(M746="Needs Improvement", 4, M746="Below Expectation", 1,M746="Meets Expectation",3,M746="Exceeds Expectation",2)</f>
        <v>4</v>
      </c>
    </row>
    <row r="747" spans="1:28" x14ac:dyDescent="0.3">
      <c r="A747" t="s">
        <v>769</v>
      </c>
      <c r="B747" t="s">
        <v>1767</v>
      </c>
      <c r="C747" t="s">
        <v>2025</v>
      </c>
      <c r="D747" t="s">
        <v>2074</v>
      </c>
      <c r="E747" t="s">
        <v>2022</v>
      </c>
      <c r="F747" t="s">
        <v>1018</v>
      </c>
      <c r="G747" s="4">
        <v>52307</v>
      </c>
      <c r="H747">
        <v>0</v>
      </c>
      <c r="I747" s="6" t="s">
        <v>2071</v>
      </c>
      <c r="J747" t="s">
        <v>2081</v>
      </c>
      <c r="K747">
        <v>3</v>
      </c>
      <c r="L747">
        <v>1</v>
      </c>
      <c r="M747" t="str" cm="1">
        <f t="array" ref="M747">_xlfn.IFS(L747=0,"Below Expectation",L747&lt;5,"Needs Improvement",L747&lt;=7,"Meets Expectation",L747&gt;=8,"Exceeds Expectation")</f>
        <v>Needs Improvement</v>
      </c>
      <c r="N747">
        <f t="shared" si="11"/>
        <v>9</v>
      </c>
      <c r="O747" s="11">
        <f>N747/Table3[[#Totals],[Point]]</f>
        <v>0.6428571428571429</v>
      </c>
      <c r="P747" s="4" t="str" cm="1">
        <f t="array" ref="P747">_xlfn.IFS(O747&lt;=40%,"Low Risk",AND(O747&gt;40%,O747&lt;60%), "Medium Risk",O747&gt;=60%,"High Risk")</f>
        <v>High Risk</v>
      </c>
      <c r="Y747" cm="1">
        <f t="array" ref="Y747">_xlfn.IFS(D747="22-29",1,D747="30-39",2,D747="40-49",3,D747="50-59",4)</f>
        <v>3</v>
      </c>
      <c r="Z747" cm="1">
        <f t="array" ref="Z747">_xlfn.IFS(I747="0-4years",3,I747="5-9years",2,I747="10+ years",1)</f>
        <v>1</v>
      </c>
      <c r="AA747" cm="1">
        <f t="array" ref="AA747">_xlfn.IFS(J747="Low(1-2)", 3, J747="Medium(3)",1,J747="High(4-5)",2)</f>
        <v>1</v>
      </c>
      <c r="AB747" cm="1">
        <f t="array" ref="AB747">_xlfn.IFS(M747="Needs Improvement", 4, M747="Below Expectation", 1,M747="Meets Expectation",3,M747="Exceeds Expectation",2)</f>
        <v>4</v>
      </c>
    </row>
    <row r="748" spans="1:28" x14ac:dyDescent="0.3">
      <c r="A748" t="s">
        <v>770</v>
      </c>
      <c r="B748" t="s">
        <v>1768</v>
      </c>
      <c r="C748" t="s">
        <v>2026</v>
      </c>
      <c r="D748" t="s">
        <v>2073</v>
      </c>
      <c r="E748" t="s">
        <v>2023</v>
      </c>
      <c r="F748" t="s">
        <v>821</v>
      </c>
      <c r="G748" s="4">
        <v>119049</v>
      </c>
      <c r="H748">
        <v>0</v>
      </c>
      <c r="I748" s="6" t="s">
        <v>2070</v>
      </c>
      <c r="J748" t="s">
        <v>2081</v>
      </c>
      <c r="K748">
        <v>3</v>
      </c>
      <c r="L748">
        <v>3</v>
      </c>
      <c r="M748" t="str" cm="1">
        <f t="array" ref="M748">_xlfn.IFS(L748=0,"Below Expectation",L748&lt;5,"Needs Improvement",L748&lt;=7,"Meets Expectation",L748&gt;=8,"Exceeds Expectation")</f>
        <v>Needs Improvement</v>
      </c>
      <c r="N748">
        <f t="shared" si="11"/>
        <v>9</v>
      </c>
      <c r="O748" s="11">
        <f>N748/Table3[[#Totals],[Point]]</f>
        <v>0.6428571428571429</v>
      </c>
      <c r="P748" s="4" t="str" cm="1">
        <f t="array" ref="P748">_xlfn.IFS(O748&lt;=40%,"Low Risk",AND(O748&gt;40%,O748&lt;60%), "Medium Risk",O748&gt;=60%,"High Risk")</f>
        <v>High Risk</v>
      </c>
      <c r="Y748" cm="1">
        <f t="array" ref="Y748">_xlfn.IFS(D748="22-29",1,D748="30-39",2,D748="40-49",3,D748="50-59",4)</f>
        <v>2</v>
      </c>
      <c r="Z748" cm="1">
        <f t="array" ref="Z748">_xlfn.IFS(I748="0-4years",3,I748="5-9years",2,I748="10+ years",1)</f>
        <v>2</v>
      </c>
      <c r="AA748" cm="1">
        <f t="array" ref="AA748">_xlfn.IFS(J748="Low(1-2)", 3, J748="Medium(3)",1,J748="High(4-5)",2)</f>
        <v>1</v>
      </c>
      <c r="AB748" cm="1">
        <f t="array" ref="AB748">_xlfn.IFS(M748="Needs Improvement", 4, M748="Below Expectation", 1,M748="Meets Expectation",3,M748="Exceeds Expectation",2)</f>
        <v>4</v>
      </c>
    </row>
    <row r="749" spans="1:28" x14ac:dyDescent="0.3">
      <c r="A749" t="s">
        <v>771</v>
      </c>
      <c r="B749" t="s">
        <v>1769</v>
      </c>
      <c r="C749" t="s">
        <v>2030</v>
      </c>
      <c r="D749" t="s">
        <v>2073</v>
      </c>
      <c r="E749" t="s">
        <v>2023</v>
      </c>
      <c r="F749" t="s">
        <v>481</v>
      </c>
      <c r="G749" s="4">
        <v>49502</v>
      </c>
      <c r="H749">
        <v>1</v>
      </c>
      <c r="I749" s="6" t="s">
        <v>2069</v>
      </c>
      <c r="J749" t="s">
        <v>2079</v>
      </c>
      <c r="K749">
        <v>3</v>
      </c>
      <c r="L749">
        <v>2</v>
      </c>
      <c r="M749" t="str" cm="1">
        <f t="array" ref="M749">_xlfn.IFS(L749=0,"Below Expectation",L749&lt;5,"Needs Improvement",L749&lt;=7,"Meets Expectation",L749&gt;=8,"Exceeds Expectation")</f>
        <v>Needs Improvement</v>
      </c>
      <c r="N749">
        <f t="shared" si="11"/>
        <v>11</v>
      </c>
      <c r="O749" s="11">
        <f>N749/Table3[[#Totals],[Point]]</f>
        <v>0.7857142857142857</v>
      </c>
      <c r="P749" s="4" t="str" cm="1">
        <f t="array" ref="P749">_xlfn.IFS(O749&lt;=40%,"Low Risk",AND(O749&gt;40%,O749&lt;60%), "Medium Risk",O749&gt;=60%,"High Risk")</f>
        <v>High Risk</v>
      </c>
      <c r="Y749" cm="1">
        <f t="array" ref="Y749">_xlfn.IFS(D749="22-29",1,D749="30-39",2,D749="40-49",3,D749="50-59",4)</f>
        <v>2</v>
      </c>
      <c r="Z749" cm="1">
        <f t="array" ref="Z749">_xlfn.IFS(I749="0-4years",3,I749="5-9years",2,I749="10+ years",1)</f>
        <v>3</v>
      </c>
      <c r="AA749" cm="1">
        <f t="array" ref="AA749">_xlfn.IFS(J749="Low(1-2)", 3, J749="Medium(3)",1,J749="High(4-5)",2)</f>
        <v>2</v>
      </c>
      <c r="AB749" cm="1">
        <f t="array" ref="AB749">_xlfn.IFS(M749="Needs Improvement", 4, M749="Below Expectation", 1,M749="Meets Expectation",3,M749="Exceeds Expectation",2)</f>
        <v>4</v>
      </c>
    </row>
    <row r="750" spans="1:28" x14ac:dyDescent="0.3">
      <c r="A750" t="s">
        <v>772</v>
      </c>
      <c r="B750" t="s">
        <v>1770</v>
      </c>
      <c r="C750" t="s">
        <v>2025</v>
      </c>
      <c r="D750" t="s">
        <v>2074</v>
      </c>
      <c r="E750" t="s">
        <v>2023</v>
      </c>
      <c r="F750" t="s">
        <v>253</v>
      </c>
      <c r="G750" s="4">
        <v>47486</v>
      </c>
      <c r="H750">
        <v>0</v>
      </c>
      <c r="I750" s="6" t="s">
        <v>2069</v>
      </c>
      <c r="J750" t="s">
        <v>2081</v>
      </c>
      <c r="K750">
        <v>4</v>
      </c>
      <c r="L750">
        <v>0</v>
      </c>
      <c r="M750" t="str" cm="1">
        <f t="array" ref="M750">_xlfn.IFS(L750=0,"Below Expectation",L750&lt;5,"Needs Improvement",L750&lt;=7,"Meets Expectation",L750&gt;=8,"Exceeds Expectation")</f>
        <v>Below Expectation</v>
      </c>
      <c r="N750">
        <f t="shared" si="11"/>
        <v>8</v>
      </c>
      <c r="O750" s="11">
        <f>N750/Table3[[#Totals],[Point]]</f>
        <v>0.5714285714285714</v>
      </c>
      <c r="P750" s="4" t="str" cm="1">
        <f t="array" ref="P750">_xlfn.IFS(O750&lt;=40%,"Low Risk",AND(O750&gt;40%,O750&lt;60%), "Medium Risk",O750&gt;=60%,"High Risk")</f>
        <v>Medium Risk</v>
      </c>
      <c r="Y750" cm="1">
        <f t="array" ref="Y750">_xlfn.IFS(D750="22-29",1,D750="30-39",2,D750="40-49",3,D750="50-59",4)</f>
        <v>3</v>
      </c>
      <c r="Z750" cm="1">
        <f t="array" ref="Z750">_xlfn.IFS(I750="0-4years",3,I750="5-9years",2,I750="10+ years",1)</f>
        <v>3</v>
      </c>
      <c r="AA750" cm="1">
        <f t="array" ref="AA750">_xlfn.IFS(J750="Low(1-2)", 3, J750="Medium(3)",1,J750="High(4-5)",2)</f>
        <v>1</v>
      </c>
      <c r="AB750" cm="1">
        <f t="array" ref="AB750">_xlfn.IFS(M750="Needs Improvement", 4, M750="Below Expectation", 1,M750="Meets Expectation",3,M750="Exceeds Expectation",2)</f>
        <v>1</v>
      </c>
    </row>
    <row r="751" spans="1:28" x14ac:dyDescent="0.3">
      <c r="A751" t="s">
        <v>773</v>
      </c>
      <c r="B751" t="s">
        <v>1771</v>
      </c>
      <c r="C751" t="s">
        <v>2025</v>
      </c>
      <c r="D751" t="s">
        <v>2074</v>
      </c>
      <c r="E751" t="s">
        <v>2022</v>
      </c>
      <c r="F751" t="s">
        <v>681</v>
      </c>
      <c r="G751" s="4">
        <v>63258</v>
      </c>
      <c r="H751">
        <v>0</v>
      </c>
      <c r="I751" s="6" t="s">
        <v>2071</v>
      </c>
      <c r="J751" t="s">
        <v>2079</v>
      </c>
      <c r="K751">
        <v>4</v>
      </c>
      <c r="L751">
        <v>1</v>
      </c>
      <c r="M751" t="str" cm="1">
        <f t="array" ref="M751">_xlfn.IFS(L751=0,"Below Expectation",L751&lt;5,"Needs Improvement",L751&lt;=7,"Meets Expectation",L751&gt;=8,"Exceeds Expectation")</f>
        <v>Needs Improvement</v>
      </c>
      <c r="N751">
        <f t="shared" si="11"/>
        <v>10</v>
      </c>
      <c r="O751" s="11">
        <f>N751/Table3[[#Totals],[Point]]</f>
        <v>0.7142857142857143</v>
      </c>
      <c r="P751" s="4" t="str" cm="1">
        <f t="array" ref="P751">_xlfn.IFS(O751&lt;=40%,"Low Risk",AND(O751&gt;40%,O751&lt;60%), "Medium Risk",O751&gt;=60%,"High Risk")</f>
        <v>High Risk</v>
      </c>
      <c r="Y751" cm="1">
        <f t="array" ref="Y751">_xlfn.IFS(D751="22-29",1,D751="30-39",2,D751="40-49",3,D751="50-59",4)</f>
        <v>3</v>
      </c>
      <c r="Z751" cm="1">
        <f t="array" ref="Z751">_xlfn.IFS(I751="0-4years",3,I751="5-9years",2,I751="10+ years",1)</f>
        <v>1</v>
      </c>
      <c r="AA751" cm="1">
        <f t="array" ref="AA751">_xlfn.IFS(J751="Low(1-2)", 3, J751="Medium(3)",1,J751="High(4-5)",2)</f>
        <v>2</v>
      </c>
      <c r="AB751" cm="1">
        <f t="array" ref="AB751">_xlfn.IFS(M751="Needs Improvement", 4, M751="Below Expectation", 1,M751="Meets Expectation",3,M751="Exceeds Expectation",2)</f>
        <v>4</v>
      </c>
    </row>
    <row r="752" spans="1:28" x14ac:dyDescent="0.3">
      <c r="A752" t="s">
        <v>774</v>
      </c>
      <c r="B752" t="s">
        <v>1772</v>
      </c>
      <c r="C752" t="s">
        <v>2029</v>
      </c>
      <c r="D752" t="s">
        <v>2076</v>
      </c>
      <c r="E752" t="s">
        <v>2023</v>
      </c>
      <c r="F752" t="s">
        <v>905</v>
      </c>
      <c r="G752" s="4">
        <v>82716</v>
      </c>
      <c r="H752">
        <v>1</v>
      </c>
      <c r="I752" s="6" t="s">
        <v>2069</v>
      </c>
      <c r="J752" t="s">
        <v>2080</v>
      </c>
      <c r="K752">
        <v>4</v>
      </c>
      <c r="L752">
        <v>8</v>
      </c>
      <c r="M752" t="str" cm="1">
        <f t="array" ref="M752">_xlfn.IFS(L752=0,"Below Expectation",L752&lt;5,"Needs Improvement",L752&lt;=7,"Meets Expectation",L752&gt;=8,"Exceeds Expectation")</f>
        <v>Exceeds Expectation</v>
      </c>
      <c r="N752">
        <f t="shared" si="11"/>
        <v>9</v>
      </c>
      <c r="O752" s="11">
        <f>N752/Table3[[#Totals],[Point]]</f>
        <v>0.6428571428571429</v>
      </c>
      <c r="P752" s="4" t="str" cm="1">
        <f t="array" ref="P752">_xlfn.IFS(O752&lt;=40%,"Low Risk",AND(O752&gt;40%,O752&lt;60%), "Medium Risk",O752&gt;=60%,"High Risk")</f>
        <v>High Risk</v>
      </c>
      <c r="Y752" cm="1">
        <f t="array" ref="Y752">_xlfn.IFS(D752="22-29",1,D752="30-39",2,D752="40-49",3,D752="50-59",4)</f>
        <v>1</v>
      </c>
      <c r="Z752" cm="1">
        <f t="array" ref="Z752">_xlfn.IFS(I752="0-4years",3,I752="5-9years",2,I752="10+ years",1)</f>
        <v>3</v>
      </c>
      <c r="AA752" cm="1">
        <f t="array" ref="AA752">_xlfn.IFS(J752="Low(1-2)", 3, J752="Medium(3)",1,J752="High(4-5)",2)</f>
        <v>3</v>
      </c>
      <c r="AB752" cm="1">
        <f t="array" ref="AB752">_xlfn.IFS(M752="Needs Improvement", 4, M752="Below Expectation", 1,M752="Meets Expectation",3,M752="Exceeds Expectation",2)</f>
        <v>2</v>
      </c>
    </row>
    <row r="753" spans="1:28" x14ac:dyDescent="0.3">
      <c r="A753" t="s">
        <v>775</v>
      </c>
      <c r="B753" t="s">
        <v>1773</v>
      </c>
      <c r="C753" t="s">
        <v>2029</v>
      </c>
      <c r="D753" t="s">
        <v>2073</v>
      </c>
      <c r="E753" t="s">
        <v>2022</v>
      </c>
      <c r="F753" t="s">
        <v>220</v>
      </c>
      <c r="G753" s="4">
        <v>106494</v>
      </c>
      <c r="H753">
        <v>0</v>
      </c>
      <c r="I753" s="6" t="s">
        <v>2070</v>
      </c>
      <c r="J753" t="s">
        <v>2080</v>
      </c>
      <c r="K753">
        <v>3</v>
      </c>
      <c r="L753">
        <v>0</v>
      </c>
      <c r="M753" t="str" cm="1">
        <f t="array" ref="M753">_xlfn.IFS(L753=0,"Below Expectation",L753&lt;5,"Needs Improvement",L753&lt;=7,"Meets Expectation",L753&gt;=8,"Exceeds Expectation")</f>
        <v>Below Expectation</v>
      </c>
      <c r="N753">
        <f t="shared" si="11"/>
        <v>8</v>
      </c>
      <c r="O753" s="11">
        <f>N753/Table3[[#Totals],[Point]]</f>
        <v>0.5714285714285714</v>
      </c>
      <c r="P753" s="4" t="str" cm="1">
        <f t="array" ref="P753">_xlfn.IFS(O753&lt;=40%,"Low Risk",AND(O753&gt;40%,O753&lt;60%), "Medium Risk",O753&gt;=60%,"High Risk")</f>
        <v>Medium Risk</v>
      </c>
      <c r="Y753" cm="1">
        <f t="array" ref="Y753">_xlfn.IFS(D753="22-29",1,D753="30-39",2,D753="40-49",3,D753="50-59",4)</f>
        <v>2</v>
      </c>
      <c r="Z753" cm="1">
        <f t="array" ref="Z753">_xlfn.IFS(I753="0-4years",3,I753="5-9years",2,I753="10+ years",1)</f>
        <v>2</v>
      </c>
      <c r="AA753" cm="1">
        <f t="array" ref="AA753">_xlfn.IFS(J753="Low(1-2)", 3, J753="Medium(3)",1,J753="High(4-5)",2)</f>
        <v>3</v>
      </c>
      <c r="AB753" cm="1">
        <f t="array" ref="AB753">_xlfn.IFS(M753="Needs Improvement", 4, M753="Below Expectation", 1,M753="Meets Expectation",3,M753="Exceeds Expectation",2)</f>
        <v>1</v>
      </c>
    </row>
    <row r="754" spans="1:28" x14ac:dyDescent="0.3">
      <c r="A754" t="s">
        <v>776</v>
      </c>
      <c r="B754" t="s">
        <v>1774</v>
      </c>
      <c r="C754" t="s">
        <v>2026</v>
      </c>
      <c r="D754" t="s">
        <v>2076</v>
      </c>
      <c r="E754" t="s">
        <v>2022</v>
      </c>
      <c r="F754" t="s">
        <v>908</v>
      </c>
      <c r="G754" s="4">
        <v>107768</v>
      </c>
      <c r="H754">
        <v>1</v>
      </c>
      <c r="I754" s="6" t="s">
        <v>2070</v>
      </c>
      <c r="J754" t="s">
        <v>2079</v>
      </c>
      <c r="K754">
        <v>2</v>
      </c>
      <c r="L754">
        <v>8</v>
      </c>
      <c r="M754" t="str" cm="1">
        <f t="array" ref="M754">_xlfn.IFS(L754=0,"Below Expectation",L754&lt;5,"Needs Improvement",L754&lt;=7,"Meets Expectation",L754&gt;=8,"Exceeds Expectation")</f>
        <v>Exceeds Expectation</v>
      </c>
      <c r="N754">
        <f t="shared" si="11"/>
        <v>7</v>
      </c>
      <c r="O754" s="11">
        <f>N754/Table3[[#Totals],[Point]]</f>
        <v>0.5</v>
      </c>
      <c r="P754" s="4" t="str" cm="1">
        <f t="array" ref="P754">_xlfn.IFS(O754&lt;=40%,"Low Risk",AND(O754&gt;40%,O754&lt;60%), "Medium Risk",O754&gt;=60%,"High Risk")</f>
        <v>Medium Risk</v>
      </c>
      <c r="Y754" cm="1">
        <f t="array" ref="Y754">_xlfn.IFS(D754="22-29",1,D754="30-39",2,D754="40-49",3,D754="50-59",4)</f>
        <v>1</v>
      </c>
      <c r="Z754" cm="1">
        <f t="array" ref="Z754">_xlfn.IFS(I754="0-4years",3,I754="5-9years",2,I754="10+ years",1)</f>
        <v>2</v>
      </c>
      <c r="AA754" cm="1">
        <f t="array" ref="AA754">_xlfn.IFS(J754="Low(1-2)", 3, J754="Medium(3)",1,J754="High(4-5)",2)</f>
        <v>2</v>
      </c>
      <c r="AB754" cm="1">
        <f t="array" ref="AB754">_xlfn.IFS(M754="Needs Improvement", 4, M754="Below Expectation", 1,M754="Meets Expectation",3,M754="Exceeds Expectation",2)</f>
        <v>2</v>
      </c>
    </row>
    <row r="755" spans="1:28" x14ac:dyDescent="0.3">
      <c r="A755" t="s">
        <v>777</v>
      </c>
      <c r="B755" t="s">
        <v>1775</v>
      </c>
      <c r="C755" t="s">
        <v>2025</v>
      </c>
      <c r="D755" t="s">
        <v>2073</v>
      </c>
      <c r="E755" t="s">
        <v>2023</v>
      </c>
      <c r="F755" t="s">
        <v>756</v>
      </c>
      <c r="G755" s="4">
        <v>35748</v>
      </c>
      <c r="H755">
        <v>1</v>
      </c>
      <c r="I755" s="6" t="s">
        <v>2069</v>
      </c>
      <c r="J755" t="s">
        <v>2079</v>
      </c>
      <c r="K755">
        <v>3</v>
      </c>
      <c r="L755">
        <v>6</v>
      </c>
      <c r="M755" t="str" cm="1">
        <f t="array" ref="M755">_xlfn.IFS(L755=0,"Below Expectation",L755&lt;5,"Needs Improvement",L755&lt;=7,"Meets Expectation",L755&gt;=8,"Exceeds Expectation")</f>
        <v>Meets Expectation</v>
      </c>
      <c r="N755">
        <f t="shared" si="11"/>
        <v>10</v>
      </c>
      <c r="O755" s="11">
        <f>N755/Table3[[#Totals],[Point]]</f>
        <v>0.7142857142857143</v>
      </c>
      <c r="P755" s="4" t="str" cm="1">
        <f t="array" ref="P755">_xlfn.IFS(O755&lt;=40%,"Low Risk",AND(O755&gt;40%,O755&lt;60%), "Medium Risk",O755&gt;=60%,"High Risk")</f>
        <v>High Risk</v>
      </c>
      <c r="Y755" cm="1">
        <f t="array" ref="Y755">_xlfn.IFS(D755="22-29",1,D755="30-39",2,D755="40-49",3,D755="50-59",4)</f>
        <v>2</v>
      </c>
      <c r="Z755" cm="1">
        <f t="array" ref="Z755">_xlfn.IFS(I755="0-4years",3,I755="5-9years",2,I755="10+ years",1)</f>
        <v>3</v>
      </c>
      <c r="AA755" cm="1">
        <f t="array" ref="AA755">_xlfn.IFS(J755="Low(1-2)", 3, J755="Medium(3)",1,J755="High(4-5)",2)</f>
        <v>2</v>
      </c>
      <c r="AB755" cm="1">
        <f t="array" ref="AB755">_xlfn.IFS(M755="Needs Improvement", 4, M755="Below Expectation", 1,M755="Meets Expectation",3,M755="Exceeds Expectation",2)</f>
        <v>3</v>
      </c>
    </row>
    <row r="756" spans="1:28" x14ac:dyDescent="0.3">
      <c r="A756" t="s">
        <v>778</v>
      </c>
      <c r="B756" t="s">
        <v>1776</v>
      </c>
      <c r="C756" t="s">
        <v>2027</v>
      </c>
      <c r="D756" t="s">
        <v>2075</v>
      </c>
      <c r="E756" t="s">
        <v>2022</v>
      </c>
      <c r="F756" t="s">
        <v>446</v>
      </c>
      <c r="G756" s="4">
        <v>87785</v>
      </c>
      <c r="H756">
        <v>0</v>
      </c>
      <c r="I756" s="6" t="s">
        <v>2070</v>
      </c>
      <c r="J756" t="s">
        <v>2079</v>
      </c>
      <c r="K756">
        <v>1</v>
      </c>
      <c r="L756">
        <v>1</v>
      </c>
      <c r="M756" t="str" cm="1">
        <f t="array" ref="M756">_xlfn.IFS(L756=0,"Below Expectation",L756&lt;5,"Needs Improvement",L756&lt;=7,"Meets Expectation",L756&gt;=8,"Exceeds Expectation")</f>
        <v>Needs Improvement</v>
      </c>
      <c r="N756">
        <f t="shared" si="11"/>
        <v>12</v>
      </c>
      <c r="O756" s="11">
        <f>N756/Table3[[#Totals],[Point]]</f>
        <v>0.8571428571428571</v>
      </c>
      <c r="P756" s="4" t="str" cm="1">
        <f t="array" ref="P756">_xlfn.IFS(O756&lt;=40%,"Low Risk",AND(O756&gt;40%,O756&lt;60%), "Medium Risk",O756&gt;=60%,"High Risk")</f>
        <v>High Risk</v>
      </c>
      <c r="Y756" cm="1">
        <f t="array" ref="Y756">_xlfn.IFS(D756="22-29",1,D756="30-39",2,D756="40-49",3,D756="50-59",4)</f>
        <v>4</v>
      </c>
      <c r="Z756" cm="1">
        <f t="array" ref="Z756">_xlfn.IFS(I756="0-4years",3,I756="5-9years",2,I756="10+ years",1)</f>
        <v>2</v>
      </c>
      <c r="AA756" cm="1">
        <f t="array" ref="AA756">_xlfn.IFS(J756="Low(1-2)", 3, J756="Medium(3)",1,J756="High(4-5)",2)</f>
        <v>2</v>
      </c>
      <c r="AB756" cm="1">
        <f t="array" ref="AB756">_xlfn.IFS(M756="Needs Improvement", 4, M756="Below Expectation", 1,M756="Meets Expectation",3,M756="Exceeds Expectation",2)</f>
        <v>4</v>
      </c>
    </row>
    <row r="757" spans="1:28" x14ac:dyDescent="0.3">
      <c r="A757" t="s">
        <v>779</v>
      </c>
      <c r="B757" t="s">
        <v>1777</v>
      </c>
      <c r="C757" t="s">
        <v>2025</v>
      </c>
      <c r="D757" t="s">
        <v>2074</v>
      </c>
      <c r="E757" t="s">
        <v>2023</v>
      </c>
      <c r="F757" t="s">
        <v>595</v>
      </c>
      <c r="G757" s="4">
        <v>101050</v>
      </c>
      <c r="H757">
        <v>1</v>
      </c>
      <c r="I757" s="6" t="s">
        <v>2069</v>
      </c>
      <c r="J757" t="s">
        <v>2080</v>
      </c>
      <c r="K757">
        <v>2</v>
      </c>
      <c r="L757">
        <v>1</v>
      </c>
      <c r="M757" t="str" cm="1">
        <f t="array" ref="M757">_xlfn.IFS(L757=0,"Below Expectation",L757&lt;5,"Needs Improvement",L757&lt;=7,"Meets Expectation",L757&gt;=8,"Exceeds Expectation")</f>
        <v>Needs Improvement</v>
      </c>
      <c r="N757">
        <f t="shared" si="11"/>
        <v>13</v>
      </c>
      <c r="O757" s="11">
        <f>N757/Table3[[#Totals],[Point]]</f>
        <v>0.9285714285714286</v>
      </c>
      <c r="P757" s="4" t="str" cm="1">
        <f t="array" ref="P757">_xlfn.IFS(O757&lt;=40%,"Low Risk",AND(O757&gt;40%,O757&lt;60%), "Medium Risk",O757&gt;=60%,"High Risk")</f>
        <v>High Risk</v>
      </c>
      <c r="Y757" cm="1">
        <f t="array" ref="Y757">_xlfn.IFS(D757="22-29",1,D757="30-39",2,D757="40-49",3,D757="50-59",4)</f>
        <v>3</v>
      </c>
      <c r="Z757" cm="1">
        <f t="array" ref="Z757">_xlfn.IFS(I757="0-4years",3,I757="5-9years",2,I757="10+ years",1)</f>
        <v>3</v>
      </c>
      <c r="AA757" cm="1">
        <f t="array" ref="AA757">_xlfn.IFS(J757="Low(1-2)", 3, J757="Medium(3)",1,J757="High(4-5)",2)</f>
        <v>3</v>
      </c>
      <c r="AB757" cm="1">
        <f t="array" ref="AB757">_xlfn.IFS(M757="Needs Improvement", 4, M757="Below Expectation", 1,M757="Meets Expectation",3,M757="Exceeds Expectation",2)</f>
        <v>4</v>
      </c>
    </row>
    <row r="758" spans="1:28" x14ac:dyDescent="0.3">
      <c r="A758" t="s">
        <v>780</v>
      </c>
      <c r="B758" t="s">
        <v>1778</v>
      </c>
      <c r="C758" t="s">
        <v>2029</v>
      </c>
      <c r="D758" t="s">
        <v>2075</v>
      </c>
      <c r="E758" t="s">
        <v>2022</v>
      </c>
      <c r="F758" t="s">
        <v>633</v>
      </c>
      <c r="G758" s="4">
        <v>47738</v>
      </c>
      <c r="H758">
        <v>0</v>
      </c>
      <c r="I758" s="6" t="s">
        <v>2071</v>
      </c>
      <c r="J758" t="s">
        <v>2080</v>
      </c>
      <c r="K758">
        <v>4</v>
      </c>
      <c r="L758">
        <v>4</v>
      </c>
      <c r="M758" t="str" cm="1">
        <f t="array" ref="M758">_xlfn.IFS(L758=0,"Below Expectation",L758&lt;5,"Needs Improvement",L758&lt;=7,"Meets Expectation",L758&gt;=8,"Exceeds Expectation")</f>
        <v>Needs Improvement</v>
      </c>
      <c r="N758">
        <f t="shared" si="11"/>
        <v>12</v>
      </c>
      <c r="O758" s="11">
        <f>N758/Table3[[#Totals],[Point]]</f>
        <v>0.8571428571428571</v>
      </c>
      <c r="P758" s="4" t="str" cm="1">
        <f t="array" ref="P758">_xlfn.IFS(O758&lt;=40%,"Low Risk",AND(O758&gt;40%,O758&lt;60%), "Medium Risk",O758&gt;=60%,"High Risk")</f>
        <v>High Risk</v>
      </c>
      <c r="Y758" cm="1">
        <f t="array" ref="Y758">_xlfn.IFS(D758="22-29",1,D758="30-39",2,D758="40-49",3,D758="50-59",4)</f>
        <v>4</v>
      </c>
      <c r="Z758" cm="1">
        <f t="array" ref="Z758">_xlfn.IFS(I758="0-4years",3,I758="5-9years",2,I758="10+ years",1)</f>
        <v>1</v>
      </c>
      <c r="AA758" cm="1">
        <f t="array" ref="AA758">_xlfn.IFS(J758="Low(1-2)", 3, J758="Medium(3)",1,J758="High(4-5)",2)</f>
        <v>3</v>
      </c>
      <c r="AB758" cm="1">
        <f t="array" ref="AB758">_xlfn.IFS(M758="Needs Improvement", 4, M758="Below Expectation", 1,M758="Meets Expectation",3,M758="Exceeds Expectation",2)</f>
        <v>4</v>
      </c>
    </row>
    <row r="759" spans="1:28" x14ac:dyDescent="0.3">
      <c r="A759" t="s">
        <v>781</v>
      </c>
      <c r="B759" t="s">
        <v>1779</v>
      </c>
      <c r="C759" t="s">
        <v>2027</v>
      </c>
      <c r="D759" t="s">
        <v>2076</v>
      </c>
      <c r="E759" t="s">
        <v>2022</v>
      </c>
      <c r="F759" t="s">
        <v>194</v>
      </c>
      <c r="G759" s="4">
        <v>99231</v>
      </c>
      <c r="H759">
        <v>0</v>
      </c>
      <c r="I759" s="6" t="s">
        <v>2069</v>
      </c>
      <c r="J759" t="s">
        <v>2079</v>
      </c>
      <c r="K759">
        <v>5</v>
      </c>
      <c r="L759">
        <v>4</v>
      </c>
      <c r="M759" t="str" cm="1">
        <f t="array" ref="M759">_xlfn.IFS(L759=0,"Below Expectation",L759&lt;5,"Needs Improvement",L759&lt;=7,"Meets Expectation",L759&gt;=8,"Exceeds Expectation")</f>
        <v>Needs Improvement</v>
      </c>
      <c r="N759">
        <f t="shared" si="11"/>
        <v>10</v>
      </c>
      <c r="O759" s="11">
        <f>N759/Table3[[#Totals],[Point]]</f>
        <v>0.7142857142857143</v>
      </c>
      <c r="P759" s="4" t="str" cm="1">
        <f t="array" ref="P759">_xlfn.IFS(O759&lt;=40%,"Low Risk",AND(O759&gt;40%,O759&lt;60%), "Medium Risk",O759&gt;=60%,"High Risk")</f>
        <v>High Risk</v>
      </c>
      <c r="Y759" cm="1">
        <f t="array" ref="Y759">_xlfn.IFS(D759="22-29",1,D759="30-39",2,D759="40-49",3,D759="50-59",4)</f>
        <v>1</v>
      </c>
      <c r="Z759" cm="1">
        <f t="array" ref="Z759">_xlfn.IFS(I759="0-4years",3,I759="5-9years",2,I759="10+ years",1)</f>
        <v>3</v>
      </c>
      <c r="AA759" cm="1">
        <f t="array" ref="AA759">_xlfn.IFS(J759="Low(1-2)", 3, J759="Medium(3)",1,J759="High(4-5)",2)</f>
        <v>2</v>
      </c>
      <c r="AB759" cm="1">
        <f t="array" ref="AB759">_xlfn.IFS(M759="Needs Improvement", 4, M759="Below Expectation", 1,M759="Meets Expectation",3,M759="Exceeds Expectation",2)</f>
        <v>4</v>
      </c>
    </row>
    <row r="760" spans="1:28" x14ac:dyDescent="0.3">
      <c r="A760" t="s">
        <v>782</v>
      </c>
      <c r="B760" t="s">
        <v>1780</v>
      </c>
      <c r="C760" t="s">
        <v>2030</v>
      </c>
      <c r="D760" t="s">
        <v>2074</v>
      </c>
      <c r="E760" t="s">
        <v>2023</v>
      </c>
      <c r="F760" t="s">
        <v>405</v>
      </c>
      <c r="G760" s="4">
        <v>98606</v>
      </c>
      <c r="H760">
        <v>0</v>
      </c>
      <c r="I760" s="6" t="s">
        <v>2070</v>
      </c>
      <c r="J760" t="s">
        <v>2080</v>
      </c>
      <c r="K760">
        <v>2</v>
      </c>
      <c r="L760">
        <v>3</v>
      </c>
      <c r="M760" t="str" cm="1">
        <f t="array" ref="M760">_xlfn.IFS(L760=0,"Below Expectation",L760&lt;5,"Needs Improvement",L760&lt;=7,"Meets Expectation",L760&gt;=8,"Exceeds Expectation")</f>
        <v>Needs Improvement</v>
      </c>
      <c r="N760">
        <f t="shared" si="11"/>
        <v>12</v>
      </c>
      <c r="O760" s="11">
        <f>N760/Table3[[#Totals],[Point]]</f>
        <v>0.8571428571428571</v>
      </c>
      <c r="P760" s="4" t="str" cm="1">
        <f t="array" ref="P760">_xlfn.IFS(O760&lt;=40%,"Low Risk",AND(O760&gt;40%,O760&lt;60%), "Medium Risk",O760&gt;=60%,"High Risk")</f>
        <v>High Risk</v>
      </c>
      <c r="Y760" cm="1">
        <f t="array" ref="Y760">_xlfn.IFS(D760="22-29",1,D760="30-39",2,D760="40-49",3,D760="50-59",4)</f>
        <v>3</v>
      </c>
      <c r="Z760" cm="1">
        <f t="array" ref="Z760">_xlfn.IFS(I760="0-4years",3,I760="5-9years",2,I760="10+ years",1)</f>
        <v>2</v>
      </c>
      <c r="AA760" cm="1">
        <f t="array" ref="AA760">_xlfn.IFS(J760="Low(1-2)", 3, J760="Medium(3)",1,J760="High(4-5)",2)</f>
        <v>3</v>
      </c>
      <c r="AB760" cm="1">
        <f t="array" ref="AB760">_xlfn.IFS(M760="Needs Improvement", 4, M760="Below Expectation", 1,M760="Meets Expectation",3,M760="Exceeds Expectation",2)</f>
        <v>4</v>
      </c>
    </row>
    <row r="761" spans="1:28" x14ac:dyDescent="0.3">
      <c r="A761" t="s">
        <v>783</v>
      </c>
      <c r="B761" t="s">
        <v>1781</v>
      </c>
      <c r="C761" t="s">
        <v>2030</v>
      </c>
      <c r="D761" t="s">
        <v>2075</v>
      </c>
      <c r="E761" t="s">
        <v>2022</v>
      </c>
      <c r="F761" t="s">
        <v>196</v>
      </c>
      <c r="G761" s="4">
        <v>118301</v>
      </c>
      <c r="H761">
        <v>0</v>
      </c>
      <c r="I761" s="6" t="s">
        <v>2069</v>
      </c>
      <c r="J761" t="s">
        <v>2080</v>
      </c>
      <c r="K761">
        <v>4</v>
      </c>
      <c r="L761">
        <v>9</v>
      </c>
      <c r="M761" t="str" cm="1">
        <f t="array" ref="M761">_xlfn.IFS(L761=0,"Below Expectation",L761&lt;5,"Needs Improvement",L761&lt;=7,"Meets Expectation",L761&gt;=8,"Exceeds Expectation")</f>
        <v>Exceeds Expectation</v>
      </c>
      <c r="N761">
        <f t="shared" si="11"/>
        <v>12</v>
      </c>
      <c r="O761" s="11">
        <f>N761/Table3[[#Totals],[Point]]</f>
        <v>0.8571428571428571</v>
      </c>
      <c r="P761" s="4" t="str" cm="1">
        <f t="array" ref="P761">_xlfn.IFS(O761&lt;=40%,"Low Risk",AND(O761&gt;40%,O761&lt;60%), "Medium Risk",O761&gt;=60%,"High Risk")</f>
        <v>High Risk</v>
      </c>
      <c r="Y761" cm="1">
        <f t="array" ref="Y761">_xlfn.IFS(D761="22-29",1,D761="30-39",2,D761="40-49",3,D761="50-59",4)</f>
        <v>4</v>
      </c>
      <c r="Z761" cm="1">
        <f t="array" ref="Z761">_xlfn.IFS(I761="0-4years",3,I761="5-9years",2,I761="10+ years",1)</f>
        <v>3</v>
      </c>
      <c r="AA761" cm="1">
        <f t="array" ref="AA761">_xlfn.IFS(J761="Low(1-2)", 3, J761="Medium(3)",1,J761="High(4-5)",2)</f>
        <v>3</v>
      </c>
      <c r="AB761" cm="1">
        <f t="array" ref="AB761">_xlfn.IFS(M761="Needs Improvement", 4, M761="Below Expectation", 1,M761="Meets Expectation",3,M761="Exceeds Expectation",2)</f>
        <v>2</v>
      </c>
    </row>
    <row r="762" spans="1:28" x14ac:dyDescent="0.3">
      <c r="A762" t="s">
        <v>784</v>
      </c>
      <c r="B762" t="s">
        <v>1782</v>
      </c>
      <c r="C762" t="s">
        <v>2028</v>
      </c>
      <c r="D762" t="s">
        <v>2076</v>
      </c>
      <c r="E762" t="s">
        <v>2023</v>
      </c>
      <c r="F762" t="s">
        <v>686</v>
      </c>
      <c r="G762" s="4">
        <v>66662</v>
      </c>
      <c r="H762">
        <v>1</v>
      </c>
      <c r="I762" s="6" t="s">
        <v>2069</v>
      </c>
      <c r="J762" t="s">
        <v>2081</v>
      </c>
      <c r="K762">
        <v>2</v>
      </c>
      <c r="L762">
        <v>9</v>
      </c>
      <c r="M762" t="str" cm="1">
        <f t="array" ref="M762">_xlfn.IFS(L762=0,"Below Expectation",L762&lt;5,"Needs Improvement",L762&lt;=7,"Meets Expectation",L762&gt;=8,"Exceeds Expectation")</f>
        <v>Exceeds Expectation</v>
      </c>
      <c r="N762">
        <f t="shared" si="11"/>
        <v>7</v>
      </c>
      <c r="O762" s="11">
        <f>N762/Table3[[#Totals],[Point]]</f>
        <v>0.5</v>
      </c>
      <c r="P762" s="4" t="str" cm="1">
        <f t="array" ref="P762">_xlfn.IFS(O762&lt;=40%,"Low Risk",AND(O762&gt;40%,O762&lt;60%), "Medium Risk",O762&gt;=60%,"High Risk")</f>
        <v>Medium Risk</v>
      </c>
      <c r="Y762" cm="1">
        <f t="array" ref="Y762">_xlfn.IFS(D762="22-29",1,D762="30-39",2,D762="40-49",3,D762="50-59",4)</f>
        <v>1</v>
      </c>
      <c r="Z762" cm="1">
        <f t="array" ref="Z762">_xlfn.IFS(I762="0-4years",3,I762="5-9years",2,I762="10+ years",1)</f>
        <v>3</v>
      </c>
      <c r="AA762" cm="1">
        <f t="array" ref="AA762">_xlfn.IFS(J762="Low(1-2)", 3, J762="Medium(3)",1,J762="High(4-5)",2)</f>
        <v>1</v>
      </c>
      <c r="AB762" cm="1">
        <f t="array" ref="AB762">_xlfn.IFS(M762="Needs Improvement", 4, M762="Below Expectation", 1,M762="Meets Expectation",3,M762="Exceeds Expectation",2)</f>
        <v>2</v>
      </c>
    </row>
    <row r="763" spans="1:28" x14ac:dyDescent="0.3">
      <c r="A763" t="s">
        <v>785</v>
      </c>
      <c r="B763" t="s">
        <v>1783</v>
      </c>
      <c r="C763" t="s">
        <v>2029</v>
      </c>
      <c r="D763" t="s">
        <v>2074</v>
      </c>
      <c r="E763" t="s">
        <v>2023</v>
      </c>
      <c r="F763" t="s">
        <v>476</v>
      </c>
      <c r="G763" s="4">
        <v>107234</v>
      </c>
      <c r="H763">
        <v>0</v>
      </c>
      <c r="I763" s="6" t="s">
        <v>2069</v>
      </c>
      <c r="J763" t="s">
        <v>2080</v>
      </c>
      <c r="K763">
        <v>2</v>
      </c>
      <c r="L763">
        <v>2</v>
      </c>
      <c r="M763" t="str" cm="1">
        <f t="array" ref="M763">_xlfn.IFS(L763=0,"Below Expectation",L763&lt;5,"Needs Improvement",L763&lt;=7,"Meets Expectation",L763&gt;=8,"Exceeds Expectation")</f>
        <v>Needs Improvement</v>
      </c>
      <c r="N763">
        <f t="shared" si="11"/>
        <v>13</v>
      </c>
      <c r="O763" s="11">
        <f>N763/Table3[[#Totals],[Point]]</f>
        <v>0.9285714285714286</v>
      </c>
      <c r="P763" s="4" t="str" cm="1">
        <f t="array" ref="P763">_xlfn.IFS(O763&lt;=40%,"Low Risk",AND(O763&gt;40%,O763&lt;60%), "Medium Risk",O763&gt;=60%,"High Risk")</f>
        <v>High Risk</v>
      </c>
      <c r="Y763" cm="1">
        <f t="array" ref="Y763">_xlfn.IFS(D763="22-29",1,D763="30-39",2,D763="40-49",3,D763="50-59",4)</f>
        <v>3</v>
      </c>
      <c r="Z763" cm="1">
        <f t="array" ref="Z763">_xlfn.IFS(I763="0-4years",3,I763="5-9years",2,I763="10+ years",1)</f>
        <v>3</v>
      </c>
      <c r="AA763" cm="1">
        <f t="array" ref="AA763">_xlfn.IFS(J763="Low(1-2)", 3, J763="Medium(3)",1,J763="High(4-5)",2)</f>
        <v>3</v>
      </c>
      <c r="AB763" cm="1">
        <f t="array" ref="AB763">_xlfn.IFS(M763="Needs Improvement", 4, M763="Below Expectation", 1,M763="Meets Expectation",3,M763="Exceeds Expectation",2)</f>
        <v>4</v>
      </c>
    </row>
    <row r="764" spans="1:28" x14ac:dyDescent="0.3">
      <c r="A764" t="s">
        <v>786</v>
      </c>
      <c r="B764" t="s">
        <v>1784</v>
      </c>
      <c r="C764" t="s">
        <v>2028</v>
      </c>
      <c r="D764" t="s">
        <v>2075</v>
      </c>
      <c r="E764" t="s">
        <v>2023</v>
      </c>
      <c r="F764" t="s">
        <v>373</v>
      </c>
      <c r="G764" s="4">
        <v>40123</v>
      </c>
      <c r="H764">
        <v>0</v>
      </c>
      <c r="I764" s="6" t="s">
        <v>2069</v>
      </c>
      <c r="J764" t="s">
        <v>2081</v>
      </c>
      <c r="K764">
        <v>3</v>
      </c>
      <c r="L764">
        <v>3</v>
      </c>
      <c r="M764" t="str" cm="1">
        <f t="array" ref="M764">_xlfn.IFS(L764=0,"Below Expectation",L764&lt;5,"Needs Improvement",L764&lt;=7,"Meets Expectation",L764&gt;=8,"Exceeds Expectation")</f>
        <v>Needs Improvement</v>
      </c>
      <c r="N764">
        <f t="shared" si="11"/>
        <v>12</v>
      </c>
      <c r="O764" s="11">
        <f>N764/Table3[[#Totals],[Point]]</f>
        <v>0.8571428571428571</v>
      </c>
      <c r="P764" s="4" t="str" cm="1">
        <f t="array" ref="P764">_xlfn.IFS(O764&lt;=40%,"Low Risk",AND(O764&gt;40%,O764&lt;60%), "Medium Risk",O764&gt;=60%,"High Risk")</f>
        <v>High Risk</v>
      </c>
      <c r="Y764" cm="1">
        <f t="array" ref="Y764">_xlfn.IFS(D764="22-29",1,D764="30-39",2,D764="40-49",3,D764="50-59",4)</f>
        <v>4</v>
      </c>
      <c r="Z764" cm="1">
        <f t="array" ref="Z764">_xlfn.IFS(I764="0-4years",3,I764="5-9years",2,I764="10+ years",1)</f>
        <v>3</v>
      </c>
      <c r="AA764" cm="1">
        <f t="array" ref="AA764">_xlfn.IFS(J764="Low(1-2)", 3, J764="Medium(3)",1,J764="High(4-5)",2)</f>
        <v>1</v>
      </c>
      <c r="AB764" cm="1">
        <f t="array" ref="AB764">_xlfn.IFS(M764="Needs Improvement", 4, M764="Below Expectation", 1,M764="Meets Expectation",3,M764="Exceeds Expectation",2)</f>
        <v>4</v>
      </c>
    </row>
    <row r="765" spans="1:28" x14ac:dyDescent="0.3">
      <c r="A765" t="s">
        <v>787</v>
      </c>
      <c r="B765" t="s">
        <v>1785</v>
      </c>
      <c r="C765" t="s">
        <v>2027</v>
      </c>
      <c r="D765" t="s">
        <v>2076</v>
      </c>
      <c r="E765" t="s">
        <v>2023</v>
      </c>
      <c r="F765" t="s">
        <v>925</v>
      </c>
      <c r="G765" s="4">
        <v>50616</v>
      </c>
      <c r="H765">
        <v>0</v>
      </c>
      <c r="I765" s="6" t="s">
        <v>2070</v>
      </c>
      <c r="J765" t="s">
        <v>2079</v>
      </c>
      <c r="K765">
        <v>1</v>
      </c>
      <c r="L765">
        <v>9</v>
      </c>
      <c r="M765" t="str" cm="1">
        <f t="array" ref="M765">_xlfn.IFS(L765=0,"Below Expectation",L765&lt;5,"Needs Improvement",L765&lt;=7,"Meets Expectation",L765&gt;=8,"Exceeds Expectation")</f>
        <v>Exceeds Expectation</v>
      </c>
      <c r="N765">
        <f t="shared" si="11"/>
        <v>7</v>
      </c>
      <c r="O765" s="11">
        <f>N765/Table3[[#Totals],[Point]]</f>
        <v>0.5</v>
      </c>
      <c r="P765" s="4" t="str" cm="1">
        <f t="array" ref="P765">_xlfn.IFS(O765&lt;=40%,"Low Risk",AND(O765&gt;40%,O765&lt;60%), "Medium Risk",O765&gt;=60%,"High Risk")</f>
        <v>Medium Risk</v>
      </c>
      <c r="Y765" cm="1">
        <f t="array" ref="Y765">_xlfn.IFS(D765="22-29",1,D765="30-39",2,D765="40-49",3,D765="50-59",4)</f>
        <v>1</v>
      </c>
      <c r="Z765" cm="1">
        <f t="array" ref="Z765">_xlfn.IFS(I765="0-4years",3,I765="5-9years",2,I765="10+ years",1)</f>
        <v>2</v>
      </c>
      <c r="AA765" cm="1">
        <f t="array" ref="AA765">_xlfn.IFS(J765="Low(1-2)", 3, J765="Medium(3)",1,J765="High(4-5)",2)</f>
        <v>2</v>
      </c>
      <c r="AB765" cm="1">
        <f t="array" ref="AB765">_xlfn.IFS(M765="Needs Improvement", 4, M765="Below Expectation", 1,M765="Meets Expectation",3,M765="Exceeds Expectation",2)</f>
        <v>2</v>
      </c>
    </row>
    <row r="766" spans="1:28" x14ac:dyDescent="0.3">
      <c r="A766" t="s">
        <v>788</v>
      </c>
      <c r="B766" t="s">
        <v>1786</v>
      </c>
      <c r="C766" t="s">
        <v>2029</v>
      </c>
      <c r="D766" t="s">
        <v>2075</v>
      </c>
      <c r="E766" t="s">
        <v>2024</v>
      </c>
      <c r="F766" t="s">
        <v>975</v>
      </c>
      <c r="G766" s="4">
        <v>36182</v>
      </c>
      <c r="H766">
        <v>0</v>
      </c>
      <c r="I766" s="6" t="s">
        <v>2069</v>
      </c>
      <c r="J766" t="s">
        <v>2080</v>
      </c>
      <c r="K766">
        <v>5</v>
      </c>
      <c r="L766">
        <v>3</v>
      </c>
      <c r="M766" t="str" cm="1">
        <f t="array" ref="M766">_xlfn.IFS(L766=0,"Below Expectation",L766&lt;5,"Needs Improvement",L766&lt;=7,"Meets Expectation",L766&gt;=8,"Exceeds Expectation")</f>
        <v>Needs Improvement</v>
      </c>
      <c r="N766">
        <f t="shared" si="11"/>
        <v>14</v>
      </c>
      <c r="O766" s="11">
        <f>N766/Table3[[#Totals],[Point]]</f>
        <v>1</v>
      </c>
      <c r="P766" s="4" t="str" cm="1">
        <f t="array" ref="P766">_xlfn.IFS(O766&lt;=40%,"Low Risk",AND(O766&gt;40%,O766&lt;60%), "Medium Risk",O766&gt;=60%,"High Risk")</f>
        <v>High Risk</v>
      </c>
      <c r="Y766" cm="1">
        <f t="array" ref="Y766">_xlfn.IFS(D766="22-29",1,D766="30-39",2,D766="40-49",3,D766="50-59",4)</f>
        <v>4</v>
      </c>
      <c r="Z766" cm="1">
        <f t="array" ref="Z766">_xlfn.IFS(I766="0-4years",3,I766="5-9years",2,I766="10+ years",1)</f>
        <v>3</v>
      </c>
      <c r="AA766" cm="1">
        <f t="array" ref="AA766">_xlfn.IFS(J766="Low(1-2)", 3, J766="Medium(3)",1,J766="High(4-5)",2)</f>
        <v>3</v>
      </c>
      <c r="AB766" cm="1">
        <f t="array" ref="AB766">_xlfn.IFS(M766="Needs Improvement", 4, M766="Below Expectation", 1,M766="Meets Expectation",3,M766="Exceeds Expectation",2)</f>
        <v>4</v>
      </c>
    </row>
    <row r="767" spans="1:28" x14ac:dyDescent="0.3">
      <c r="A767" t="s">
        <v>789</v>
      </c>
      <c r="B767" t="s">
        <v>1787</v>
      </c>
      <c r="C767" t="s">
        <v>2026</v>
      </c>
      <c r="D767" t="s">
        <v>2075</v>
      </c>
      <c r="E767" t="s">
        <v>2023</v>
      </c>
      <c r="F767" t="s">
        <v>657</v>
      </c>
      <c r="G767" s="4">
        <v>115369</v>
      </c>
      <c r="H767">
        <v>0</v>
      </c>
      <c r="I767" s="6" t="s">
        <v>2070</v>
      </c>
      <c r="J767" t="s">
        <v>2079</v>
      </c>
      <c r="K767">
        <v>4</v>
      </c>
      <c r="L767">
        <v>1</v>
      </c>
      <c r="M767" t="str" cm="1">
        <f t="array" ref="M767">_xlfn.IFS(L767=0,"Below Expectation",L767&lt;5,"Needs Improvement",L767&lt;=7,"Meets Expectation",L767&gt;=8,"Exceeds Expectation")</f>
        <v>Needs Improvement</v>
      </c>
      <c r="N767">
        <f t="shared" si="11"/>
        <v>12</v>
      </c>
      <c r="O767" s="11">
        <f>N767/Table3[[#Totals],[Point]]</f>
        <v>0.8571428571428571</v>
      </c>
      <c r="P767" s="4" t="str" cm="1">
        <f t="array" ref="P767">_xlfn.IFS(O767&lt;=40%,"Low Risk",AND(O767&gt;40%,O767&lt;60%), "Medium Risk",O767&gt;=60%,"High Risk")</f>
        <v>High Risk</v>
      </c>
      <c r="Y767" cm="1">
        <f t="array" ref="Y767">_xlfn.IFS(D767="22-29",1,D767="30-39",2,D767="40-49",3,D767="50-59",4)</f>
        <v>4</v>
      </c>
      <c r="Z767" cm="1">
        <f t="array" ref="Z767">_xlfn.IFS(I767="0-4years",3,I767="5-9years",2,I767="10+ years",1)</f>
        <v>2</v>
      </c>
      <c r="AA767" cm="1">
        <f t="array" ref="AA767">_xlfn.IFS(J767="Low(1-2)", 3, J767="Medium(3)",1,J767="High(4-5)",2)</f>
        <v>2</v>
      </c>
      <c r="AB767" cm="1">
        <f t="array" ref="AB767">_xlfn.IFS(M767="Needs Improvement", 4, M767="Below Expectation", 1,M767="Meets Expectation",3,M767="Exceeds Expectation",2)</f>
        <v>4</v>
      </c>
    </row>
    <row r="768" spans="1:28" x14ac:dyDescent="0.3">
      <c r="A768" t="s">
        <v>790</v>
      </c>
      <c r="B768" t="s">
        <v>1788</v>
      </c>
      <c r="C768" t="s">
        <v>2025</v>
      </c>
      <c r="D768" t="s">
        <v>2074</v>
      </c>
      <c r="E768" t="s">
        <v>2023</v>
      </c>
      <c r="F768" t="s">
        <v>517</v>
      </c>
      <c r="G768" s="4">
        <v>87013</v>
      </c>
      <c r="H768">
        <v>0</v>
      </c>
      <c r="I768" s="6" t="s">
        <v>2070</v>
      </c>
      <c r="J768" t="s">
        <v>2079</v>
      </c>
      <c r="K768">
        <v>2</v>
      </c>
      <c r="L768">
        <v>4</v>
      </c>
      <c r="M768" t="str" cm="1">
        <f t="array" ref="M768">_xlfn.IFS(L768=0,"Below Expectation",L768&lt;5,"Needs Improvement",L768&lt;=7,"Meets Expectation",L768&gt;=8,"Exceeds Expectation")</f>
        <v>Needs Improvement</v>
      </c>
      <c r="N768">
        <f t="shared" si="11"/>
        <v>11</v>
      </c>
      <c r="O768" s="11">
        <f>N768/Table3[[#Totals],[Point]]</f>
        <v>0.7857142857142857</v>
      </c>
      <c r="P768" s="4" t="str" cm="1">
        <f t="array" ref="P768">_xlfn.IFS(O768&lt;=40%,"Low Risk",AND(O768&gt;40%,O768&lt;60%), "Medium Risk",O768&gt;=60%,"High Risk")</f>
        <v>High Risk</v>
      </c>
      <c r="Y768" cm="1">
        <f t="array" ref="Y768">_xlfn.IFS(D768="22-29",1,D768="30-39",2,D768="40-49",3,D768="50-59",4)</f>
        <v>3</v>
      </c>
      <c r="Z768" cm="1">
        <f t="array" ref="Z768">_xlfn.IFS(I768="0-4years",3,I768="5-9years",2,I768="10+ years",1)</f>
        <v>2</v>
      </c>
      <c r="AA768" cm="1">
        <f t="array" ref="AA768">_xlfn.IFS(J768="Low(1-2)", 3, J768="Medium(3)",1,J768="High(4-5)",2)</f>
        <v>2</v>
      </c>
      <c r="AB768" cm="1">
        <f t="array" ref="AB768">_xlfn.IFS(M768="Needs Improvement", 4, M768="Below Expectation", 1,M768="Meets Expectation",3,M768="Exceeds Expectation",2)</f>
        <v>4</v>
      </c>
    </row>
    <row r="769" spans="1:28" x14ac:dyDescent="0.3">
      <c r="A769" t="s">
        <v>791</v>
      </c>
      <c r="B769" t="s">
        <v>1789</v>
      </c>
      <c r="C769" t="s">
        <v>2026</v>
      </c>
      <c r="D769" t="s">
        <v>2074</v>
      </c>
      <c r="E769" t="s">
        <v>2022</v>
      </c>
      <c r="F769" t="s">
        <v>643</v>
      </c>
      <c r="G769" s="4">
        <v>56331</v>
      </c>
      <c r="H769">
        <v>1</v>
      </c>
      <c r="I769" s="6" t="s">
        <v>2069</v>
      </c>
      <c r="J769" t="s">
        <v>2079</v>
      </c>
      <c r="K769">
        <v>5</v>
      </c>
      <c r="L769">
        <v>4</v>
      </c>
      <c r="M769" t="str" cm="1">
        <f t="array" ref="M769">_xlfn.IFS(L769=0,"Below Expectation",L769&lt;5,"Needs Improvement",L769&lt;=7,"Meets Expectation",L769&gt;=8,"Exceeds Expectation")</f>
        <v>Needs Improvement</v>
      </c>
      <c r="N769">
        <f t="shared" si="11"/>
        <v>12</v>
      </c>
      <c r="O769" s="11">
        <f>N769/Table3[[#Totals],[Point]]</f>
        <v>0.8571428571428571</v>
      </c>
      <c r="P769" s="4" t="str" cm="1">
        <f t="array" ref="P769">_xlfn.IFS(O769&lt;=40%,"Low Risk",AND(O769&gt;40%,O769&lt;60%), "Medium Risk",O769&gt;=60%,"High Risk")</f>
        <v>High Risk</v>
      </c>
      <c r="Y769" cm="1">
        <f t="array" ref="Y769">_xlfn.IFS(D769="22-29",1,D769="30-39",2,D769="40-49",3,D769="50-59",4)</f>
        <v>3</v>
      </c>
      <c r="Z769" cm="1">
        <f t="array" ref="Z769">_xlfn.IFS(I769="0-4years",3,I769="5-9years",2,I769="10+ years",1)</f>
        <v>3</v>
      </c>
      <c r="AA769" cm="1">
        <f t="array" ref="AA769">_xlfn.IFS(J769="Low(1-2)", 3, J769="Medium(3)",1,J769="High(4-5)",2)</f>
        <v>2</v>
      </c>
      <c r="AB769" cm="1">
        <f t="array" ref="AB769">_xlfn.IFS(M769="Needs Improvement", 4, M769="Below Expectation", 1,M769="Meets Expectation",3,M769="Exceeds Expectation",2)</f>
        <v>4</v>
      </c>
    </row>
    <row r="770" spans="1:28" x14ac:dyDescent="0.3">
      <c r="A770" t="s">
        <v>792</v>
      </c>
      <c r="B770" t="s">
        <v>1790</v>
      </c>
      <c r="C770" t="s">
        <v>2027</v>
      </c>
      <c r="D770" t="s">
        <v>2076</v>
      </c>
      <c r="E770" t="s">
        <v>2023</v>
      </c>
      <c r="F770" t="s">
        <v>27</v>
      </c>
      <c r="G770" s="4">
        <v>71098</v>
      </c>
      <c r="H770">
        <v>0</v>
      </c>
      <c r="I770" s="6" t="s">
        <v>2071</v>
      </c>
      <c r="J770" t="s">
        <v>2081</v>
      </c>
      <c r="K770">
        <v>2</v>
      </c>
      <c r="L770">
        <v>4</v>
      </c>
      <c r="M770" t="str" cm="1">
        <f t="array" ref="M770">_xlfn.IFS(L770=0,"Below Expectation",L770&lt;5,"Needs Improvement",L770&lt;=7,"Meets Expectation",L770&gt;=8,"Exceeds Expectation")</f>
        <v>Needs Improvement</v>
      </c>
      <c r="N770">
        <f t="shared" si="11"/>
        <v>7</v>
      </c>
      <c r="O770" s="11">
        <f>N770/Table3[[#Totals],[Point]]</f>
        <v>0.5</v>
      </c>
      <c r="P770" s="4" t="str" cm="1">
        <f t="array" ref="P770">_xlfn.IFS(O770&lt;=40%,"Low Risk",AND(O770&gt;40%,O770&lt;60%), "Medium Risk",O770&gt;=60%,"High Risk")</f>
        <v>Medium Risk</v>
      </c>
      <c r="Y770" cm="1">
        <f t="array" ref="Y770">_xlfn.IFS(D770="22-29",1,D770="30-39",2,D770="40-49",3,D770="50-59",4)</f>
        <v>1</v>
      </c>
      <c r="Z770" cm="1">
        <f t="array" ref="Z770">_xlfn.IFS(I770="0-4years",3,I770="5-9years",2,I770="10+ years",1)</f>
        <v>1</v>
      </c>
      <c r="AA770" cm="1">
        <f t="array" ref="AA770">_xlfn.IFS(J770="Low(1-2)", 3, J770="Medium(3)",1,J770="High(4-5)",2)</f>
        <v>1</v>
      </c>
      <c r="AB770" cm="1">
        <f t="array" ref="AB770">_xlfn.IFS(M770="Needs Improvement", 4, M770="Below Expectation", 1,M770="Meets Expectation",3,M770="Exceeds Expectation",2)</f>
        <v>4</v>
      </c>
    </row>
    <row r="771" spans="1:28" x14ac:dyDescent="0.3">
      <c r="A771" t="s">
        <v>793</v>
      </c>
      <c r="B771" t="s">
        <v>1791</v>
      </c>
      <c r="C771" t="s">
        <v>2029</v>
      </c>
      <c r="D771" t="s">
        <v>2076</v>
      </c>
      <c r="E771" t="s">
        <v>2024</v>
      </c>
      <c r="F771" t="s">
        <v>116</v>
      </c>
      <c r="G771" s="4">
        <v>51128</v>
      </c>
      <c r="H771">
        <v>1</v>
      </c>
      <c r="I771" s="6" t="s">
        <v>2069</v>
      </c>
      <c r="J771" t="s">
        <v>2079</v>
      </c>
      <c r="K771">
        <v>1</v>
      </c>
      <c r="L771">
        <v>9</v>
      </c>
      <c r="M771" t="str" cm="1">
        <f t="array" ref="M771">_xlfn.IFS(L771=0,"Below Expectation",L771&lt;5,"Needs Improvement",L771&lt;=7,"Meets Expectation",L771&gt;=8,"Exceeds Expectation")</f>
        <v>Exceeds Expectation</v>
      </c>
      <c r="N771">
        <f t="shared" ref="N771:N834" si="12">SUM(Y771:AB771)</f>
        <v>8</v>
      </c>
      <c r="O771" s="11">
        <f>N771/Table3[[#Totals],[Point]]</f>
        <v>0.5714285714285714</v>
      </c>
      <c r="P771" s="4" t="str" cm="1">
        <f t="array" ref="P771">_xlfn.IFS(O771&lt;=40%,"Low Risk",AND(O771&gt;40%,O771&lt;60%), "Medium Risk",O771&gt;=60%,"High Risk")</f>
        <v>Medium Risk</v>
      </c>
      <c r="Y771" cm="1">
        <f t="array" ref="Y771">_xlfn.IFS(D771="22-29",1,D771="30-39",2,D771="40-49",3,D771="50-59",4)</f>
        <v>1</v>
      </c>
      <c r="Z771" cm="1">
        <f t="array" ref="Z771">_xlfn.IFS(I771="0-4years",3,I771="5-9years",2,I771="10+ years",1)</f>
        <v>3</v>
      </c>
      <c r="AA771" cm="1">
        <f t="array" ref="AA771">_xlfn.IFS(J771="Low(1-2)", 3, J771="Medium(3)",1,J771="High(4-5)",2)</f>
        <v>2</v>
      </c>
      <c r="AB771" cm="1">
        <f t="array" ref="AB771">_xlfn.IFS(M771="Needs Improvement", 4, M771="Below Expectation", 1,M771="Meets Expectation",3,M771="Exceeds Expectation",2)</f>
        <v>2</v>
      </c>
    </row>
    <row r="772" spans="1:28" x14ac:dyDescent="0.3">
      <c r="A772" t="s">
        <v>794</v>
      </c>
      <c r="B772" t="s">
        <v>1792</v>
      </c>
      <c r="C772" t="s">
        <v>2027</v>
      </c>
      <c r="D772" t="s">
        <v>2076</v>
      </c>
      <c r="E772" t="s">
        <v>2022</v>
      </c>
      <c r="F772" t="s">
        <v>942</v>
      </c>
      <c r="G772" s="4">
        <v>56556</v>
      </c>
      <c r="H772">
        <v>0</v>
      </c>
      <c r="I772" s="6" t="s">
        <v>2069</v>
      </c>
      <c r="J772" t="s">
        <v>2080</v>
      </c>
      <c r="K772">
        <v>5</v>
      </c>
      <c r="L772">
        <v>0</v>
      </c>
      <c r="M772" t="str" cm="1">
        <f t="array" ref="M772">_xlfn.IFS(L772=0,"Below Expectation",L772&lt;5,"Needs Improvement",L772&lt;=7,"Meets Expectation",L772&gt;=8,"Exceeds Expectation")</f>
        <v>Below Expectation</v>
      </c>
      <c r="N772">
        <f t="shared" si="12"/>
        <v>8</v>
      </c>
      <c r="O772" s="11">
        <f>N772/Table3[[#Totals],[Point]]</f>
        <v>0.5714285714285714</v>
      </c>
      <c r="P772" s="4" t="str" cm="1">
        <f t="array" ref="P772">_xlfn.IFS(O772&lt;=40%,"Low Risk",AND(O772&gt;40%,O772&lt;60%), "Medium Risk",O772&gt;=60%,"High Risk")</f>
        <v>Medium Risk</v>
      </c>
      <c r="Y772" cm="1">
        <f t="array" ref="Y772">_xlfn.IFS(D772="22-29",1,D772="30-39",2,D772="40-49",3,D772="50-59",4)</f>
        <v>1</v>
      </c>
      <c r="Z772" cm="1">
        <f t="array" ref="Z772">_xlfn.IFS(I772="0-4years",3,I772="5-9years",2,I772="10+ years",1)</f>
        <v>3</v>
      </c>
      <c r="AA772" cm="1">
        <f t="array" ref="AA772">_xlfn.IFS(J772="Low(1-2)", 3, J772="Medium(3)",1,J772="High(4-5)",2)</f>
        <v>3</v>
      </c>
      <c r="AB772" cm="1">
        <f t="array" ref="AB772">_xlfn.IFS(M772="Needs Improvement", 4, M772="Below Expectation", 1,M772="Meets Expectation",3,M772="Exceeds Expectation",2)</f>
        <v>1</v>
      </c>
    </row>
    <row r="773" spans="1:28" x14ac:dyDescent="0.3">
      <c r="A773" t="s">
        <v>795</v>
      </c>
      <c r="B773" t="s">
        <v>1793</v>
      </c>
      <c r="C773" t="s">
        <v>2025</v>
      </c>
      <c r="D773" t="s">
        <v>2075</v>
      </c>
      <c r="E773" t="s">
        <v>2022</v>
      </c>
      <c r="F773" t="s">
        <v>29</v>
      </c>
      <c r="G773" s="4">
        <v>112505</v>
      </c>
      <c r="H773">
        <v>1</v>
      </c>
      <c r="I773" s="6" t="s">
        <v>2070</v>
      </c>
      <c r="J773" t="s">
        <v>2080</v>
      </c>
      <c r="K773">
        <v>4</v>
      </c>
      <c r="L773">
        <v>5</v>
      </c>
      <c r="M773" t="str" cm="1">
        <f t="array" ref="M773">_xlfn.IFS(L773=0,"Below Expectation",L773&lt;5,"Needs Improvement",L773&lt;=7,"Meets Expectation",L773&gt;=8,"Exceeds Expectation")</f>
        <v>Meets Expectation</v>
      </c>
      <c r="N773">
        <f t="shared" si="12"/>
        <v>12</v>
      </c>
      <c r="O773" s="11">
        <f>N773/Table3[[#Totals],[Point]]</f>
        <v>0.8571428571428571</v>
      </c>
      <c r="P773" s="4" t="str" cm="1">
        <f t="array" ref="P773">_xlfn.IFS(O773&lt;=40%,"Low Risk",AND(O773&gt;40%,O773&lt;60%), "Medium Risk",O773&gt;=60%,"High Risk")</f>
        <v>High Risk</v>
      </c>
      <c r="Y773" cm="1">
        <f t="array" ref="Y773">_xlfn.IFS(D773="22-29",1,D773="30-39",2,D773="40-49",3,D773="50-59",4)</f>
        <v>4</v>
      </c>
      <c r="Z773" cm="1">
        <f t="array" ref="Z773">_xlfn.IFS(I773="0-4years",3,I773="5-9years",2,I773="10+ years",1)</f>
        <v>2</v>
      </c>
      <c r="AA773" cm="1">
        <f t="array" ref="AA773">_xlfn.IFS(J773="Low(1-2)", 3, J773="Medium(3)",1,J773="High(4-5)",2)</f>
        <v>3</v>
      </c>
      <c r="AB773" cm="1">
        <f t="array" ref="AB773">_xlfn.IFS(M773="Needs Improvement", 4, M773="Below Expectation", 1,M773="Meets Expectation",3,M773="Exceeds Expectation",2)</f>
        <v>3</v>
      </c>
    </row>
    <row r="774" spans="1:28" x14ac:dyDescent="0.3">
      <c r="A774" t="s">
        <v>796</v>
      </c>
      <c r="B774" t="s">
        <v>1794</v>
      </c>
      <c r="C774" t="s">
        <v>2030</v>
      </c>
      <c r="D774" t="s">
        <v>2073</v>
      </c>
      <c r="E774" t="s">
        <v>2023</v>
      </c>
      <c r="F774" t="s">
        <v>311</v>
      </c>
      <c r="G774" s="4">
        <v>46876</v>
      </c>
      <c r="H774">
        <v>0</v>
      </c>
      <c r="I774" s="6" t="s">
        <v>2071</v>
      </c>
      <c r="J774" t="s">
        <v>2080</v>
      </c>
      <c r="K774">
        <v>2</v>
      </c>
      <c r="L774">
        <v>1</v>
      </c>
      <c r="M774" t="str" cm="1">
        <f t="array" ref="M774">_xlfn.IFS(L774=0,"Below Expectation",L774&lt;5,"Needs Improvement",L774&lt;=7,"Meets Expectation",L774&gt;=8,"Exceeds Expectation")</f>
        <v>Needs Improvement</v>
      </c>
      <c r="N774">
        <f t="shared" si="12"/>
        <v>10</v>
      </c>
      <c r="O774" s="11">
        <f>N774/Table3[[#Totals],[Point]]</f>
        <v>0.7142857142857143</v>
      </c>
      <c r="P774" s="4" t="str" cm="1">
        <f t="array" ref="P774">_xlfn.IFS(O774&lt;=40%,"Low Risk",AND(O774&gt;40%,O774&lt;60%), "Medium Risk",O774&gt;=60%,"High Risk")</f>
        <v>High Risk</v>
      </c>
      <c r="Y774" cm="1">
        <f t="array" ref="Y774">_xlfn.IFS(D774="22-29",1,D774="30-39",2,D774="40-49",3,D774="50-59",4)</f>
        <v>2</v>
      </c>
      <c r="Z774" cm="1">
        <f t="array" ref="Z774">_xlfn.IFS(I774="0-4years",3,I774="5-9years",2,I774="10+ years",1)</f>
        <v>1</v>
      </c>
      <c r="AA774" cm="1">
        <f t="array" ref="AA774">_xlfn.IFS(J774="Low(1-2)", 3, J774="Medium(3)",1,J774="High(4-5)",2)</f>
        <v>3</v>
      </c>
      <c r="AB774" cm="1">
        <f t="array" ref="AB774">_xlfn.IFS(M774="Needs Improvement", 4, M774="Below Expectation", 1,M774="Meets Expectation",3,M774="Exceeds Expectation",2)</f>
        <v>4</v>
      </c>
    </row>
    <row r="775" spans="1:28" x14ac:dyDescent="0.3">
      <c r="A775" t="s">
        <v>797</v>
      </c>
      <c r="B775" t="s">
        <v>1795</v>
      </c>
      <c r="C775" t="s">
        <v>2030</v>
      </c>
      <c r="D775" t="s">
        <v>2075</v>
      </c>
      <c r="E775" t="s">
        <v>2023</v>
      </c>
      <c r="F775" t="s">
        <v>641</v>
      </c>
      <c r="G775" s="4">
        <v>33949</v>
      </c>
      <c r="H775">
        <v>0</v>
      </c>
      <c r="I775" s="6" t="s">
        <v>2071</v>
      </c>
      <c r="J775" t="s">
        <v>2081</v>
      </c>
      <c r="K775">
        <v>1</v>
      </c>
      <c r="L775">
        <v>6</v>
      </c>
      <c r="M775" t="str" cm="1">
        <f t="array" ref="M775">_xlfn.IFS(L775=0,"Below Expectation",L775&lt;5,"Needs Improvement",L775&lt;=7,"Meets Expectation",L775&gt;=8,"Exceeds Expectation")</f>
        <v>Meets Expectation</v>
      </c>
      <c r="N775">
        <f t="shared" si="12"/>
        <v>9</v>
      </c>
      <c r="O775" s="11">
        <f>N775/Table3[[#Totals],[Point]]</f>
        <v>0.6428571428571429</v>
      </c>
      <c r="P775" s="4" t="str" cm="1">
        <f t="array" ref="P775">_xlfn.IFS(O775&lt;=40%,"Low Risk",AND(O775&gt;40%,O775&lt;60%), "Medium Risk",O775&gt;=60%,"High Risk")</f>
        <v>High Risk</v>
      </c>
      <c r="Y775" cm="1">
        <f t="array" ref="Y775">_xlfn.IFS(D775="22-29",1,D775="30-39",2,D775="40-49",3,D775="50-59",4)</f>
        <v>4</v>
      </c>
      <c r="Z775" cm="1">
        <f t="array" ref="Z775">_xlfn.IFS(I775="0-4years",3,I775="5-9years",2,I775="10+ years",1)</f>
        <v>1</v>
      </c>
      <c r="AA775" cm="1">
        <f t="array" ref="AA775">_xlfn.IFS(J775="Low(1-2)", 3, J775="Medium(3)",1,J775="High(4-5)",2)</f>
        <v>1</v>
      </c>
      <c r="AB775" cm="1">
        <f t="array" ref="AB775">_xlfn.IFS(M775="Needs Improvement", 4, M775="Below Expectation", 1,M775="Meets Expectation",3,M775="Exceeds Expectation",2)</f>
        <v>3</v>
      </c>
    </row>
    <row r="776" spans="1:28" x14ac:dyDescent="0.3">
      <c r="A776" t="s">
        <v>798</v>
      </c>
      <c r="B776" t="s">
        <v>1796</v>
      </c>
      <c r="C776" t="s">
        <v>2027</v>
      </c>
      <c r="D776" t="s">
        <v>2075</v>
      </c>
      <c r="E776" t="s">
        <v>2023</v>
      </c>
      <c r="F776" t="s">
        <v>169</v>
      </c>
      <c r="G776" s="4">
        <v>76962</v>
      </c>
      <c r="H776">
        <v>0</v>
      </c>
      <c r="I776" s="6" t="s">
        <v>2071</v>
      </c>
      <c r="J776" t="s">
        <v>2081</v>
      </c>
      <c r="K776">
        <v>5</v>
      </c>
      <c r="L776">
        <v>3</v>
      </c>
      <c r="M776" t="str" cm="1">
        <f t="array" ref="M776">_xlfn.IFS(L776=0,"Below Expectation",L776&lt;5,"Needs Improvement",L776&lt;=7,"Meets Expectation",L776&gt;=8,"Exceeds Expectation")</f>
        <v>Needs Improvement</v>
      </c>
      <c r="N776">
        <f t="shared" si="12"/>
        <v>10</v>
      </c>
      <c r="O776" s="11">
        <f>N776/Table3[[#Totals],[Point]]</f>
        <v>0.7142857142857143</v>
      </c>
      <c r="P776" s="4" t="str" cm="1">
        <f t="array" ref="P776">_xlfn.IFS(O776&lt;=40%,"Low Risk",AND(O776&gt;40%,O776&lt;60%), "Medium Risk",O776&gt;=60%,"High Risk")</f>
        <v>High Risk</v>
      </c>
      <c r="Y776" cm="1">
        <f t="array" ref="Y776">_xlfn.IFS(D776="22-29",1,D776="30-39",2,D776="40-49",3,D776="50-59",4)</f>
        <v>4</v>
      </c>
      <c r="Z776" cm="1">
        <f t="array" ref="Z776">_xlfn.IFS(I776="0-4years",3,I776="5-9years",2,I776="10+ years",1)</f>
        <v>1</v>
      </c>
      <c r="AA776" cm="1">
        <f t="array" ref="AA776">_xlfn.IFS(J776="Low(1-2)", 3, J776="Medium(3)",1,J776="High(4-5)",2)</f>
        <v>1</v>
      </c>
      <c r="AB776" cm="1">
        <f t="array" ref="AB776">_xlfn.IFS(M776="Needs Improvement", 4, M776="Below Expectation", 1,M776="Meets Expectation",3,M776="Exceeds Expectation",2)</f>
        <v>4</v>
      </c>
    </row>
    <row r="777" spans="1:28" x14ac:dyDescent="0.3">
      <c r="A777" t="s">
        <v>799</v>
      </c>
      <c r="B777" t="s">
        <v>1797</v>
      </c>
      <c r="C777" t="s">
        <v>2028</v>
      </c>
      <c r="D777" t="s">
        <v>2074</v>
      </c>
      <c r="E777" t="s">
        <v>2022</v>
      </c>
      <c r="F777" t="s">
        <v>806</v>
      </c>
      <c r="G777" s="4">
        <v>115054</v>
      </c>
      <c r="H777">
        <v>1</v>
      </c>
      <c r="I777" s="6" t="s">
        <v>2070</v>
      </c>
      <c r="J777" t="s">
        <v>2080</v>
      </c>
      <c r="K777">
        <v>2</v>
      </c>
      <c r="L777">
        <v>4</v>
      </c>
      <c r="M777" t="str" cm="1">
        <f t="array" ref="M777">_xlfn.IFS(L777=0,"Below Expectation",L777&lt;5,"Needs Improvement",L777&lt;=7,"Meets Expectation",L777&gt;=8,"Exceeds Expectation")</f>
        <v>Needs Improvement</v>
      </c>
      <c r="N777">
        <f t="shared" si="12"/>
        <v>12</v>
      </c>
      <c r="O777" s="11">
        <f>N777/Table3[[#Totals],[Point]]</f>
        <v>0.8571428571428571</v>
      </c>
      <c r="P777" s="4" t="str" cm="1">
        <f t="array" ref="P777">_xlfn.IFS(O777&lt;=40%,"Low Risk",AND(O777&gt;40%,O777&lt;60%), "Medium Risk",O777&gt;=60%,"High Risk")</f>
        <v>High Risk</v>
      </c>
      <c r="Y777" cm="1">
        <f t="array" ref="Y777">_xlfn.IFS(D777="22-29",1,D777="30-39",2,D777="40-49",3,D777="50-59",4)</f>
        <v>3</v>
      </c>
      <c r="Z777" cm="1">
        <f t="array" ref="Z777">_xlfn.IFS(I777="0-4years",3,I777="5-9years",2,I777="10+ years",1)</f>
        <v>2</v>
      </c>
      <c r="AA777" cm="1">
        <f t="array" ref="AA777">_xlfn.IFS(J777="Low(1-2)", 3, J777="Medium(3)",1,J777="High(4-5)",2)</f>
        <v>3</v>
      </c>
      <c r="AB777" cm="1">
        <f t="array" ref="AB777">_xlfn.IFS(M777="Needs Improvement", 4, M777="Below Expectation", 1,M777="Meets Expectation",3,M777="Exceeds Expectation",2)</f>
        <v>4</v>
      </c>
    </row>
    <row r="778" spans="1:28" x14ac:dyDescent="0.3">
      <c r="A778" t="s">
        <v>800</v>
      </c>
      <c r="B778" t="s">
        <v>1798</v>
      </c>
      <c r="C778" t="s">
        <v>2029</v>
      </c>
      <c r="D778" t="s">
        <v>2073</v>
      </c>
      <c r="E778" t="s">
        <v>2023</v>
      </c>
      <c r="F778" t="s">
        <v>447</v>
      </c>
      <c r="G778" s="4">
        <v>96206</v>
      </c>
      <c r="H778">
        <v>0</v>
      </c>
      <c r="I778" s="6" t="s">
        <v>2069</v>
      </c>
      <c r="J778" t="s">
        <v>2079</v>
      </c>
      <c r="K778">
        <v>2</v>
      </c>
      <c r="L778">
        <v>4</v>
      </c>
      <c r="M778" t="str" cm="1">
        <f t="array" ref="M778">_xlfn.IFS(L778=0,"Below Expectation",L778&lt;5,"Needs Improvement",L778&lt;=7,"Meets Expectation",L778&gt;=8,"Exceeds Expectation")</f>
        <v>Needs Improvement</v>
      </c>
      <c r="N778">
        <f t="shared" si="12"/>
        <v>11</v>
      </c>
      <c r="O778" s="11">
        <f>N778/Table3[[#Totals],[Point]]</f>
        <v>0.7857142857142857</v>
      </c>
      <c r="P778" s="4" t="str" cm="1">
        <f t="array" ref="P778">_xlfn.IFS(O778&lt;=40%,"Low Risk",AND(O778&gt;40%,O778&lt;60%), "Medium Risk",O778&gt;=60%,"High Risk")</f>
        <v>High Risk</v>
      </c>
      <c r="Y778" cm="1">
        <f t="array" ref="Y778">_xlfn.IFS(D778="22-29",1,D778="30-39",2,D778="40-49",3,D778="50-59",4)</f>
        <v>2</v>
      </c>
      <c r="Z778" cm="1">
        <f t="array" ref="Z778">_xlfn.IFS(I778="0-4years",3,I778="5-9years",2,I778="10+ years",1)</f>
        <v>3</v>
      </c>
      <c r="AA778" cm="1">
        <f t="array" ref="AA778">_xlfn.IFS(J778="Low(1-2)", 3, J778="Medium(3)",1,J778="High(4-5)",2)</f>
        <v>2</v>
      </c>
      <c r="AB778" cm="1">
        <f t="array" ref="AB778">_xlfn.IFS(M778="Needs Improvement", 4, M778="Below Expectation", 1,M778="Meets Expectation",3,M778="Exceeds Expectation",2)</f>
        <v>4</v>
      </c>
    </row>
    <row r="779" spans="1:28" x14ac:dyDescent="0.3">
      <c r="A779" t="s">
        <v>801</v>
      </c>
      <c r="B779" t="s">
        <v>1799</v>
      </c>
      <c r="C779" t="s">
        <v>2029</v>
      </c>
      <c r="D779" t="s">
        <v>2076</v>
      </c>
      <c r="E779" t="s">
        <v>2023</v>
      </c>
      <c r="F779" t="s">
        <v>913</v>
      </c>
      <c r="G779" s="4">
        <v>49099</v>
      </c>
      <c r="H779">
        <v>1</v>
      </c>
      <c r="I779" s="6" t="s">
        <v>2071</v>
      </c>
      <c r="J779" t="s">
        <v>2079</v>
      </c>
      <c r="K779">
        <v>4</v>
      </c>
      <c r="L779">
        <v>4</v>
      </c>
      <c r="M779" t="str" cm="1">
        <f t="array" ref="M779">_xlfn.IFS(L779=0,"Below Expectation",L779&lt;5,"Needs Improvement",L779&lt;=7,"Meets Expectation",L779&gt;=8,"Exceeds Expectation")</f>
        <v>Needs Improvement</v>
      </c>
      <c r="N779">
        <f t="shared" si="12"/>
        <v>8</v>
      </c>
      <c r="O779" s="11">
        <f>N779/Table3[[#Totals],[Point]]</f>
        <v>0.5714285714285714</v>
      </c>
      <c r="P779" s="4" t="str" cm="1">
        <f t="array" ref="P779">_xlfn.IFS(O779&lt;=40%,"Low Risk",AND(O779&gt;40%,O779&lt;60%), "Medium Risk",O779&gt;=60%,"High Risk")</f>
        <v>Medium Risk</v>
      </c>
      <c r="Y779" cm="1">
        <f t="array" ref="Y779">_xlfn.IFS(D779="22-29",1,D779="30-39",2,D779="40-49",3,D779="50-59",4)</f>
        <v>1</v>
      </c>
      <c r="Z779" cm="1">
        <f t="array" ref="Z779">_xlfn.IFS(I779="0-4years",3,I779="5-9years",2,I779="10+ years",1)</f>
        <v>1</v>
      </c>
      <c r="AA779" cm="1">
        <f t="array" ref="AA779">_xlfn.IFS(J779="Low(1-2)", 3, J779="Medium(3)",1,J779="High(4-5)",2)</f>
        <v>2</v>
      </c>
      <c r="AB779" cm="1">
        <f t="array" ref="AB779">_xlfn.IFS(M779="Needs Improvement", 4, M779="Below Expectation", 1,M779="Meets Expectation",3,M779="Exceeds Expectation",2)</f>
        <v>4</v>
      </c>
    </row>
    <row r="780" spans="1:28" x14ac:dyDescent="0.3">
      <c r="A780" t="s">
        <v>802</v>
      </c>
      <c r="B780" t="s">
        <v>1800</v>
      </c>
      <c r="C780" t="s">
        <v>2030</v>
      </c>
      <c r="D780" t="s">
        <v>2075</v>
      </c>
      <c r="E780" t="s">
        <v>2024</v>
      </c>
      <c r="F780" t="s">
        <v>631</v>
      </c>
      <c r="G780" s="4">
        <v>37716</v>
      </c>
      <c r="H780">
        <v>0</v>
      </c>
      <c r="I780" s="6" t="s">
        <v>2070</v>
      </c>
      <c r="J780" t="s">
        <v>2081</v>
      </c>
      <c r="K780">
        <v>1</v>
      </c>
      <c r="L780">
        <v>1</v>
      </c>
      <c r="M780" t="str" cm="1">
        <f t="array" ref="M780">_xlfn.IFS(L780=0,"Below Expectation",L780&lt;5,"Needs Improvement",L780&lt;=7,"Meets Expectation",L780&gt;=8,"Exceeds Expectation")</f>
        <v>Needs Improvement</v>
      </c>
      <c r="N780">
        <f t="shared" si="12"/>
        <v>11</v>
      </c>
      <c r="O780" s="11">
        <f>N780/Table3[[#Totals],[Point]]</f>
        <v>0.7857142857142857</v>
      </c>
      <c r="P780" s="4" t="str" cm="1">
        <f t="array" ref="P780">_xlfn.IFS(O780&lt;=40%,"Low Risk",AND(O780&gt;40%,O780&lt;60%), "Medium Risk",O780&gt;=60%,"High Risk")</f>
        <v>High Risk</v>
      </c>
      <c r="Y780" cm="1">
        <f t="array" ref="Y780">_xlfn.IFS(D780="22-29",1,D780="30-39",2,D780="40-49",3,D780="50-59",4)</f>
        <v>4</v>
      </c>
      <c r="Z780" cm="1">
        <f t="array" ref="Z780">_xlfn.IFS(I780="0-4years",3,I780="5-9years",2,I780="10+ years",1)</f>
        <v>2</v>
      </c>
      <c r="AA780" cm="1">
        <f t="array" ref="AA780">_xlfn.IFS(J780="Low(1-2)", 3, J780="Medium(3)",1,J780="High(4-5)",2)</f>
        <v>1</v>
      </c>
      <c r="AB780" cm="1">
        <f t="array" ref="AB780">_xlfn.IFS(M780="Needs Improvement", 4, M780="Below Expectation", 1,M780="Meets Expectation",3,M780="Exceeds Expectation",2)</f>
        <v>4</v>
      </c>
    </row>
    <row r="781" spans="1:28" x14ac:dyDescent="0.3">
      <c r="A781" t="s">
        <v>803</v>
      </c>
      <c r="B781" t="s">
        <v>1801</v>
      </c>
      <c r="C781" t="s">
        <v>2026</v>
      </c>
      <c r="D781" t="s">
        <v>2075</v>
      </c>
      <c r="E781" t="s">
        <v>2022</v>
      </c>
      <c r="F781" t="s">
        <v>480</v>
      </c>
      <c r="G781" s="4">
        <v>77611</v>
      </c>
      <c r="H781">
        <v>0</v>
      </c>
      <c r="I781" s="6" t="s">
        <v>2069</v>
      </c>
      <c r="J781" t="s">
        <v>2080</v>
      </c>
      <c r="K781">
        <v>3</v>
      </c>
      <c r="L781">
        <v>4</v>
      </c>
      <c r="M781" t="str" cm="1">
        <f t="array" ref="M781">_xlfn.IFS(L781=0,"Below Expectation",L781&lt;5,"Needs Improvement",L781&lt;=7,"Meets Expectation",L781&gt;=8,"Exceeds Expectation")</f>
        <v>Needs Improvement</v>
      </c>
      <c r="N781">
        <f t="shared" si="12"/>
        <v>14</v>
      </c>
      <c r="O781" s="11">
        <f>N781/Table3[[#Totals],[Point]]</f>
        <v>1</v>
      </c>
      <c r="P781" s="4" t="str" cm="1">
        <f t="array" ref="P781">_xlfn.IFS(O781&lt;=40%,"Low Risk",AND(O781&gt;40%,O781&lt;60%), "Medium Risk",O781&gt;=60%,"High Risk")</f>
        <v>High Risk</v>
      </c>
      <c r="Y781" cm="1">
        <f t="array" ref="Y781">_xlfn.IFS(D781="22-29",1,D781="30-39",2,D781="40-49",3,D781="50-59",4)</f>
        <v>4</v>
      </c>
      <c r="Z781" cm="1">
        <f t="array" ref="Z781">_xlfn.IFS(I781="0-4years",3,I781="5-9years",2,I781="10+ years",1)</f>
        <v>3</v>
      </c>
      <c r="AA781" cm="1">
        <f t="array" ref="AA781">_xlfn.IFS(J781="Low(1-2)", 3, J781="Medium(3)",1,J781="High(4-5)",2)</f>
        <v>3</v>
      </c>
      <c r="AB781" cm="1">
        <f t="array" ref="AB781">_xlfn.IFS(M781="Needs Improvement", 4, M781="Below Expectation", 1,M781="Meets Expectation",3,M781="Exceeds Expectation",2)</f>
        <v>4</v>
      </c>
    </row>
    <row r="782" spans="1:28" x14ac:dyDescent="0.3">
      <c r="A782" t="s">
        <v>804</v>
      </c>
      <c r="B782" t="s">
        <v>1802</v>
      </c>
      <c r="C782" t="s">
        <v>2025</v>
      </c>
      <c r="D782" t="s">
        <v>2075</v>
      </c>
      <c r="E782" t="s">
        <v>2023</v>
      </c>
      <c r="F782" t="s">
        <v>764</v>
      </c>
      <c r="G782" s="4">
        <v>63885</v>
      </c>
      <c r="H782">
        <v>0</v>
      </c>
      <c r="I782" s="6" t="s">
        <v>2070</v>
      </c>
      <c r="J782" t="s">
        <v>2079</v>
      </c>
      <c r="K782">
        <v>2</v>
      </c>
      <c r="L782">
        <v>2</v>
      </c>
      <c r="M782" t="str" cm="1">
        <f t="array" ref="M782">_xlfn.IFS(L782=0,"Below Expectation",L782&lt;5,"Needs Improvement",L782&lt;=7,"Meets Expectation",L782&gt;=8,"Exceeds Expectation")</f>
        <v>Needs Improvement</v>
      </c>
      <c r="N782">
        <f t="shared" si="12"/>
        <v>12</v>
      </c>
      <c r="O782" s="11">
        <f>N782/Table3[[#Totals],[Point]]</f>
        <v>0.8571428571428571</v>
      </c>
      <c r="P782" s="4" t="str" cm="1">
        <f t="array" ref="P782">_xlfn.IFS(O782&lt;=40%,"Low Risk",AND(O782&gt;40%,O782&lt;60%), "Medium Risk",O782&gt;=60%,"High Risk")</f>
        <v>High Risk</v>
      </c>
      <c r="Y782" cm="1">
        <f t="array" ref="Y782">_xlfn.IFS(D782="22-29",1,D782="30-39",2,D782="40-49",3,D782="50-59",4)</f>
        <v>4</v>
      </c>
      <c r="Z782" cm="1">
        <f t="array" ref="Z782">_xlfn.IFS(I782="0-4years",3,I782="5-9years",2,I782="10+ years",1)</f>
        <v>2</v>
      </c>
      <c r="AA782" cm="1">
        <f t="array" ref="AA782">_xlfn.IFS(J782="Low(1-2)", 3, J782="Medium(3)",1,J782="High(4-5)",2)</f>
        <v>2</v>
      </c>
      <c r="AB782" cm="1">
        <f t="array" ref="AB782">_xlfn.IFS(M782="Needs Improvement", 4, M782="Below Expectation", 1,M782="Meets Expectation",3,M782="Exceeds Expectation",2)</f>
        <v>4</v>
      </c>
    </row>
    <row r="783" spans="1:28" x14ac:dyDescent="0.3">
      <c r="A783" t="s">
        <v>805</v>
      </c>
      <c r="B783" t="s">
        <v>1803</v>
      </c>
      <c r="C783" t="s">
        <v>2026</v>
      </c>
      <c r="D783" t="s">
        <v>2074</v>
      </c>
      <c r="E783" t="s">
        <v>2023</v>
      </c>
      <c r="F783" t="s">
        <v>225</v>
      </c>
      <c r="G783" s="4">
        <v>78144</v>
      </c>
      <c r="H783">
        <v>1</v>
      </c>
      <c r="I783" s="6" t="s">
        <v>2069</v>
      </c>
      <c r="J783" t="s">
        <v>2079</v>
      </c>
      <c r="K783">
        <v>5</v>
      </c>
      <c r="L783">
        <v>3</v>
      </c>
      <c r="M783" t="str" cm="1">
        <f t="array" ref="M783">_xlfn.IFS(L783=0,"Below Expectation",L783&lt;5,"Needs Improvement",L783&lt;=7,"Meets Expectation",L783&gt;=8,"Exceeds Expectation")</f>
        <v>Needs Improvement</v>
      </c>
      <c r="N783">
        <f t="shared" si="12"/>
        <v>12</v>
      </c>
      <c r="O783" s="11">
        <f>N783/Table3[[#Totals],[Point]]</f>
        <v>0.8571428571428571</v>
      </c>
      <c r="P783" s="4" t="str" cm="1">
        <f t="array" ref="P783">_xlfn.IFS(O783&lt;=40%,"Low Risk",AND(O783&gt;40%,O783&lt;60%), "Medium Risk",O783&gt;=60%,"High Risk")</f>
        <v>High Risk</v>
      </c>
      <c r="Y783" cm="1">
        <f t="array" ref="Y783">_xlfn.IFS(D783="22-29",1,D783="30-39",2,D783="40-49",3,D783="50-59",4)</f>
        <v>3</v>
      </c>
      <c r="Z783" cm="1">
        <f t="array" ref="Z783">_xlfn.IFS(I783="0-4years",3,I783="5-9years",2,I783="10+ years",1)</f>
        <v>3</v>
      </c>
      <c r="AA783" cm="1">
        <f t="array" ref="AA783">_xlfn.IFS(J783="Low(1-2)", 3, J783="Medium(3)",1,J783="High(4-5)",2)</f>
        <v>2</v>
      </c>
      <c r="AB783" cm="1">
        <f t="array" ref="AB783">_xlfn.IFS(M783="Needs Improvement", 4, M783="Below Expectation", 1,M783="Meets Expectation",3,M783="Exceeds Expectation",2)</f>
        <v>4</v>
      </c>
    </row>
    <row r="784" spans="1:28" x14ac:dyDescent="0.3">
      <c r="A784" t="s">
        <v>806</v>
      </c>
      <c r="B784" t="s">
        <v>1804</v>
      </c>
      <c r="C784" t="s">
        <v>2026</v>
      </c>
      <c r="D784" t="s">
        <v>2075</v>
      </c>
      <c r="E784" t="s">
        <v>2024</v>
      </c>
      <c r="F784" t="s">
        <v>235</v>
      </c>
      <c r="G784" s="4">
        <v>90220</v>
      </c>
      <c r="H784">
        <v>0</v>
      </c>
      <c r="I784" s="6" t="s">
        <v>2071</v>
      </c>
      <c r="J784" t="s">
        <v>2081</v>
      </c>
      <c r="K784">
        <v>4</v>
      </c>
      <c r="L784">
        <v>1</v>
      </c>
      <c r="M784" t="str" cm="1">
        <f t="array" ref="M784">_xlfn.IFS(L784=0,"Below Expectation",L784&lt;5,"Needs Improvement",L784&lt;=7,"Meets Expectation",L784&gt;=8,"Exceeds Expectation")</f>
        <v>Needs Improvement</v>
      </c>
      <c r="N784">
        <f t="shared" si="12"/>
        <v>10</v>
      </c>
      <c r="O784" s="11">
        <f>N784/Table3[[#Totals],[Point]]</f>
        <v>0.7142857142857143</v>
      </c>
      <c r="P784" s="4" t="str" cm="1">
        <f t="array" ref="P784">_xlfn.IFS(O784&lt;=40%,"Low Risk",AND(O784&gt;40%,O784&lt;60%), "Medium Risk",O784&gt;=60%,"High Risk")</f>
        <v>High Risk</v>
      </c>
      <c r="Y784" cm="1">
        <f t="array" ref="Y784">_xlfn.IFS(D784="22-29",1,D784="30-39",2,D784="40-49",3,D784="50-59",4)</f>
        <v>4</v>
      </c>
      <c r="Z784" cm="1">
        <f t="array" ref="Z784">_xlfn.IFS(I784="0-4years",3,I784="5-9years",2,I784="10+ years",1)</f>
        <v>1</v>
      </c>
      <c r="AA784" cm="1">
        <f t="array" ref="AA784">_xlfn.IFS(J784="Low(1-2)", 3, J784="Medium(3)",1,J784="High(4-5)",2)</f>
        <v>1</v>
      </c>
      <c r="AB784" cm="1">
        <f t="array" ref="AB784">_xlfn.IFS(M784="Needs Improvement", 4, M784="Below Expectation", 1,M784="Meets Expectation",3,M784="Exceeds Expectation",2)</f>
        <v>4</v>
      </c>
    </row>
    <row r="785" spans="1:28" x14ac:dyDescent="0.3">
      <c r="A785" t="s">
        <v>807</v>
      </c>
      <c r="B785" t="s">
        <v>1805</v>
      </c>
      <c r="C785" t="s">
        <v>2027</v>
      </c>
      <c r="D785" t="s">
        <v>2076</v>
      </c>
      <c r="E785" t="s">
        <v>2023</v>
      </c>
      <c r="F785" t="s">
        <v>29</v>
      </c>
      <c r="G785" s="4">
        <v>32837</v>
      </c>
      <c r="H785">
        <v>1</v>
      </c>
      <c r="I785" s="6" t="s">
        <v>2069</v>
      </c>
      <c r="J785" t="s">
        <v>2080</v>
      </c>
      <c r="K785">
        <v>4</v>
      </c>
      <c r="L785">
        <v>3</v>
      </c>
      <c r="M785" t="str" cm="1">
        <f t="array" ref="M785">_xlfn.IFS(L785=0,"Below Expectation",L785&lt;5,"Needs Improvement",L785&lt;=7,"Meets Expectation",L785&gt;=8,"Exceeds Expectation")</f>
        <v>Needs Improvement</v>
      </c>
      <c r="N785">
        <f t="shared" si="12"/>
        <v>11</v>
      </c>
      <c r="O785" s="11">
        <f>N785/Table3[[#Totals],[Point]]</f>
        <v>0.7857142857142857</v>
      </c>
      <c r="P785" s="4" t="str" cm="1">
        <f t="array" ref="P785">_xlfn.IFS(O785&lt;=40%,"Low Risk",AND(O785&gt;40%,O785&lt;60%), "Medium Risk",O785&gt;=60%,"High Risk")</f>
        <v>High Risk</v>
      </c>
      <c r="Y785" cm="1">
        <f t="array" ref="Y785">_xlfn.IFS(D785="22-29",1,D785="30-39",2,D785="40-49",3,D785="50-59",4)</f>
        <v>1</v>
      </c>
      <c r="Z785" cm="1">
        <f t="array" ref="Z785">_xlfn.IFS(I785="0-4years",3,I785="5-9years",2,I785="10+ years",1)</f>
        <v>3</v>
      </c>
      <c r="AA785" cm="1">
        <f t="array" ref="AA785">_xlfn.IFS(J785="Low(1-2)", 3, J785="Medium(3)",1,J785="High(4-5)",2)</f>
        <v>3</v>
      </c>
      <c r="AB785" cm="1">
        <f t="array" ref="AB785">_xlfn.IFS(M785="Needs Improvement", 4, M785="Below Expectation", 1,M785="Meets Expectation",3,M785="Exceeds Expectation",2)</f>
        <v>4</v>
      </c>
    </row>
    <row r="786" spans="1:28" x14ac:dyDescent="0.3">
      <c r="A786" t="s">
        <v>808</v>
      </c>
      <c r="B786" t="s">
        <v>1806</v>
      </c>
      <c r="C786" t="s">
        <v>2030</v>
      </c>
      <c r="D786" t="s">
        <v>2076</v>
      </c>
      <c r="E786" t="s">
        <v>2022</v>
      </c>
      <c r="F786" t="s">
        <v>647</v>
      </c>
      <c r="G786" s="4">
        <v>74355</v>
      </c>
      <c r="H786">
        <v>1</v>
      </c>
      <c r="I786" s="6" t="s">
        <v>2069</v>
      </c>
      <c r="J786" t="s">
        <v>2080</v>
      </c>
      <c r="K786">
        <v>2</v>
      </c>
      <c r="L786">
        <v>8</v>
      </c>
      <c r="M786" t="str" cm="1">
        <f t="array" ref="M786">_xlfn.IFS(L786=0,"Below Expectation",L786&lt;5,"Needs Improvement",L786&lt;=7,"Meets Expectation",L786&gt;=8,"Exceeds Expectation")</f>
        <v>Exceeds Expectation</v>
      </c>
      <c r="N786">
        <f t="shared" si="12"/>
        <v>9</v>
      </c>
      <c r="O786" s="11">
        <f>N786/Table3[[#Totals],[Point]]</f>
        <v>0.6428571428571429</v>
      </c>
      <c r="P786" s="4" t="str" cm="1">
        <f t="array" ref="P786">_xlfn.IFS(O786&lt;=40%,"Low Risk",AND(O786&gt;40%,O786&lt;60%), "Medium Risk",O786&gt;=60%,"High Risk")</f>
        <v>High Risk</v>
      </c>
      <c r="Y786" cm="1">
        <f t="array" ref="Y786">_xlfn.IFS(D786="22-29",1,D786="30-39",2,D786="40-49",3,D786="50-59",4)</f>
        <v>1</v>
      </c>
      <c r="Z786" cm="1">
        <f t="array" ref="Z786">_xlfn.IFS(I786="0-4years",3,I786="5-9years",2,I786="10+ years",1)</f>
        <v>3</v>
      </c>
      <c r="AA786" cm="1">
        <f t="array" ref="AA786">_xlfn.IFS(J786="Low(1-2)", 3, J786="Medium(3)",1,J786="High(4-5)",2)</f>
        <v>3</v>
      </c>
      <c r="AB786" cm="1">
        <f t="array" ref="AB786">_xlfn.IFS(M786="Needs Improvement", 4, M786="Below Expectation", 1,M786="Meets Expectation",3,M786="Exceeds Expectation",2)</f>
        <v>2</v>
      </c>
    </row>
    <row r="787" spans="1:28" x14ac:dyDescent="0.3">
      <c r="A787" t="s">
        <v>809</v>
      </c>
      <c r="B787" t="s">
        <v>1807</v>
      </c>
      <c r="C787" t="s">
        <v>2030</v>
      </c>
      <c r="D787" t="s">
        <v>2074</v>
      </c>
      <c r="E787" t="s">
        <v>2022</v>
      </c>
      <c r="F787" t="s">
        <v>399</v>
      </c>
      <c r="G787" s="4">
        <v>72299</v>
      </c>
      <c r="H787">
        <v>0</v>
      </c>
      <c r="I787" s="6" t="s">
        <v>2070</v>
      </c>
      <c r="J787" t="s">
        <v>2080</v>
      </c>
      <c r="K787">
        <v>2</v>
      </c>
      <c r="L787">
        <v>7</v>
      </c>
      <c r="M787" t="str" cm="1">
        <f t="array" ref="M787">_xlfn.IFS(L787=0,"Below Expectation",L787&lt;5,"Needs Improvement",L787&lt;=7,"Meets Expectation",L787&gt;=8,"Exceeds Expectation")</f>
        <v>Meets Expectation</v>
      </c>
      <c r="N787">
        <f t="shared" si="12"/>
        <v>11</v>
      </c>
      <c r="O787" s="11">
        <f>N787/Table3[[#Totals],[Point]]</f>
        <v>0.7857142857142857</v>
      </c>
      <c r="P787" s="4" t="str" cm="1">
        <f t="array" ref="P787">_xlfn.IFS(O787&lt;=40%,"Low Risk",AND(O787&gt;40%,O787&lt;60%), "Medium Risk",O787&gt;=60%,"High Risk")</f>
        <v>High Risk</v>
      </c>
      <c r="Y787" cm="1">
        <f t="array" ref="Y787">_xlfn.IFS(D787="22-29",1,D787="30-39",2,D787="40-49",3,D787="50-59",4)</f>
        <v>3</v>
      </c>
      <c r="Z787" cm="1">
        <f t="array" ref="Z787">_xlfn.IFS(I787="0-4years",3,I787="5-9years",2,I787="10+ years",1)</f>
        <v>2</v>
      </c>
      <c r="AA787" cm="1">
        <f t="array" ref="AA787">_xlfn.IFS(J787="Low(1-2)", 3, J787="Medium(3)",1,J787="High(4-5)",2)</f>
        <v>3</v>
      </c>
      <c r="AB787" cm="1">
        <f t="array" ref="AB787">_xlfn.IFS(M787="Needs Improvement", 4, M787="Below Expectation", 1,M787="Meets Expectation",3,M787="Exceeds Expectation",2)</f>
        <v>3</v>
      </c>
    </row>
    <row r="788" spans="1:28" x14ac:dyDescent="0.3">
      <c r="A788" t="s">
        <v>810</v>
      </c>
      <c r="B788" t="s">
        <v>1808</v>
      </c>
      <c r="C788" t="s">
        <v>2030</v>
      </c>
      <c r="D788" t="s">
        <v>2074</v>
      </c>
      <c r="E788" t="s">
        <v>2023</v>
      </c>
      <c r="F788" t="s">
        <v>914</v>
      </c>
      <c r="G788" s="4">
        <v>44159</v>
      </c>
      <c r="H788">
        <v>0</v>
      </c>
      <c r="I788" s="6" t="s">
        <v>2071</v>
      </c>
      <c r="J788" t="s">
        <v>2081</v>
      </c>
      <c r="K788">
        <v>2</v>
      </c>
      <c r="L788">
        <v>2</v>
      </c>
      <c r="M788" t="str" cm="1">
        <f t="array" ref="M788">_xlfn.IFS(L788=0,"Below Expectation",L788&lt;5,"Needs Improvement",L788&lt;=7,"Meets Expectation",L788&gt;=8,"Exceeds Expectation")</f>
        <v>Needs Improvement</v>
      </c>
      <c r="N788">
        <f t="shared" si="12"/>
        <v>9</v>
      </c>
      <c r="O788" s="11">
        <f>N788/Table3[[#Totals],[Point]]</f>
        <v>0.6428571428571429</v>
      </c>
      <c r="P788" s="4" t="str" cm="1">
        <f t="array" ref="P788">_xlfn.IFS(O788&lt;=40%,"Low Risk",AND(O788&gt;40%,O788&lt;60%), "Medium Risk",O788&gt;=60%,"High Risk")</f>
        <v>High Risk</v>
      </c>
      <c r="Y788" cm="1">
        <f t="array" ref="Y788">_xlfn.IFS(D788="22-29",1,D788="30-39",2,D788="40-49",3,D788="50-59",4)</f>
        <v>3</v>
      </c>
      <c r="Z788" cm="1">
        <f t="array" ref="Z788">_xlfn.IFS(I788="0-4years",3,I788="5-9years",2,I788="10+ years",1)</f>
        <v>1</v>
      </c>
      <c r="AA788" cm="1">
        <f t="array" ref="AA788">_xlfn.IFS(J788="Low(1-2)", 3, J788="Medium(3)",1,J788="High(4-5)",2)</f>
        <v>1</v>
      </c>
      <c r="AB788" cm="1">
        <f t="array" ref="AB788">_xlfn.IFS(M788="Needs Improvement", 4, M788="Below Expectation", 1,M788="Meets Expectation",3,M788="Exceeds Expectation",2)</f>
        <v>4</v>
      </c>
    </row>
    <row r="789" spans="1:28" x14ac:dyDescent="0.3">
      <c r="A789" t="s">
        <v>811</v>
      </c>
      <c r="B789" t="s">
        <v>1809</v>
      </c>
      <c r="C789" t="s">
        <v>2027</v>
      </c>
      <c r="D789" t="s">
        <v>2073</v>
      </c>
      <c r="E789" t="s">
        <v>2022</v>
      </c>
      <c r="F789" t="s">
        <v>470</v>
      </c>
      <c r="G789" s="4">
        <v>76012</v>
      </c>
      <c r="H789">
        <v>0</v>
      </c>
      <c r="I789" s="6" t="s">
        <v>2069</v>
      </c>
      <c r="J789" t="s">
        <v>2079</v>
      </c>
      <c r="K789">
        <v>3</v>
      </c>
      <c r="L789">
        <v>0</v>
      </c>
      <c r="M789" t="str" cm="1">
        <f t="array" ref="M789">_xlfn.IFS(L789=0,"Below Expectation",L789&lt;5,"Needs Improvement",L789&lt;=7,"Meets Expectation",L789&gt;=8,"Exceeds Expectation")</f>
        <v>Below Expectation</v>
      </c>
      <c r="N789">
        <f t="shared" si="12"/>
        <v>8</v>
      </c>
      <c r="O789" s="11">
        <f>N789/Table3[[#Totals],[Point]]</f>
        <v>0.5714285714285714</v>
      </c>
      <c r="P789" s="4" t="str" cm="1">
        <f t="array" ref="P789">_xlfn.IFS(O789&lt;=40%,"Low Risk",AND(O789&gt;40%,O789&lt;60%), "Medium Risk",O789&gt;=60%,"High Risk")</f>
        <v>Medium Risk</v>
      </c>
      <c r="Y789" cm="1">
        <f t="array" ref="Y789">_xlfn.IFS(D789="22-29",1,D789="30-39",2,D789="40-49",3,D789="50-59",4)</f>
        <v>2</v>
      </c>
      <c r="Z789" cm="1">
        <f t="array" ref="Z789">_xlfn.IFS(I789="0-4years",3,I789="5-9years",2,I789="10+ years",1)</f>
        <v>3</v>
      </c>
      <c r="AA789" cm="1">
        <f t="array" ref="AA789">_xlfn.IFS(J789="Low(1-2)", 3, J789="Medium(3)",1,J789="High(4-5)",2)</f>
        <v>2</v>
      </c>
      <c r="AB789" cm="1">
        <f t="array" ref="AB789">_xlfn.IFS(M789="Needs Improvement", 4, M789="Below Expectation", 1,M789="Meets Expectation",3,M789="Exceeds Expectation",2)</f>
        <v>1</v>
      </c>
    </row>
    <row r="790" spans="1:28" x14ac:dyDescent="0.3">
      <c r="A790" t="s">
        <v>812</v>
      </c>
      <c r="B790" t="s">
        <v>1810</v>
      </c>
      <c r="C790" t="s">
        <v>2028</v>
      </c>
      <c r="D790" t="s">
        <v>2076</v>
      </c>
      <c r="E790" t="s">
        <v>2023</v>
      </c>
      <c r="F790" t="s">
        <v>858</v>
      </c>
      <c r="G790" s="4">
        <v>84305</v>
      </c>
      <c r="H790">
        <v>0</v>
      </c>
      <c r="I790" s="6" t="s">
        <v>2071</v>
      </c>
      <c r="J790" t="s">
        <v>2080</v>
      </c>
      <c r="K790">
        <v>2</v>
      </c>
      <c r="L790">
        <v>0</v>
      </c>
      <c r="M790" t="str" cm="1">
        <f t="array" ref="M790">_xlfn.IFS(L790=0,"Below Expectation",L790&lt;5,"Needs Improvement",L790&lt;=7,"Meets Expectation",L790&gt;=8,"Exceeds Expectation")</f>
        <v>Below Expectation</v>
      </c>
      <c r="N790">
        <f t="shared" si="12"/>
        <v>6</v>
      </c>
      <c r="O790" s="11">
        <f>N790/Table3[[#Totals],[Point]]</f>
        <v>0.42857142857142855</v>
      </c>
      <c r="P790" s="4" t="str" cm="1">
        <f t="array" ref="P790">_xlfn.IFS(O790&lt;=40%,"Low Risk",AND(O790&gt;40%,O790&lt;60%), "Medium Risk",O790&gt;=60%,"High Risk")</f>
        <v>Medium Risk</v>
      </c>
      <c r="Y790" cm="1">
        <f t="array" ref="Y790">_xlfn.IFS(D790="22-29",1,D790="30-39",2,D790="40-49",3,D790="50-59",4)</f>
        <v>1</v>
      </c>
      <c r="Z790" cm="1">
        <f t="array" ref="Z790">_xlfn.IFS(I790="0-4years",3,I790="5-9years",2,I790="10+ years",1)</f>
        <v>1</v>
      </c>
      <c r="AA790" cm="1">
        <f t="array" ref="AA790">_xlfn.IFS(J790="Low(1-2)", 3, J790="Medium(3)",1,J790="High(4-5)",2)</f>
        <v>3</v>
      </c>
      <c r="AB790" cm="1">
        <f t="array" ref="AB790">_xlfn.IFS(M790="Needs Improvement", 4, M790="Below Expectation", 1,M790="Meets Expectation",3,M790="Exceeds Expectation",2)</f>
        <v>1</v>
      </c>
    </row>
    <row r="791" spans="1:28" x14ac:dyDescent="0.3">
      <c r="A791" t="s">
        <v>813</v>
      </c>
      <c r="B791" t="s">
        <v>1811</v>
      </c>
      <c r="C791" t="s">
        <v>2026</v>
      </c>
      <c r="D791" t="s">
        <v>2073</v>
      </c>
      <c r="E791" t="s">
        <v>2023</v>
      </c>
      <c r="F791" t="s">
        <v>129</v>
      </c>
      <c r="G791" s="4">
        <v>112096</v>
      </c>
      <c r="H791">
        <v>1</v>
      </c>
      <c r="I791" s="6" t="s">
        <v>2069</v>
      </c>
      <c r="J791" t="s">
        <v>2079</v>
      </c>
      <c r="K791">
        <v>1</v>
      </c>
      <c r="L791">
        <v>5</v>
      </c>
      <c r="M791" t="str" cm="1">
        <f t="array" ref="M791">_xlfn.IFS(L791=0,"Below Expectation",L791&lt;5,"Needs Improvement",L791&lt;=7,"Meets Expectation",L791&gt;=8,"Exceeds Expectation")</f>
        <v>Meets Expectation</v>
      </c>
      <c r="N791">
        <f t="shared" si="12"/>
        <v>10</v>
      </c>
      <c r="O791" s="11">
        <f>N791/Table3[[#Totals],[Point]]</f>
        <v>0.7142857142857143</v>
      </c>
      <c r="P791" s="4" t="str" cm="1">
        <f t="array" ref="P791">_xlfn.IFS(O791&lt;=40%,"Low Risk",AND(O791&gt;40%,O791&lt;60%), "Medium Risk",O791&gt;=60%,"High Risk")</f>
        <v>High Risk</v>
      </c>
      <c r="Y791" cm="1">
        <f t="array" ref="Y791">_xlfn.IFS(D791="22-29",1,D791="30-39",2,D791="40-49",3,D791="50-59",4)</f>
        <v>2</v>
      </c>
      <c r="Z791" cm="1">
        <f t="array" ref="Z791">_xlfn.IFS(I791="0-4years",3,I791="5-9years",2,I791="10+ years",1)</f>
        <v>3</v>
      </c>
      <c r="AA791" cm="1">
        <f t="array" ref="AA791">_xlfn.IFS(J791="Low(1-2)", 3, J791="Medium(3)",1,J791="High(4-5)",2)</f>
        <v>2</v>
      </c>
      <c r="AB791" cm="1">
        <f t="array" ref="AB791">_xlfn.IFS(M791="Needs Improvement", 4, M791="Below Expectation", 1,M791="Meets Expectation",3,M791="Exceeds Expectation",2)</f>
        <v>3</v>
      </c>
    </row>
    <row r="792" spans="1:28" x14ac:dyDescent="0.3">
      <c r="A792" t="s">
        <v>814</v>
      </c>
      <c r="B792" t="s">
        <v>1812</v>
      </c>
      <c r="C792" t="s">
        <v>2027</v>
      </c>
      <c r="D792" t="s">
        <v>2076</v>
      </c>
      <c r="E792" t="s">
        <v>2022</v>
      </c>
      <c r="F792" t="s">
        <v>674</v>
      </c>
      <c r="G792" s="4">
        <v>42106</v>
      </c>
      <c r="H792">
        <v>0</v>
      </c>
      <c r="I792" s="6" t="s">
        <v>2070</v>
      </c>
      <c r="J792" t="s">
        <v>2080</v>
      </c>
      <c r="K792">
        <v>5</v>
      </c>
      <c r="L792">
        <v>2</v>
      </c>
      <c r="M792" t="str" cm="1">
        <f t="array" ref="M792">_xlfn.IFS(L792=0,"Below Expectation",L792&lt;5,"Needs Improvement",L792&lt;=7,"Meets Expectation",L792&gt;=8,"Exceeds Expectation")</f>
        <v>Needs Improvement</v>
      </c>
      <c r="N792">
        <f t="shared" si="12"/>
        <v>10</v>
      </c>
      <c r="O792" s="11">
        <f>N792/Table3[[#Totals],[Point]]</f>
        <v>0.7142857142857143</v>
      </c>
      <c r="P792" s="4" t="str" cm="1">
        <f t="array" ref="P792">_xlfn.IFS(O792&lt;=40%,"Low Risk",AND(O792&gt;40%,O792&lt;60%), "Medium Risk",O792&gt;=60%,"High Risk")</f>
        <v>High Risk</v>
      </c>
      <c r="Y792" cm="1">
        <f t="array" ref="Y792">_xlfn.IFS(D792="22-29",1,D792="30-39",2,D792="40-49",3,D792="50-59",4)</f>
        <v>1</v>
      </c>
      <c r="Z792" cm="1">
        <f t="array" ref="Z792">_xlfn.IFS(I792="0-4years",3,I792="5-9years",2,I792="10+ years",1)</f>
        <v>2</v>
      </c>
      <c r="AA792" cm="1">
        <f t="array" ref="AA792">_xlfn.IFS(J792="Low(1-2)", 3, J792="Medium(3)",1,J792="High(4-5)",2)</f>
        <v>3</v>
      </c>
      <c r="AB792" cm="1">
        <f t="array" ref="AB792">_xlfn.IFS(M792="Needs Improvement", 4, M792="Below Expectation", 1,M792="Meets Expectation",3,M792="Exceeds Expectation",2)</f>
        <v>4</v>
      </c>
    </row>
    <row r="793" spans="1:28" x14ac:dyDescent="0.3">
      <c r="A793" t="s">
        <v>815</v>
      </c>
      <c r="B793" t="s">
        <v>1813</v>
      </c>
      <c r="C793" t="s">
        <v>2029</v>
      </c>
      <c r="D793" t="s">
        <v>2075</v>
      </c>
      <c r="E793" t="s">
        <v>2022</v>
      </c>
      <c r="F793" t="s">
        <v>834</v>
      </c>
      <c r="G793" s="4">
        <v>83123</v>
      </c>
      <c r="H793">
        <v>0</v>
      </c>
      <c r="I793" s="6" t="s">
        <v>2071</v>
      </c>
      <c r="J793" t="s">
        <v>2079</v>
      </c>
      <c r="K793">
        <v>2</v>
      </c>
      <c r="L793">
        <v>3</v>
      </c>
      <c r="M793" t="str" cm="1">
        <f t="array" ref="M793">_xlfn.IFS(L793=0,"Below Expectation",L793&lt;5,"Needs Improvement",L793&lt;=7,"Meets Expectation",L793&gt;=8,"Exceeds Expectation")</f>
        <v>Needs Improvement</v>
      </c>
      <c r="N793">
        <f t="shared" si="12"/>
        <v>11</v>
      </c>
      <c r="O793" s="11">
        <f>N793/Table3[[#Totals],[Point]]</f>
        <v>0.7857142857142857</v>
      </c>
      <c r="P793" s="4" t="str" cm="1">
        <f t="array" ref="P793">_xlfn.IFS(O793&lt;=40%,"Low Risk",AND(O793&gt;40%,O793&lt;60%), "Medium Risk",O793&gt;=60%,"High Risk")</f>
        <v>High Risk</v>
      </c>
      <c r="Y793" cm="1">
        <f t="array" ref="Y793">_xlfn.IFS(D793="22-29",1,D793="30-39",2,D793="40-49",3,D793="50-59",4)</f>
        <v>4</v>
      </c>
      <c r="Z793" cm="1">
        <f t="array" ref="Z793">_xlfn.IFS(I793="0-4years",3,I793="5-9years",2,I793="10+ years",1)</f>
        <v>1</v>
      </c>
      <c r="AA793" cm="1">
        <f t="array" ref="AA793">_xlfn.IFS(J793="Low(1-2)", 3, J793="Medium(3)",1,J793="High(4-5)",2)</f>
        <v>2</v>
      </c>
      <c r="AB793" cm="1">
        <f t="array" ref="AB793">_xlfn.IFS(M793="Needs Improvement", 4, M793="Below Expectation", 1,M793="Meets Expectation",3,M793="Exceeds Expectation",2)</f>
        <v>4</v>
      </c>
    </row>
    <row r="794" spans="1:28" x14ac:dyDescent="0.3">
      <c r="A794" t="s">
        <v>816</v>
      </c>
      <c r="B794" t="s">
        <v>1814</v>
      </c>
      <c r="C794" t="s">
        <v>2025</v>
      </c>
      <c r="D794" t="s">
        <v>2075</v>
      </c>
      <c r="E794" t="s">
        <v>2022</v>
      </c>
      <c r="F794" t="s">
        <v>424</v>
      </c>
      <c r="G794" s="4">
        <v>33720</v>
      </c>
      <c r="H794">
        <v>1</v>
      </c>
      <c r="I794" s="6" t="s">
        <v>2069</v>
      </c>
      <c r="J794" t="s">
        <v>2081</v>
      </c>
      <c r="K794">
        <v>3</v>
      </c>
      <c r="L794">
        <v>0</v>
      </c>
      <c r="M794" t="str" cm="1">
        <f t="array" ref="M794">_xlfn.IFS(L794=0,"Below Expectation",L794&lt;5,"Needs Improvement",L794&lt;=7,"Meets Expectation",L794&gt;=8,"Exceeds Expectation")</f>
        <v>Below Expectation</v>
      </c>
      <c r="N794">
        <f t="shared" si="12"/>
        <v>9</v>
      </c>
      <c r="O794" s="11">
        <f>N794/Table3[[#Totals],[Point]]</f>
        <v>0.6428571428571429</v>
      </c>
      <c r="P794" s="4" t="str" cm="1">
        <f t="array" ref="P794">_xlfn.IFS(O794&lt;=40%,"Low Risk",AND(O794&gt;40%,O794&lt;60%), "Medium Risk",O794&gt;=60%,"High Risk")</f>
        <v>High Risk</v>
      </c>
      <c r="Y794" cm="1">
        <f t="array" ref="Y794">_xlfn.IFS(D794="22-29",1,D794="30-39",2,D794="40-49",3,D794="50-59",4)</f>
        <v>4</v>
      </c>
      <c r="Z794" cm="1">
        <f t="array" ref="Z794">_xlfn.IFS(I794="0-4years",3,I794="5-9years",2,I794="10+ years",1)</f>
        <v>3</v>
      </c>
      <c r="AA794" cm="1">
        <f t="array" ref="AA794">_xlfn.IFS(J794="Low(1-2)", 3, J794="Medium(3)",1,J794="High(4-5)",2)</f>
        <v>1</v>
      </c>
      <c r="AB794" cm="1">
        <f t="array" ref="AB794">_xlfn.IFS(M794="Needs Improvement", 4, M794="Below Expectation", 1,M794="Meets Expectation",3,M794="Exceeds Expectation",2)</f>
        <v>1</v>
      </c>
    </row>
    <row r="795" spans="1:28" x14ac:dyDescent="0.3">
      <c r="A795" t="s">
        <v>817</v>
      </c>
      <c r="B795" t="s">
        <v>1815</v>
      </c>
      <c r="C795" t="s">
        <v>2028</v>
      </c>
      <c r="D795" t="s">
        <v>2076</v>
      </c>
      <c r="E795" t="s">
        <v>2022</v>
      </c>
      <c r="F795" t="s">
        <v>119</v>
      </c>
      <c r="G795" s="4">
        <v>62661</v>
      </c>
      <c r="H795">
        <v>0</v>
      </c>
      <c r="I795" s="6" t="s">
        <v>2070</v>
      </c>
      <c r="J795" t="s">
        <v>2080</v>
      </c>
      <c r="K795">
        <v>5</v>
      </c>
      <c r="L795">
        <v>7</v>
      </c>
      <c r="M795" t="str" cm="1">
        <f t="array" ref="M795">_xlfn.IFS(L795=0,"Below Expectation",L795&lt;5,"Needs Improvement",L795&lt;=7,"Meets Expectation",L795&gt;=8,"Exceeds Expectation")</f>
        <v>Meets Expectation</v>
      </c>
      <c r="N795">
        <f t="shared" si="12"/>
        <v>9</v>
      </c>
      <c r="O795" s="11">
        <f>N795/Table3[[#Totals],[Point]]</f>
        <v>0.6428571428571429</v>
      </c>
      <c r="P795" s="4" t="str" cm="1">
        <f t="array" ref="P795">_xlfn.IFS(O795&lt;=40%,"Low Risk",AND(O795&gt;40%,O795&lt;60%), "Medium Risk",O795&gt;=60%,"High Risk")</f>
        <v>High Risk</v>
      </c>
      <c r="Y795" cm="1">
        <f t="array" ref="Y795">_xlfn.IFS(D795="22-29",1,D795="30-39",2,D795="40-49",3,D795="50-59",4)</f>
        <v>1</v>
      </c>
      <c r="Z795" cm="1">
        <f t="array" ref="Z795">_xlfn.IFS(I795="0-4years",3,I795="5-9years",2,I795="10+ years",1)</f>
        <v>2</v>
      </c>
      <c r="AA795" cm="1">
        <f t="array" ref="AA795">_xlfn.IFS(J795="Low(1-2)", 3, J795="Medium(3)",1,J795="High(4-5)",2)</f>
        <v>3</v>
      </c>
      <c r="AB795" cm="1">
        <f t="array" ref="AB795">_xlfn.IFS(M795="Needs Improvement", 4, M795="Below Expectation", 1,M795="Meets Expectation",3,M795="Exceeds Expectation",2)</f>
        <v>3</v>
      </c>
    </row>
    <row r="796" spans="1:28" x14ac:dyDescent="0.3">
      <c r="A796" t="s">
        <v>818</v>
      </c>
      <c r="B796" t="s">
        <v>1816</v>
      </c>
      <c r="C796" t="s">
        <v>2029</v>
      </c>
      <c r="D796" t="s">
        <v>2073</v>
      </c>
      <c r="E796" t="s">
        <v>2023</v>
      </c>
      <c r="F796" t="s">
        <v>411</v>
      </c>
      <c r="G796" s="4">
        <v>118898</v>
      </c>
      <c r="H796">
        <v>0</v>
      </c>
      <c r="I796" s="6" t="s">
        <v>2070</v>
      </c>
      <c r="J796" t="s">
        <v>2080</v>
      </c>
      <c r="K796">
        <v>4</v>
      </c>
      <c r="L796">
        <v>0</v>
      </c>
      <c r="M796" t="str" cm="1">
        <f t="array" ref="M796">_xlfn.IFS(L796=0,"Below Expectation",L796&lt;5,"Needs Improvement",L796&lt;=7,"Meets Expectation",L796&gt;=8,"Exceeds Expectation")</f>
        <v>Below Expectation</v>
      </c>
      <c r="N796">
        <f t="shared" si="12"/>
        <v>8</v>
      </c>
      <c r="O796" s="11">
        <f>N796/Table3[[#Totals],[Point]]</f>
        <v>0.5714285714285714</v>
      </c>
      <c r="P796" s="4" t="str" cm="1">
        <f t="array" ref="P796">_xlfn.IFS(O796&lt;=40%,"Low Risk",AND(O796&gt;40%,O796&lt;60%), "Medium Risk",O796&gt;=60%,"High Risk")</f>
        <v>Medium Risk</v>
      </c>
      <c r="Y796" cm="1">
        <f t="array" ref="Y796">_xlfn.IFS(D796="22-29",1,D796="30-39",2,D796="40-49",3,D796="50-59",4)</f>
        <v>2</v>
      </c>
      <c r="Z796" cm="1">
        <f t="array" ref="Z796">_xlfn.IFS(I796="0-4years",3,I796="5-9years",2,I796="10+ years",1)</f>
        <v>2</v>
      </c>
      <c r="AA796" cm="1">
        <f t="array" ref="AA796">_xlfn.IFS(J796="Low(1-2)", 3, J796="Medium(3)",1,J796="High(4-5)",2)</f>
        <v>3</v>
      </c>
      <c r="AB796" cm="1">
        <f t="array" ref="AB796">_xlfn.IFS(M796="Needs Improvement", 4, M796="Below Expectation", 1,M796="Meets Expectation",3,M796="Exceeds Expectation",2)</f>
        <v>1</v>
      </c>
    </row>
    <row r="797" spans="1:28" x14ac:dyDescent="0.3">
      <c r="A797" t="s">
        <v>819</v>
      </c>
      <c r="B797" t="s">
        <v>1817</v>
      </c>
      <c r="C797" t="s">
        <v>2026</v>
      </c>
      <c r="D797" t="s">
        <v>2073</v>
      </c>
      <c r="E797" t="s">
        <v>2023</v>
      </c>
      <c r="F797" t="s">
        <v>982</v>
      </c>
      <c r="G797" s="4">
        <v>118794</v>
      </c>
      <c r="H797">
        <v>0</v>
      </c>
      <c r="I797" s="6" t="s">
        <v>2070</v>
      </c>
      <c r="J797" t="s">
        <v>2079</v>
      </c>
      <c r="K797">
        <v>2</v>
      </c>
      <c r="L797">
        <v>4</v>
      </c>
      <c r="M797" t="str" cm="1">
        <f t="array" ref="M797">_xlfn.IFS(L797=0,"Below Expectation",L797&lt;5,"Needs Improvement",L797&lt;=7,"Meets Expectation",L797&gt;=8,"Exceeds Expectation")</f>
        <v>Needs Improvement</v>
      </c>
      <c r="N797">
        <f t="shared" si="12"/>
        <v>10</v>
      </c>
      <c r="O797" s="11">
        <f>N797/Table3[[#Totals],[Point]]</f>
        <v>0.7142857142857143</v>
      </c>
      <c r="P797" s="4" t="str" cm="1">
        <f t="array" ref="P797">_xlfn.IFS(O797&lt;=40%,"Low Risk",AND(O797&gt;40%,O797&lt;60%), "Medium Risk",O797&gt;=60%,"High Risk")</f>
        <v>High Risk</v>
      </c>
      <c r="Y797" cm="1">
        <f t="array" ref="Y797">_xlfn.IFS(D797="22-29",1,D797="30-39",2,D797="40-49",3,D797="50-59",4)</f>
        <v>2</v>
      </c>
      <c r="Z797" cm="1">
        <f t="array" ref="Z797">_xlfn.IFS(I797="0-4years",3,I797="5-9years",2,I797="10+ years",1)</f>
        <v>2</v>
      </c>
      <c r="AA797" cm="1">
        <f t="array" ref="AA797">_xlfn.IFS(J797="Low(1-2)", 3, J797="Medium(3)",1,J797="High(4-5)",2)</f>
        <v>2</v>
      </c>
      <c r="AB797" cm="1">
        <f t="array" ref="AB797">_xlfn.IFS(M797="Needs Improvement", 4, M797="Below Expectation", 1,M797="Meets Expectation",3,M797="Exceeds Expectation",2)</f>
        <v>4</v>
      </c>
    </row>
    <row r="798" spans="1:28" x14ac:dyDescent="0.3">
      <c r="A798" t="s">
        <v>820</v>
      </c>
      <c r="B798" t="s">
        <v>1818</v>
      </c>
      <c r="C798" t="s">
        <v>2030</v>
      </c>
      <c r="D798" t="s">
        <v>2076</v>
      </c>
      <c r="E798" t="s">
        <v>2023</v>
      </c>
      <c r="F798" t="s">
        <v>475</v>
      </c>
      <c r="G798" s="4">
        <v>112318</v>
      </c>
      <c r="H798">
        <v>0</v>
      </c>
      <c r="I798" s="6" t="s">
        <v>2069</v>
      </c>
      <c r="J798" t="s">
        <v>2079</v>
      </c>
      <c r="K798">
        <v>5</v>
      </c>
      <c r="L798">
        <v>5</v>
      </c>
      <c r="M798" t="str" cm="1">
        <f t="array" ref="M798">_xlfn.IFS(L798=0,"Below Expectation",L798&lt;5,"Needs Improvement",L798&lt;=7,"Meets Expectation",L798&gt;=8,"Exceeds Expectation")</f>
        <v>Meets Expectation</v>
      </c>
      <c r="N798">
        <f t="shared" si="12"/>
        <v>9</v>
      </c>
      <c r="O798" s="11">
        <f>N798/Table3[[#Totals],[Point]]</f>
        <v>0.6428571428571429</v>
      </c>
      <c r="P798" s="4" t="str" cm="1">
        <f t="array" ref="P798">_xlfn.IFS(O798&lt;=40%,"Low Risk",AND(O798&gt;40%,O798&lt;60%), "Medium Risk",O798&gt;=60%,"High Risk")</f>
        <v>High Risk</v>
      </c>
      <c r="Y798" cm="1">
        <f t="array" ref="Y798">_xlfn.IFS(D798="22-29",1,D798="30-39",2,D798="40-49",3,D798="50-59",4)</f>
        <v>1</v>
      </c>
      <c r="Z798" cm="1">
        <f t="array" ref="Z798">_xlfn.IFS(I798="0-4years",3,I798="5-9years",2,I798="10+ years",1)</f>
        <v>3</v>
      </c>
      <c r="AA798" cm="1">
        <f t="array" ref="AA798">_xlfn.IFS(J798="Low(1-2)", 3, J798="Medium(3)",1,J798="High(4-5)",2)</f>
        <v>2</v>
      </c>
      <c r="AB798" cm="1">
        <f t="array" ref="AB798">_xlfn.IFS(M798="Needs Improvement", 4, M798="Below Expectation", 1,M798="Meets Expectation",3,M798="Exceeds Expectation",2)</f>
        <v>3</v>
      </c>
    </row>
    <row r="799" spans="1:28" x14ac:dyDescent="0.3">
      <c r="A799" t="s">
        <v>821</v>
      </c>
      <c r="B799" t="s">
        <v>1819</v>
      </c>
      <c r="C799" t="s">
        <v>2026</v>
      </c>
      <c r="D799" t="s">
        <v>2074</v>
      </c>
      <c r="E799" t="s">
        <v>2023</v>
      </c>
      <c r="F799" t="s">
        <v>872</v>
      </c>
      <c r="G799" s="4">
        <v>46120</v>
      </c>
      <c r="H799">
        <v>0</v>
      </c>
      <c r="I799" s="6" t="s">
        <v>2070</v>
      </c>
      <c r="J799" t="s">
        <v>2080</v>
      </c>
      <c r="K799">
        <v>4</v>
      </c>
      <c r="L799">
        <v>1</v>
      </c>
      <c r="M799" t="str" cm="1">
        <f t="array" ref="M799">_xlfn.IFS(L799=0,"Below Expectation",L799&lt;5,"Needs Improvement",L799&lt;=7,"Meets Expectation",L799&gt;=8,"Exceeds Expectation")</f>
        <v>Needs Improvement</v>
      </c>
      <c r="N799">
        <f t="shared" si="12"/>
        <v>12</v>
      </c>
      <c r="O799" s="11">
        <f>N799/Table3[[#Totals],[Point]]</f>
        <v>0.8571428571428571</v>
      </c>
      <c r="P799" s="4" t="str" cm="1">
        <f t="array" ref="P799">_xlfn.IFS(O799&lt;=40%,"Low Risk",AND(O799&gt;40%,O799&lt;60%), "Medium Risk",O799&gt;=60%,"High Risk")</f>
        <v>High Risk</v>
      </c>
      <c r="Y799" cm="1">
        <f t="array" ref="Y799">_xlfn.IFS(D799="22-29",1,D799="30-39",2,D799="40-49",3,D799="50-59",4)</f>
        <v>3</v>
      </c>
      <c r="Z799" cm="1">
        <f t="array" ref="Z799">_xlfn.IFS(I799="0-4years",3,I799="5-9years",2,I799="10+ years",1)</f>
        <v>2</v>
      </c>
      <c r="AA799" cm="1">
        <f t="array" ref="AA799">_xlfn.IFS(J799="Low(1-2)", 3, J799="Medium(3)",1,J799="High(4-5)",2)</f>
        <v>3</v>
      </c>
      <c r="AB799" cm="1">
        <f t="array" ref="AB799">_xlfn.IFS(M799="Needs Improvement", 4, M799="Below Expectation", 1,M799="Meets Expectation",3,M799="Exceeds Expectation",2)</f>
        <v>4</v>
      </c>
    </row>
    <row r="800" spans="1:28" x14ac:dyDescent="0.3">
      <c r="A800" t="s">
        <v>822</v>
      </c>
      <c r="B800" t="s">
        <v>1820</v>
      </c>
      <c r="C800" t="s">
        <v>2027</v>
      </c>
      <c r="D800" t="s">
        <v>2076</v>
      </c>
      <c r="E800" t="s">
        <v>2023</v>
      </c>
      <c r="F800" t="s">
        <v>832</v>
      </c>
      <c r="G800" s="4">
        <v>44790</v>
      </c>
      <c r="H800">
        <v>1</v>
      </c>
      <c r="I800" s="6" t="s">
        <v>2069</v>
      </c>
      <c r="J800" t="s">
        <v>2080</v>
      </c>
      <c r="K800">
        <v>3</v>
      </c>
      <c r="L800">
        <v>6</v>
      </c>
      <c r="M800" t="str" cm="1">
        <f t="array" ref="M800">_xlfn.IFS(L800=0,"Below Expectation",L800&lt;5,"Needs Improvement",L800&lt;=7,"Meets Expectation",L800&gt;=8,"Exceeds Expectation")</f>
        <v>Meets Expectation</v>
      </c>
      <c r="N800">
        <f t="shared" si="12"/>
        <v>10</v>
      </c>
      <c r="O800" s="11">
        <f>N800/Table3[[#Totals],[Point]]</f>
        <v>0.7142857142857143</v>
      </c>
      <c r="P800" s="4" t="str" cm="1">
        <f t="array" ref="P800">_xlfn.IFS(O800&lt;=40%,"Low Risk",AND(O800&gt;40%,O800&lt;60%), "Medium Risk",O800&gt;=60%,"High Risk")</f>
        <v>High Risk</v>
      </c>
      <c r="Y800" cm="1">
        <f t="array" ref="Y800">_xlfn.IFS(D800="22-29",1,D800="30-39",2,D800="40-49",3,D800="50-59",4)</f>
        <v>1</v>
      </c>
      <c r="Z800" cm="1">
        <f t="array" ref="Z800">_xlfn.IFS(I800="0-4years",3,I800="5-9years",2,I800="10+ years",1)</f>
        <v>3</v>
      </c>
      <c r="AA800" cm="1">
        <f t="array" ref="AA800">_xlfn.IFS(J800="Low(1-2)", 3, J800="Medium(3)",1,J800="High(4-5)",2)</f>
        <v>3</v>
      </c>
      <c r="AB800" cm="1">
        <f t="array" ref="AB800">_xlfn.IFS(M800="Needs Improvement", 4, M800="Below Expectation", 1,M800="Meets Expectation",3,M800="Exceeds Expectation",2)</f>
        <v>3</v>
      </c>
    </row>
    <row r="801" spans="1:28" x14ac:dyDescent="0.3">
      <c r="A801" t="s">
        <v>823</v>
      </c>
      <c r="B801" t="s">
        <v>1821</v>
      </c>
      <c r="C801" t="s">
        <v>2025</v>
      </c>
      <c r="D801" t="s">
        <v>2076</v>
      </c>
      <c r="E801" t="s">
        <v>2023</v>
      </c>
      <c r="F801" t="s">
        <v>1002</v>
      </c>
      <c r="G801" s="4">
        <v>83655</v>
      </c>
      <c r="H801">
        <v>0</v>
      </c>
      <c r="I801" s="6" t="s">
        <v>2070</v>
      </c>
      <c r="J801" t="s">
        <v>2079</v>
      </c>
      <c r="K801">
        <v>1</v>
      </c>
      <c r="L801">
        <v>6</v>
      </c>
      <c r="M801" t="str" cm="1">
        <f t="array" ref="M801">_xlfn.IFS(L801=0,"Below Expectation",L801&lt;5,"Needs Improvement",L801&lt;=7,"Meets Expectation",L801&gt;=8,"Exceeds Expectation")</f>
        <v>Meets Expectation</v>
      </c>
      <c r="N801">
        <f t="shared" si="12"/>
        <v>8</v>
      </c>
      <c r="O801" s="11">
        <f>N801/Table3[[#Totals],[Point]]</f>
        <v>0.5714285714285714</v>
      </c>
      <c r="P801" s="4" t="str" cm="1">
        <f t="array" ref="P801">_xlfn.IFS(O801&lt;=40%,"Low Risk",AND(O801&gt;40%,O801&lt;60%), "Medium Risk",O801&gt;=60%,"High Risk")</f>
        <v>Medium Risk</v>
      </c>
      <c r="Y801" cm="1">
        <f t="array" ref="Y801">_xlfn.IFS(D801="22-29",1,D801="30-39",2,D801="40-49",3,D801="50-59",4)</f>
        <v>1</v>
      </c>
      <c r="Z801" cm="1">
        <f t="array" ref="Z801">_xlfn.IFS(I801="0-4years",3,I801="5-9years",2,I801="10+ years",1)</f>
        <v>2</v>
      </c>
      <c r="AA801" cm="1">
        <f t="array" ref="AA801">_xlfn.IFS(J801="Low(1-2)", 3, J801="Medium(3)",1,J801="High(4-5)",2)</f>
        <v>2</v>
      </c>
      <c r="AB801" cm="1">
        <f t="array" ref="AB801">_xlfn.IFS(M801="Needs Improvement", 4, M801="Below Expectation", 1,M801="Meets Expectation",3,M801="Exceeds Expectation",2)</f>
        <v>3</v>
      </c>
    </row>
    <row r="802" spans="1:28" x14ac:dyDescent="0.3">
      <c r="A802" t="s">
        <v>824</v>
      </c>
      <c r="B802" t="s">
        <v>1822</v>
      </c>
      <c r="C802" t="s">
        <v>2027</v>
      </c>
      <c r="D802" t="s">
        <v>2074</v>
      </c>
      <c r="E802" t="s">
        <v>2023</v>
      </c>
      <c r="F802" t="s">
        <v>924</v>
      </c>
      <c r="G802" s="4">
        <v>84643</v>
      </c>
      <c r="H802">
        <v>0</v>
      </c>
      <c r="I802" s="6" t="s">
        <v>2069</v>
      </c>
      <c r="J802" t="s">
        <v>2079</v>
      </c>
      <c r="K802">
        <v>2</v>
      </c>
      <c r="L802">
        <v>0</v>
      </c>
      <c r="M802" t="str" cm="1">
        <f t="array" ref="M802">_xlfn.IFS(L802=0,"Below Expectation",L802&lt;5,"Needs Improvement",L802&lt;=7,"Meets Expectation",L802&gt;=8,"Exceeds Expectation")</f>
        <v>Below Expectation</v>
      </c>
      <c r="N802">
        <f t="shared" si="12"/>
        <v>9</v>
      </c>
      <c r="O802" s="11">
        <f>N802/Table3[[#Totals],[Point]]</f>
        <v>0.6428571428571429</v>
      </c>
      <c r="P802" s="4" t="str" cm="1">
        <f t="array" ref="P802">_xlfn.IFS(O802&lt;=40%,"Low Risk",AND(O802&gt;40%,O802&lt;60%), "Medium Risk",O802&gt;=60%,"High Risk")</f>
        <v>High Risk</v>
      </c>
      <c r="Y802" cm="1">
        <f t="array" ref="Y802">_xlfn.IFS(D802="22-29",1,D802="30-39",2,D802="40-49",3,D802="50-59",4)</f>
        <v>3</v>
      </c>
      <c r="Z802" cm="1">
        <f t="array" ref="Z802">_xlfn.IFS(I802="0-4years",3,I802="5-9years",2,I802="10+ years",1)</f>
        <v>3</v>
      </c>
      <c r="AA802" cm="1">
        <f t="array" ref="AA802">_xlfn.IFS(J802="Low(1-2)", 3, J802="Medium(3)",1,J802="High(4-5)",2)</f>
        <v>2</v>
      </c>
      <c r="AB802" cm="1">
        <f t="array" ref="AB802">_xlfn.IFS(M802="Needs Improvement", 4, M802="Below Expectation", 1,M802="Meets Expectation",3,M802="Exceeds Expectation",2)</f>
        <v>1</v>
      </c>
    </row>
    <row r="803" spans="1:28" x14ac:dyDescent="0.3">
      <c r="A803" t="s">
        <v>825</v>
      </c>
      <c r="B803" t="s">
        <v>1823</v>
      </c>
      <c r="C803" t="s">
        <v>2028</v>
      </c>
      <c r="D803" t="s">
        <v>2076</v>
      </c>
      <c r="E803" t="s">
        <v>2023</v>
      </c>
      <c r="F803" t="s">
        <v>439</v>
      </c>
      <c r="G803" s="4">
        <v>118448</v>
      </c>
      <c r="H803">
        <v>0</v>
      </c>
      <c r="I803" s="6" t="s">
        <v>2069</v>
      </c>
      <c r="J803" t="s">
        <v>2080</v>
      </c>
      <c r="K803">
        <v>1</v>
      </c>
      <c r="L803">
        <v>3</v>
      </c>
      <c r="M803" t="str" cm="1">
        <f t="array" ref="M803">_xlfn.IFS(L803=0,"Below Expectation",L803&lt;5,"Needs Improvement",L803&lt;=7,"Meets Expectation",L803&gt;=8,"Exceeds Expectation")</f>
        <v>Needs Improvement</v>
      </c>
      <c r="N803">
        <f t="shared" si="12"/>
        <v>11</v>
      </c>
      <c r="O803" s="11">
        <f>N803/Table3[[#Totals],[Point]]</f>
        <v>0.7857142857142857</v>
      </c>
      <c r="P803" s="4" t="str" cm="1">
        <f t="array" ref="P803">_xlfn.IFS(O803&lt;=40%,"Low Risk",AND(O803&gt;40%,O803&lt;60%), "Medium Risk",O803&gt;=60%,"High Risk")</f>
        <v>High Risk</v>
      </c>
      <c r="Y803" cm="1">
        <f t="array" ref="Y803">_xlfn.IFS(D803="22-29",1,D803="30-39",2,D803="40-49",3,D803="50-59",4)</f>
        <v>1</v>
      </c>
      <c r="Z803" cm="1">
        <f t="array" ref="Z803">_xlfn.IFS(I803="0-4years",3,I803="5-9years",2,I803="10+ years",1)</f>
        <v>3</v>
      </c>
      <c r="AA803" cm="1">
        <f t="array" ref="AA803">_xlfn.IFS(J803="Low(1-2)", 3, J803="Medium(3)",1,J803="High(4-5)",2)</f>
        <v>3</v>
      </c>
      <c r="AB803" cm="1">
        <f t="array" ref="AB803">_xlfn.IFS(M803="Needs Improvement", 4, M803="Below Expectation", 1,M803="Meets Expectation",3,M803="Exceeds Expectation",2)</f>
        <v>4</v>
      </c>
    </row>
    <row r="804" spans="1:28" x14ac:dyDescent="0.3">
      <c r="A804" t="s">
        <v>826</v>
      </c>
      <c r="B804" t="s">
        <v>1824</v>
      </c>
      <c r="C804" t="s">
        <v>2028</v>
      </c>
      <c r="D804" t="s">
        <v>2074</v>
      </c>
      <c r="E804" t="s">
        <v>2022</v>
      </c>
      <c r="F804" t="s">
        <v>749</v>
      </c>
      <c r="G804" s="4">
        <v>72374</v>
      </c>
      <c r="H804">
        <v>0</v>
      </c>
      <c r="I804" s="6" t="s">
        <v>2070</v>
      </c>
      <c r="J804" t="s">
        <v>2080</v>
      </c>
      <c r="K804">
        <v>3</v>
      </c>
      <c r="L804">
        <v>3</v>
      </c>
      <c r="M804" t="str" cm="1">
        <f t="array" ref="M804">_xlfn.IFS(L804=0,"Below Expectation",L804&lt;5,"Needs Improvement",L804&lt;=7,"Meets Expectation",L804&gt;=8,"Exceeds Expectation")</f>
        <v>Needs Improvement</v>
      </c>
      <c r="N804">
        <f t="shared" si="12"/>
        <v>12</v>
      </c>
      <c r="O804" s="11">
        <f>N804/Table3[[#Totals],[Point]]</f>
        <v>0.8571428571428571</v>
      </c>
      <c r="P804" s="4" t="str" cm="1">
        <f t="array" ref="P804">_xlfn.IFS(O804&lt;=40%,"Low Risk",AND(O804&gt;40%,O804&lt;60%), "Medium Risk",O804&gt;=60%,"High Risk")</f>
        <v>High Risk</v>
      </c>
      <c r="Y804" cm="1">
        <f t="array" ref="Y804">_xlfn.IFS(D804="22-29",1,D804="30-39",2,D804="40-49",3,D804="50-59",4)</f>
        <v>3</v>
      </c>
      <c r="Z804" cm="1">
        <f t="array" ref="Z804">_xlfn.IFS(I804="0-4years",3,I804="5-9years",2,I804="10+ years",1)</f>
        <v>2</v>
      </c>
      <c r="AA804" cm="1">
        <f t="array" ref="AA804">_xlfn.IFS(J804="Low(1-2)", 3, J804="Medium(3)",1,J804="High(4-5)",2)</f>
        <v>3</v>
      </c>
      <c r="AB804" cm="1">
        <f t="array" ref="AB804">_xlfn.IFS(M804="Needs Improvement", 4, M804="Below Expectation", 1,M804="Meets Expectation",3,M804="Exceeds Expectation",2)</f>
        <v>4</v>
      </c>
    </row>
    <row r="805" spans="1:28" x14ac:dyDescent="0.3">
      <c r="A805" t="s">
        <v>827</v>
      </c>
      <c r="B805" t="s">
        <v>1825</v>
      </c>
      <c r="C805" t="s">
        <v>2025</v>
      </c>
      <c r="D805" t="s">
        <v>2074</v>
      </c>
      <c r="E805" t="s">
        <v>2022</v>
      </c>
      <c r="F805" t="s">
        <v>527</v>
      </c>
      <c r="G805" s="4">
        <v>67907</v>
      </c>
      <c r="H805">
        <v>0</v>
      </c>
      <c r="I805" s="6" t="s">
        <v>2070</v>
      </c>
      <c r="J805" t="s">
        <v>2080</v>
      </c>
      <c r="K805">
        <v>5</v>
      </c>
      <c r="L805">
        <v>4</v>
      </c>
      <c r="M805" t="str" cm="1">
        <f t="array" ref="M805">_xlfn.IFS(L805=0,"Below Expectation",L805&lt;5,"Needs Improvement",L805&lt;=7,"Meets Expectation",L805&gt;=8,"Exceeds Expectation")</f>
        <v>Needs Improvement</v>
      </c>
      <c r="N805">
        <f t="shared" si="12"/>
        <v>12</v>
      </c>
      <c r="O805" s="11">
        <f>N805/Table3[[#Totals],[Point]]</f>
        <v>0.8571428571428571</v>
      </c>
      <c r="P805" s="4" t="str" cm="1">
        <f t="array" ref="P805">_xlfn.IFS(O805&lt;=40%,"Low Risk",AND(O805&gt;40%,O805&lt;60%), "Medium Risk",O805&gt;=60%,"High Risk")</f>
        <v>High Risk</v>
      </c>
      <c r="Y805" cm="1">
        <f t="array" ref="Y805">_xlfn.IFS(D805="22-29",1,D805="30-39",2,D805="40-49",3,D805="50-59",4)</f>
        <v>3</v>
      </c>
      <c r="Z805" cm="1">
        <f t="array" ref="Z805">_xlfn.IFS(I805="0-4years",3,I805="5-9years",2,I805="10+ years",1)</f>
        <v>2</v>
      </c>
      <c r="AA805" cm="1">
        <f t="array" ref="AA805">_xlfn.IFS(J805="Low(1-2)", 3, J805="Medium(3)",1,J805="High(4-5)",2)</f>
        <v>3</v>
      </c>
      <c r="AB805" cm="1">
        <f t="array" ref="AB805">_xlfn.IFS(M805="Needs Improvement", 4, M805="Below Expectation", 1,M805="Meets Expectation",3,M805="Exceeds Expectation",2)</f>
        <v>4</v>
      </c>
    </row>
    <row r="806" spans="1:28" x14ac:dyDescent="0.3">
      <c r="A806" t="s">
        <v>828</v>
      </c>
      <c r="B806" t="s">
        <v>1826</v>
      </c>
      <c r="C806" t="s">
        <v>2029</v>
      </c>
      <c r="D806" t="s">
        <v>2075</v>
      </c>
      <c r="E806" t="s">
        <v>2023</v>
      </c>
      <c r="F806" t="s">
        <v>477</v>
      </c>
      <c r="G806" s="4">
        <v>75071</v>
      </c>
      <c r="H806">
        <v>1</v>
      </c>
      <c r="I806" s="6" t="s">
        <v>2069</v>
      </c>
      <c r="J806" t="s">
        <v>2079</v>
      </c>
      <c r="K806">
        <v>5</v>
      </c>
      <c r="L806">
        <v>0</v>
      </c>
      <c r="M806" t="str" cm="1">
        <f t="array" ref="M806">_xlfn.IFS(L806=0,"Below Expectation",L806&lt;5,"Needs Improvement",L806&lt;=7,"Meets Expectation",L806&gt;=8,"Exceeds Expectation")</f>
        <v>Below Expectation</v>
      </c>
      <c r="N806">
        <f t="shared" si="12"/>
        <v>10</v>
      </c>
      <c r="O806" s="11">
        <f>N806/Table3[[#Totals],[Point]]</f>
        <v>0.7142857142857143</v>
      </c>
      <c r="P806" s="4" t="str" cm="1">
        <f t="array" ref="P806">_xlfn.IFS(O806&lt;=40%,"Low Risk",AND(O806&gt;40%,O806&lt;60%), "Medium Risk",O806&gt;=60%,"High Risk")</f>
        <v>High Risk</v>
      </c>
      <c r="Y806" cm="1">
        <f t="array" ref="Y806">_xlfn.IFS(D806="22-29",1,D806="30-39",2,D806="40-49",3,D806="50-59",4)</f>
        <v>4</v>
      </c>
      <c r="Z806" cm="1">
        <f t="array" ref="Z806">_xlfn.IFS(I806="0-4years",3,I806="5-9years",2,I806="10+ years",1)</f>
        <v>3</v>
      </c>
      <c r="AA806" cm="1">
        <f t="array" ref="AA806">_xlfn.IFS(J806="Low(1-2)", 3, J806="Medium(3)",1,J806="High(4-5)",2)</f>
        <v>2</v>
      </c>
      <c r="AB806" cm="1">
        <f t="array" ref="AB806">_xlfn.IFS(M806="Needs Improvement", 4, M806="Below Expectation", 1,M806="Meets Expectation",3,M806="Exceeds Expectation",2)</f>
        <v>1</v>
      </c>
    </row>
    <row r="807" spans="1:28" x14ac:dyDescent="0.3">
      <c r="A807" t="s">
        <v>829</v>
      </c>
      <c r="B807" t="s">
        <v>1827</v>
      </c>
      <c r="C807" t="s">
        <v>2029</v>
      </c>
      <c r="D807" t="s">
        <v>2074</v>
      </c>
      <c r="E807" t="s">
        <v>2024</v>
      </c>
      <c r="F807" t="s">
        <v>314</v>
      </c>
      <c r="G807" s="4">
        <v>59812</v>
      </c>
      <c r="H807">
        <v>0</v>
      </c>
      <c r="I807" s="6" t="s">
        <v>2071</v>
      </c>
      <c r="J807" t="s">
        <v>2081</v>
      </c>
      <c r="K807">
        <v>3</v>
      </c>
      <c r="L807">
        <v>0</v>
      </c>
      <c r="M807" t="str" cm="1">
        <f t="array" ref="M807">_xlfn.IFS(L807=0,"Below Expectation",L807&lt;5,"Needs Improvement",L807&lt;=7,"Meets Expectation",L807&gt;=8,"Exceeds Expectation")</f>
        <v>Below Expectation</v>
      </c>
      <c r="N807">
        <f t="shared" si="12"/>
        <v>6</v>
      </c>
      <c r="O807" s="11">
        <f>N807/Table3[[#Totals],[Point]]</f>
        <v>0.42857142857142855</v>
      </c>
      <c r="P807" s="4" t="str" cm="1">
        <f t="array" ref="P807">_xlfn.IFS(O807&lt;=40%,"Low Risk",AND(O807&gt;40%,O807&lt;60%), "Medium Risk",O807&gt;=60%,"High Risk")</f>
        <v>Medium Risk</v>
      </c>
      <c r="Y807" cm="1">
        <f t="array" ref="Y807">_xlfn.IFS(D807="22-29",1,D807="30-39",2,D807="40-49",3,D807="50-59",4)</f>
        <v>3</v>
      </c>
      <c r="Z807" cm="1">
        <f t="array" ref="Z807">_xlfn.IFS(I807="0-4years",3,I807="5-9years",2,I807="10+ years",1)</f>
        <v>1</v>
      </c>
      <c r="AA807" cm="1">
        <f t="array" ref="AA807">_xlfn.IFS(J807="Low(1-2)", 3, J807="Medium(3)",1,J807="High(4-5)",2)</f>
        <v>1</v>
      </c>
      <c r="AB807" cm="1">
        <f t="array" ref="AB807">_xlfn.IFS(M807="Needs Improvement", 4, M807="Below Expectation", 1,M807="Meets Expectation",3,M807="Exceeds Expectation",2)</f>
        <v>1</v>
      </c>
    </row>
    <row r="808" spans="1:28" x14ac:dyDescent="0.3">
      <c r="A808" t="s">
        <v>830</v>
      </c>
      <c r="B808" t="s">
        <v>1828</v>
      </c>
      <c r="C808" t="s">
        <v>2028</v>
      </c>
      <c r="D808" t="s">
        <v>2073</v>
      </c>
      <c r="E808" t="s">
        <v>2022</v>
      </c>
      <c r="F808" t="s">
        <v>557</v>
      </c>
      <c r="G808" s="4">
        <v>74570</v>
      </c>
      <c r="H808">
        <v>0</v>
      </c>
      <c r="I808" s="6" t="s">
        <v>2070</v>
      </c>
      <c r="J808" t="s">
        <v>2081</v>
      </c>
      <c r="K808">
        <v>3</v>
      </c>
      <c r="L808">
        <v>6</v>
      </c>
      <c r="M808" t="str" cm="1">
        <f t="array" ref="M808">_xlfn.IFS(L808=0,"Below Expectation",L808&lt;5,"Needs Improvement",L808&lt;=7,"Meets Expectation",L808&gt;=8,"Exceeds Expectation")</f>
        <v>Meets Expectation</v>
      </c>
      <c r="N808">
        <f t="shared" si="12"/>
        <v>8</v>
      </c>
      <c r="O808" s="11">
        <f>N808/Table3[[#Totals],[Point]]</f>
        <v>0.5714285714285714</v>
      </c>
      <c r="P808" s="4" t="str" cm="1">
        <f t="array" ref="P808">_xlfn.IFS(O808&lt;=40%,"Low Risk",AND(O808&gt;40%,O808&lt;60%), "Medium Risk",O808&gt;=60%,"High Risk")</f>
        <v>Medium Risk</v>
      </c>
      <c r="Y808" cm="1">
        <f t="array" ref="Y808">_xlfn.IFS(D808="22-29",1,D808="30-39",2,D808="40-49",3,D808="50-59",4)</f>
        <v>2</v>
      </c>
      <c r="Z808" cm="1">
        <f t="array" ref="Z808">_xlfn.IFS(I808="0-4years",3,I808="5-9years",2,I808="10+ years",1)</f>
        <v>2</v>
      </c>
      <c r="AA808" cm="1">
        <f t="array" ref="AA808">_xlfn.IFS(J808="Low(1-2)", 3, J808="Medium(3)",1,J808="High(4-5)",2)</f>
        <v>1</v>
      </c>
      <c r="AB808" cm="1">
        <f t="array" ref="AB808">_xlfn.IFS(M808="Needs Improvement", 4, M808="Below Expectation", 1,M808="Meets Expectation",3,M808="Exceeds Expectation",2)</f>
        <v>3</v>
      </c>
    </row>
    <row r="809" spans="1:28" x14ac:dyDescent="0.3">
      <c r="A809" t="s">
        <v>831</v>
      </c>
      <c r="B809" t="s">
        <v>1829</v>
      </c>
      <c r="C809" t="s">
        <v>2028</v>
      </c>
      <c r="D809" t="s">
        <v>2076</v>
      </c>
      <c r="E809" t="s">
        <v>2023</v>
      </c>
      <c r="F809" t="s">
        <v>216</v>
      </c>
      <c r="G809" s="4">
        <v>75901</v>
      </c>
      <c r="H809">
        <v>0</v>
      </c>
      <c r="I809" s="6" t="s">
        <v>2069</v>
      </c>
      <c r="J809" t="s">
        <v>2080</v>
      </c>
      <c r="K809">
        <v>2</v>
      </c>
      <c r="L809">
        <v>8</v>
      </c>
      <c r="M809" t="str" cm="1">
        <f t="array" ref="M809">_xlfn.IFS(L809=0,"Below Expectation",L809&lt;5,"Needs Improvement",L809&lt;=7,"Meets Expectation",L809&gt;=8,"Exceeds Expectation")</f>
        <v>Exceeds Expectation</v>
      </c>
      <c r="N809">
        <f t="shared" si="12"/>
        <v>9</v>
      </c>
      <c r="O809" s="11">
        <f>N809/Table3[[#Totals],[Point]]</f>
        <v>0.6428571428571429</v>
      </c>
      <c r="P809" s="4" t="str" cm="1">
        <f t="array" ref="P809">_xlfn.IFS(O809&lt;=40%,"Low Risk",AND(O809&gt;40%,O809&lt;60%), "Medium Risk",O809&gt;=60%,"High Risk")</f>
        <v>High Risk</v>
      </c>
      <c r="Y809" cm="1">
        <f t="array" ref="Y809">_xlfn.IFS(D809="22-29",1,D809="30-39",2,D809="40-49",3,D809="50-59",4)</f>
        <v>1</v>
      </c>
      <c r="Z809" cm="1">
        <f t="array" ref="Z809">_xlfn.IFS(I809="0-4years",3,I809="5-9years",2,I809="10+ years",1)</f>
        <v>3</v>
      </c>
      <c r="AA809" cm="1">
        <f t="array" ref="AA809">_xlfn.IFS(J809="Low(1-2)", 3, J809="Medium(3)",1,J809="High(4-5)",2)</f>
        <v>3</v>
      </c>
      <c r="AB809" cm="1">
        <f t="array" ref="AB809">_xlfn.IFS(M809="Needs Improvement", 4, M809="Below Expectation", 1,M809="Meets Expectation",3,M809="Exceeds Expectation",2)</f>
        <v>2</v>
      </c>
    </row>
    <row r="810" spans="1:28" x14ac:dyDescent="0.3">
      <c r="A810" t="s">
        <v>832</v>
      </c>
      <c r="B810" t="s">
        <v>1830</v>
      </c>
      <c r="C810" t="s">
        <v>2030</v>
      </c>
      <c r="D810" t="s">
        <v>2074</v>
      </c>
      <c r="E810" t="s">
        <v>2022</v>
      </c>
      <c r="F810" t="s">
        <v>1003</v>
      </c>
      <c r="G810" s="4">
        <v>85186</v>
      </c>
      <c r="H810">
        <v>0</v>
      </c>
      <c r="I810" s="6" t="s">
        <v>2070</v>
      </c>
      <c r="J810" t="s">
        <v>2079</v>
      </c>
      <c r="K810">
        <v>4</v>
      </c>
      <c r="L810">
        <v>0</v>
      </c>
      <c r="M810" t="str" cm="1">
        <f t="array" ref="M810">_xlfn.IFS(L810=0,"Below Expectation",L810&lt;5,"Needs Improvement",L810&lt;=7,"Meets Expectation",L810&gt;=8,"Exceeds Expectation")</f>
        <v>Below Expectation</v>
      </c>
      <c r="N810">
        <f t="shared" si="12"/>
        <v>8</v>
      </c>
      <c r="O810" s="11">
        <f>N810/Table3[[#Totals],[Point]]</f>
        <v>0.5714285714285714</v>
      </c>
      <c r="P810" s="4" t="str" cm="1">
        <f t="array" ref="P810">_xlfn.IFS(O810&lt;=40%,"Low Risk",AND(O810&gt;40%,O810&lt;60%), "Medium Risk",O810&gt;=60%,"High Risk")</f>
        <v>Medium Risk</v>
      </c>
      <c r="Y810" cm="1">
        <f t="array" ref="Y810">_xlfn.IFS(D810="22-29",1,D810="30-39",2,D810="40-49",3,D810="50-59",4)</f>
        <v>3</v>
      </c>
      <c r="Z810" cm="1">
        <f t="array" ref="Z810">_xlfn.IFS(I810="0-4years",3,I810="5-9years",2,I810="10+ years",1)</f>
        <v>2</v>
      </c>
      <c r="AA810" cm="1">
        <f t="array" ref="AA810">_xlfn.IFS(J810="Low(1-2)", 3, J810="Medium(3)",1,J810="High(4-5)",2)</f>
        <v>2</v>
      </c>
      <c r="AB810" cm="1">
        <f t="array" ref="AB810">_xlfn.IFS(M810="Needs Improvement", 4, M810="Below Expectation", 1,M810="Meets Expectation",3,M810="Exceeds Expectation",2)</f>
        <v>1</v>
      </c>
    </row>
    <row r="811" spans="1:28" x14ac:dyDescent="0.3">
      <c r="A811" t="s">
        <v>833</v>
      </c>
      <c r="B811" t="s">
        <v>1831</v>
      </c>
      <c r="C811" t="s">
        <v>2029</v>
      </c>
      <c r="D811" t="s">
        <v>2073</v>
      </c>
      <c r="E811" t="s">
        <v>2022</v>
      </c>
      <c r="F811" t="s">
        <v>173</v>
      </c>
      <c r="G811" s="4">
        <v>75251</v>
      </c>
      <c r="H811">
        <v>0</v>
      </c>
      <c r="I811" s="6" t="s">
        <v>2070</v>
      </c>
      <c r="J811" t="s">
        <v>2080</v>
      </c>
      <c r="K811">
        <v>1</v>
      </c>
      <c r="L811">
        <v>1</v>
      </c>
      <c r="M811" t="str" cm="1">
        <f t="array" ref="M811">_xlfn.IFS(L811=0,"Below Expectation",L811&lt;5,"Needs Improvement",L811&lt;=7,"Meets Expectation",L811&gt;=8,"Exceeds Expectation")</f>
        <v>Needs Improvement</v>
      </c>
      <c r="N811">
        <f t="shared" si="12"/>
        <v>11</v>
      </c>
      <c r="O811" s="11">
        <f>N811/Table3[[#Totals],[Point]]</f>
        <v>0.7857142857142857</v>
      </c>
      <c r="P811" s="4" t="str" cm="1">
        <f t="array" ref="P811">_xlfn.IFS(O811&lt;=40%,"Low Risk",AND(O811&gt;40%,O811&lt;60%), "Medium Risk",O811&gt;=60%,"High Risk")</f>
        <v>High Risk</v>
      </c>
      <c r="Y811" cm="1">
        <f t="array" ref="Y811">_xlfn.IFS(D811="22-29",1,D811="30-39",2,D811="40-49",3,D811="50-59",4)</f>
        <v>2</v>
      </c>
      <c r="Z811" cm="1">
        <f t="array" ref="Z811">_xlfn.IFS(I811="0-4years",3,I811="5-9years",2,I811="10+ years",1)</f>
        <v>2</v>
      </c>
      <c r="AA811" cm="1">
        <f t="array" ref="AA811">_xlfn.IFS(J811="Low(1-2)", 3, J811="Medium(3)",1,J811="High(4-5)",2)</f>
        <v>3</v>
      </c>
      <c r="AB811" cm="1">
        <f t="array" ref="AB811">_xlfn.IFS(M811="Needs Improvement", 4, M811="Below Expectation", 1,M811="Meets Expectation",3,M811="Exceeds Expectation",2)</f>
        <v>4</v>
      </c>
    </row>
    <row r="812" spans="1:28" x14ac:dyDescent="0.3">
      <c r="A812" t="s">
        <v>834</v>
      </c>
      <c r="B812" t="s">
        <v>1832</v>
      </c>
      <c r="C812" t="s">
        <v>2025</v>
      </c>
      <c r="D812" t="s">
        <v>2075</v>
      </c>
      <c r="E812" t="s">
        <v>2022</v>
      </c>
      <c r="F812" t="s">
        <v>903</v>
      </c>
      <c r="G812" s="4">
        <v>90171</v>
      </c>
      <c r="H812">
        <v>0</v>
      </c>
      <c r="I812" s="6" t="s">
        <v>2070</v>
      </c>
      <c r="J812" t="s">
        <v>2080</v>
      </c>
      <c r="K812">
        <v>1</v>
      </c>
      <c r="L812">
        <v>5</v>
      </c>
      <c r="M812" t="str" cm="1">
        <f t="array" ref="M812">_xlfn.IFS(L812=0,"Below Expectation",L812&lt;5,"Needs Improvement",L812&lt;=7,"Meets Expectation",L812&gt;=8,"Exceeds Expectation")</f>
        <v>Meets Expectation</v>
      </c>
      <c r="N812">
        <f t="shared" si="12"/>
        <v>12</v>
      </c>
      <c r="O812" s="11">
        <f>N812/Table3[[#Totals],[Point]]</f>
        <v>0.8571428571428571</v>
      </c>
      <c r="P812" s="4" t="str" cm="1">
        <f t="array" ref="P812">_xlfn.IFS(O812&lt;=40%,"Low Risk",AND(O812&gt;40%,O812&lt;60%), "Medium Risk",O812&gt;=60%,"High Risk")</f>
        <v>High Risk</v>
      </c>
      <c r="Y812" cm="1">
        <f t="array" ref="Y812">_xlfn.IFS(D812="22-29",1,D812="30-39",2,D812="40-49",3,D812="50-59",4)</f>
        <v>4</v>
      </c>
      <c r="Z812" cm="1">
        <f t="array" ref="Z812">_xlfn.IFS(I812="0-4years",3,I812="5-9years",2,I812="10+ years",1)</f>
        <v>2</v>
      </c>
      <c r="AA812" cm="1">
        <f t="array" ref="AA812">_xlfn.IFS(J812="Low(1-2)", 3, J812="Medium(3)",1,J812="High(4-5)",2)</f>
        <v>3</v>
      </c>
      <c r="AB812" cm="1">
        <f t="array" ref="AB812">_xlfn.IFS(M812="Needs Improvement", 4, M812="Below Expectation", 1,M812="Meets Expectation",3,M812="Exceeds Expectation",2)</f>
        <v>3</v>
      </c>
    </row>
    <row r="813" spans="1:28" x14ac:dyDescent="0.3">
      <c r="A813" t="s">
        <v>835</v>
      </c>
      <c r="B813" t="s">
        <v>1833</v>
      </c>
      <c r="C813" t="s">
        <v>2029</v>
      </c>
      <c r="D813" t="s">
        <v>2075</v>
      </c>
      <c r="E813" t="s">
        <v>2023</v>
      </c>
      <c r="F813" t="s">
        <v>782</v>
      </c>
      <c r="G813" s="4">
        <v>61160</v>
      </c>
      <c r="H813">
        <v>0</v>
      </c>
      <c r="I813" s="6" t="s">
        <v>2071</v>
      </c>
      <c r="J813" t="s">
        <v>2079</v>
      </c>
      <c r="K813">
        <v>5</v>
      </c>
      <c r="L813">
        <v>5</v>
      </c>
      <c r="M813" t="str" cm="1">
        <f t="array" ref="M813">_xlfn.IFS(L813=0,"Below Expectation",L813&lt;5,"Needs Improvement",L813&lt;=7,"Meets Expectation",L813&gt;=8,"Exceeds Expectation")</f>
        <v>Meets Expectation</v>
      </c>
      <c r="N813">
        <f t="shared" si="12"/>
        <v>10</v>
      </c>
      <c r="O813" s="11">
        <f>N813/Table3[[#Totals],[Point]]</f>
        <v>0.7142857142857143</v>
      </c>
      <c r="P813" s="4" t="str" cm="1">
        <f t="array" ref="P813">_xlfn.IFS(O813&lt;=40%,"Low Risk",AND(O813&gt;40%,O813&lt;60%), "Medium Risk",O813&gt;=60%,"High Risk")</f>
        <v>High Risk</v>
      </c>
      <c r="Y813" cm="1">
        <f t="array" ref="Y813">_xlfn.IFS(D813="22-29",1,D813="30-39",2,D813="40-49",3,D813="50-59",4)</f>
        <v>4</v>
      </c>
      <c r="Z813" cm="1">
        <f t="array" ref="Z813">_xlfn.IFS(I813="0-4years",3,I813="5-9years",2,I813="10+ years",1)</f>
        <v>1</v>
      </c>
      <c r="AA813" cm="1">
        <f t="array" ref="AA813">_xlfn.IFS(J813="Low(1-2)", 3, J813="Medium(3)",1,J813="High(4-5)",2)</f>
        <v>2</v>
      </c>
      <c r="AB813" cm="1">
        <f t="array" ref="AB813">_xlfn.IFS(M813="Needs Improvement", 4, M813="Below Expectation", 1,M813="Meets Expectation",3,M813="Exceeds Expectation",2)</f>
        <v>3</v>
      </c>
    </row>
    <row r="814" spans="1:28" x14ac:dyDescent="0.3">
      <c r="A814" t="s">
        <v>836</v>
      </c>
      <c r="B814" t="s">
        <v>1834</v>
      </c>
      <c r="C814" t="s">
        <v>2030</v>
      </c>
      <c r="D814" t="s">
        <v>2073</v>
      </c>
      <c r="E814" t="s">
        <v>2022</v>
      </c>
      <c r="F814" t="s">
        <v>802</v>
      </c>
      <c r="G814" s="4">
        <v>44156</v>
      </c>
      <c r="H814">
        <v>0</v>
      </c>
      <c r="I814" s="6" t="s">
        <v>2070</v>
      </c>
      <c r="J814" t="s">
        <v>2081</v>
      </c>
      <c r="K814">
        <v>5</v>
      </c>
      <c r="L814">
        <v>1</v>
      </c>
      <c r="M814" t="str" cm="1">
        <f t="array" ref="M814">_xlfn.IFS(L814=0,"Below Expectation",L814&lt;5,"Needs Improvement",L814&lt;=7,"Meets Expectation",L814&gt;=8,"Exceeds Expectation")</f>
        <v>Needs Improvement</v>
      </c>
      <c r="N814">
        <f t="shared" si="12"/>
        <v>9</v>
      </c>
      <c r="O814" s="11">
        <f>N814/Table3[[#Totals],[Point]]</f>
        <v>0.6428571428571429</v>
      </c>
      <c r="P814" s="4" t="str" cm="1">
        <f t="array" ref="P814">_xlfn.IFS(O814&lt;=40%,"Low Risk",AND(O814&gt;40%,O814&lt;60%), "Medium Risk",O814&gt;=60%,"High Risk")</f>
        <v>High Risk</v>
      </c>
      <c r="Y814" cm="1">
        <f t="array" ref="Y814">_xlfn.IFS(D814="22-29",1,D814="30-39",2,D814="40-49",3,D814="50-59",4)</f>
        <v>2</v>
      </c>
      <c r="Z814" cm="1">
        <f t="array" ref="Z814">_xlfn.IFS(I814="0-4years",3,I814="5-9years",2,I814="10+ years",1)</f>
        <v>2</v>
      </c>
      <c r="AA814" cm="1">
        <f t="array" ref="AA814">_xlfn.IFS(J814="Low(1-2)", 3, J814="Medium(3)",1,J814="High(4-5)",2)</f>
        <v>1</v>
      </c>
      <c r="AB814" cm="1">
        <f t="array" ref="AB814">_xlfn.IFS(M814="Needs Improvement", 4, M814="Below Expectation", 1,M814="Meets Expectation",3,M814="Exceeds Expectation",2)</f>
        <v>4</v>
      </c>
    </row>
    <row r="815" spans="1:28" x14ac:dyDescent="0.3">
      <c r="A815" t="s">
        <v>837</v>
      </c>
      <c r="B815" t="s">
        <v>1835</v>
      </c>
      <c r="C815" t="s">
        <v>2027</v>
      </c>
      <c r="D815" t="s">
        <v>2075</v>
      </c>
      <c r="E815" t="s">
        <v>2023</v>
      </c>
      <c r="F815" t="s">
        <v>996</v>
      </c>
      <c r="G815" s="4">
        <v>101208</v>
      </c>
      <c r="H815">
        <v>0</v>
      </c>
      <c r="I815" s="6" t="s">
        <v>2069</v>
      </c>
      <c r="J815" t="s">
        <v>2079</v>
      </c>
      <c r="K815">
        <v>2</v>
      </c>
      <c r="L815">
        <v>8</v>
      </c>
      <c r="M815" t="str" cm="1">
        <f t="array" ref="M815">_xlfn.IFS(L815=0,"Below Expectation",L815&lt;5,"Needs Improvement",L815&lt;=7,"Meets Expectation",L815&gt;=8,"Exceeds Expectation")</f>
        <v>Exceeds Expectation</v>
      </c>
      <c r="N815">
        <f t="shared" si="12"/>
        <v>11</v>
      </c>
      <c r="O815" s="11">
        <f>N815/Table3[[#Totals],[Point]]</f>
        <v>0.7857142857142857</v>
      </c>
      <c r="P815" s="4" t="str" cm="1">
        <f t="array" ref="P815">_xlfn.IFS(O815&lt;=40%,"Low Risk",AND(O815&gt;40%,O815&lt;60%), "Medium Risk",O815&gt;=60%,"High Risk")</f>
        <v>High Risk</v>
      </c>
      <c r="Y815" cm="1">
        <f t="array" ref="Y815">_xlfn.IFS(D815="22-29",1,D815="30-39",2,D815="40-49",3,D815="50-59",4)</f>
        <v>4</v>
      </c>
      <c r="Z815" cm="1">
        <f t="array" ref="Z815">_xlfn.IFS(I815="0-4years",3,I815="5-9years",2,I815="10+ years",1)</f>
        <v>3</v>
      </c>
      <c r="AA815" cm="1">
        <f t="array" ref="AA815">_xlfn.IFS(J815="Low(1-2)", 3, J815="Medium(3)",1,J815="High(4-5)",2)</f>
        <v>2</v>
      </c>
      <c r="AB815" cm="1">
        <f t="array" ref="AB815">_xlfn.IFS(M815="Needs Improvement", 4, M815="Below Expectation", 1,M815="Meets Expectation",3,M815="Exceeds Expectation",2)</f>
        <v>2</v>
      </c>
    </row>
    <row r="816" spans="1:28" x14ac:dyDescent="0.3">
      <c r="A816" t="s">
        <v>838</v>
      </c>
      <c r="B816" t="s">
        <v>1836</v>
      </c>
      <c r="C816" t="s">
        <v>2028</v>
      </c>
      <c r="D816" t="s">
        <v>2073</v>
      </c>
      <c r="E816" t="s">
        <v>2022</v>
      </c>
      <c r="F816" t="s">
        <v>786</v>
      </c>
      <c r="G816" s="4">
        <v>104980</v>
      </c>
      <c r="H816">
        <v>0</v>
      </c>
      <c r="I816" s="6" t="s">
        <v>2070</v>
      </c>
      <c r="J816" t="s">
        <v>2079</v>
      </c>
      <c r="K816">
        <v>3</v>
      </c>
      <c r="L816">
        <v>3</v>
      </c>
      <c r="M816" t="str" cm="1">
        <f t="array" ref="M816">_xlfn.IFS(L816=0,"Below Expectation",L816&lt;5,"Needs Improvement",L816&lt;=7,"Meets Expectation",L816&gt;=8,"Exceeds Expectation")</f>
        <v>Needs Improvement</v>
      </c>
      <c r="N816">
        <f t="shared" si="12"/>
        <v>10</v>
      </c>
      <c r="O816" s="11">
        <f>N816/Table3[[#Totals],[Point]]</f>
        <v>0.7142857142857143</v>
      </c>
      <c r="P816" s="4" t="str" cm="1">
        <f t="array" ref="P816">_xlfn.IFS(O816&lt;=40%,"Low Risk",AND(O816&gt;40%,O816&lt;60%), "Medium Risk",O816&gt;=60%,"High Risk")</f>
        <v>High Risk</v>
      </c>
      <c r="Y816" cm="1">
        <f t="array" ref="Y816">_xlfn.IFS(D816="22-29",1,D816="30-39",2,D816="40-49",3,D816="50-59",4)</f>
        <v>2</v>
      </c>
      <c r="Z816" cm="1">
        <f t="array" ref="Z816">_xlfn.IFS(I816="0-4years",3,I816="5-9years",2,I816="10+ years",1)</f>
        <v>2</v>
      </c>
      <c r="AA816" cm="1">
        <f t="array" ref="AA816">_xlfn.IFS(J816="Low(1-2)", 3, J816="Medium(3)",1,J816="High(4-5)",2)</f>
        <v>2</v>
      </c>
      <c r="AB816" cm="1">
        <f t="array" ref="AB816">_xlfn.IFS(M816="Needs Improvement", 4, M816="Below Expectation", 1,M816="Meets Expectation",3,M816="Exceeds Expectation",2)</f>
        <v>4</v>
      </c>
    </row>
    <row r="817" spans="1:28" x14ac:dyDescent="0.3">
      <c r="A817" t="s">
        <v>839</v>
      </c>
      <c r="B817" t="s">
        <v>1837</v>
      </c>
      <c r="C817" t="s">
        <v>2028</v>
      </c>
      <c r="D817" t="s">
        <v>2076</v>
      </c>
      <c r="E817" t="s">
        <v>2022</v>
      </c>
      <c r="F817" t="s">
        <v>538</v>
      </c>
      <c r="G817" s="4">
        <v>97320</v>
      </c>
      <c r="H817">
        <v>1</v>
      </c>
      <c r="I817" s="6" t="s">
        <v>2071</v>
      </c>
      <c r="J817" t="s">
        <v>2080</v>
      </c>
      <c r="K817">
        <v>1</v>
      </c>
      <c r="L817">
        <v>6</v>
      </c>
      <c r="M817" t="str" cm="1">
        <f t="array" ref="M817">_xlfn.IFS(L817=0,"Below Expectation",L817&lt;5,"Needs Improvement",L817&lt;=7,"Meets Expectation",L817&gt;=8,"Exceeds Expectation")</f>
        <v>Meets Expectation</v>
      </c>
      <c r="N817">
        <f t="shared" si="12"/>
        <v>8</v>
      </c>
      <c r="O817" s="11">
        <f>N817/Table3[[#Totals],[Point]]</f>
        <v>0.5714285714285714</v>
      </c>
      <c r="P817" s="4" t="str" cm="1">
        <f t="array" ref="P817">_xlfn.IFS(O817&lt;=40%,"Low Risk",AND(O817&gt;40%,O817&lt;60%), "Medium Risk",O817&gt;=60%,"High Risk")</f>
        <v>Medium Risk</v>
      </c>
      <c r="Y817" cm="1">
        <f t="array" ref="Y817">_xlfn.IFS(D817="22-29",1,D817="30-39",2,D817="40-49",3,D817="50-59",4)</f>
        <v>1</v>
      </c>
      <c r="Z817" cm="1">
        <f t="array" ref="Z817">_xlfn.IFS(I817="0-4years",3,I817="5-9years",2,I817="10+ years",1)</f>
        <v>1</v>
      </c>
      <c r="AA817" cm="1">
        <f t="array" ref="AA817">_xlfn.IFS(J817="Low(1-2)", 3, J817="Medium(3)",1,J817="High(4-5)",2)</f>
        <v>3</v>
      </c>
      <c r="AB817" cm="1">
        <f t="array" ref="AB817">_xlfn.IFS(M817="Needs Improvement", 4, M817="Below Expectation", 1,M817="Meets Expectation",3,M817="Exceeds Expectation",2)</f>
        <v>3</v>
      </c>
    </row>
    <row r="818" spans="1:28" x14ac:dyDescent="0.3">
      <c r="A818" t="s">
        <v>840</v>
      </c>
      <c r="B818" t="s">
        <v>1838</v>
      </c>
      <c r="C818" t="s">
        <v>2030</v>
      </c>
      <c r="D818" t="s">
        <v>2075</v>
      </c>
      <c r="E818" t="s">
        <v>2022</v>
      </c>
      <c r="F818" t="s">
        <v>416</v>
      </c>
      <c r="G818" s="4">
        <v>42929</v>
      </c>
      <c r="H818">
        <v>0</v>
      </c>
      <c r="I818" s="6" t="s">
        <v>2070</v>
      </c>
      <c r="J818" t="s">
        <v>2080</v>
      </c>
      <c r="K818">
        <v>2</v>
      </c>
      <c r="L818">
        <v>5</v>
      </c>
      <c r="M818" t="str" cm="1">
        <f t="array" ref="M818">_xlfn.IFS(L818=0,"Below Expectation",L818&lt;5,"Needs Improvement",L818&lt;=7,"Meets Expectation",L818&gt;=8,"Exceeds Expectation")</f>
        <v>Meets Expectation</v>
      </c>
      <c r="N818">
        <f t="shared" si="12"/>
        <v>12</v>
      </c>
      <c r="O818" s="11">
        <f>N818/Table3[[#Totals],[Point]]</f>
        <v>0.8571428571428571</v>
      </c>
      <c r="P818" s="4" t="str" cm="1">
        <f t="array" ref="P818">_xlfn.IFS(O818&lt;=40%,"Low Risk",AND(O818&gt;40%,O818&lt;60%), "Medium Risk",O818&gt;=60%,"High Risk")</f>
        <v>High Risk</v>
      </c>
      <c r="Y818" cm="1">
        <f t="array" ref="Y818">_xlfn.IFS(D818="22-29",1,D818="30-39",2,D818="40-49",3,D818="50-59",4)</f>
        <v>4</v>
      </c>
      <c r="Z818" cm="1">
        <f t="array" ref="Z818">_xlfn.IFS(I818="0-4years",3,I818="5-9years",2,I818="10+ years",1)</f>
        <v>2</v>
      </c>
      <c r="AA818" cm="1">
        <f t="array" ref="AA818">_xlfn.IFS(J818="Low(1-2)", 3, J818="Medium(3)",1,J818="High(4-5)",2)</f>
        <v>3</v>
      </c>
      <c r="AB818" cm="1">
        <f t="array" ref="AB818">_xlfn.IFS(M818="Needs Improvement", 4, M818="Below Expectation", 1,M818="Meets Expectation",3,M818="Exceeds Expectation",2)</f>
        <v>3</v>
      </c>
    </row>
    <row r="819" spans="1:28" x14ac:dyDescent="0.3">
      <c r="A819" t="s">
        <v>841</v>
      </c>
      <c r="B819" t="s">
        <v>1839</v>
      </c>
      <c r="C819" t="s">
        <v>2025</v>
      </c>
      <c r="D819" t="s">
        <v>2076</v>
      </c>
      <c r="E819" t="s">
        <v>2022</v>
      </c>
      <c r="F819" t="s">
        <v>339</v>
      </c>
      <c r="G819" s="4">
        <v>91606</v>
      </c>
      <c r="H819">
        <v>0</v>
      </c>
      <c r="I819" s="6" t="s">
        <v>2071</v>
      </c>
      <c r="J819" t="s">
        <v>2080</v>
      </c>
      <c r="K819">
        <v>5</v>
      </c>
      <c r="L819">
        <v>2</v>
      </c>
      <c r="M819" t="str" cm="1">
        <f t="array" ref="M819">_xlfn.IFS(L819=0,"Below Expectation",L819&lt;5,"Needs Improvement",L819&lt;=7,"Meets Expectation",L819&gt;=8,"Exceeds Expectation")</f>
        <v>Needs Improvement</v>
      </c>
      <c r="N819">
        <f t="shared" si="12"/>
        <v>9</v>
      </c>
      <c r="O819" s="11">
        <f>N819/Table3[[#Totals],[Point]]</f>
        <v>0.6428571428571429</v>
      </c>
      <c r="P819" s="4" t="str" cm="1">
        <f t="array" ref="P819">_xlfn.IFS(O819&lt;=40%,"Low Risk",AND(O819&gt;40%,O819&lt;60%), "Medium Risk",O819&gt;=60%,"High Risk")</f>
        <v>High Risk</v>
      </c>
      <c r="Y819" cm="1">
        <f t="array" ref="Y819">_xlfn.IFS(D819="22-29",1,D819="30-39",2,D819="40-49",3,D819="50-59",4)</f>
        <v>1</v>
      </c>
      <c r="Z819" cm="1">
        <f t="array" ref="Z819">_xlfn.IFS(I819="0-4years",3,I819="5-9years",2,I819="10+ years",1)</f>
        <v>1</v>
      </c>
      <c r="AA819" cm="1">
        <f t="array" ref="AA819">_xlfn.IFS(J819="Low(1-2)", 3, J819="Medium(3)",1,J819="High(4-5)",2)</f>
        <v>3</v>
      </c>
      <c r="AB819" cm="1">
        <f t="array" ref="AB819">_xlfn.IFS(M819="Needs Improvement", 4, M819="Below Expectation", 1,M819="Meets Expectation",3,M819="Exceeds Expectation",2)</f>
        <v>4</v>
      </c>
    </row>
    <row r="820" spans="1:28" x14ac:dyDescent="0.3">
      <c r="A820" t="s">
        <v>842</v>
      </c>
      <c r="B820" t="s">
        <v>1840</v>
      </c>
      <c r="C820" t="s">
        <v>2028</v>
      </c>
      <c r="D820" t="s">
        <v>2073</v>
      </c>
      <c r="E820" t="s">
        <v>2022</v>
      </c>
      <c r="F820" t="s">
        <v>99</v>
      </c>
      <c r="G820" s="4">
        <v>113442</v>
      </c>
      <c r="H820">
        <v>0</v>
      </c>
      <c r="I820" s="6" t="s">
        <v>2070</v>
      </c>
      <c r="J820" t="s">
        <v>2079</v>
      </c>
      <c r="K820">
        <v>5</v>
      </c>
      <c r="L820">
        <v>7</v>
      </c>
      <c r="M820" t="str" cm="1">
        <f t="array" ref="M820">_xlfn.IFS(L820=0,"Below Expectation",L820&lt;5,"Needs Improvement",L820&lt;=7,"Meets Expectation",L820&gt;=8,"Exceeds Expectation")</f>
        <v>Meets Expectation</v>
      </c>
      <c r="N820">
        <f t="shared" si="12"/>
        <v>9</v>
      </c>
      <c r="O820" s="11">
        <f>N820/Table3[[#Totals],[Point]]</f>
        <v>0.6428571428571429</v>
      </c>
      <c r="P820" s="4" t="str" cm="1">
        <f t="array" ref="P820">_xlfn.IFS(O820&lt;=40%,"Low Risk",AND(O820&gt;40%,O820&lt;60%), "Medium Risk",O820&gt;=60%,"High Risk")</f>
        <v>High Risk</v>
      </c>
      <c r="Y820" cm="1">
        <f t="array" ref="Y820">_xlfn.IFS(D820="22-29",1,D820="30-39",2,D820="40-49",3,D820="50-59",4)</f>
        <v>2</v>
      </c>
      <c r="Z820" cm="1">
        <f t="array" ref="Z820">_xlfn.IFS(I820="0-4years",3,I820="5-9years",2,I820="10+ years",1)</f>
        <v>2</v>
      </c>
      <c r="AA820" cm="1">
        <f t="array" ref="AA820">_xlfn.IFS(J820="Low(1-2)", 3, J820="Medium(3)",1,J820="High(4-5)",2)</f>
        <v>2</v>
      </c>
      <c r="AB820" cm="1">
        <f t="array" ref="AB820">_xlfn.IFS(M820="Needs Improvement", 4, M820="Below Expectation", 1,M820="Meets Expectation",3,M820="Exceeds Expectation",2)</f>
        <v>3</v>
      </c>
    </row>
    <row r="821" spans="1:28" x14ac:dyDescent="0.3">
      <c r="A821" t="s">
        <v>843</v>
      </c>
      <c r="B821" t="s">
        <v>1841</v>
      </c>
      <c r="C821" t="s">
        <v>2026</v>
      </c>
      <c r="D821" t="s">
        <v>2076</v>
      </c>
      <c r="E821" t="s">
        <v>2023</v>
      </c>
      <c r="F821" t="s">
        <v>622</v>
      </c>
      <c r="G821" s="4">
        <v>87559</v>
      </c>
      <c r="H821">
        <v>0</v>
      </c>
      <c r="I821" s="6" t="s">
        <v>2071</v>
      </c>
      <c r="J821" t="s">
        <v>2081</v>
      </c>
      <c r="K821">
        <v>1</v>
      </c>
      <c r="L821">
        <v>6</v>
      </c>
      <c r="M821" t="str" cm="1">
        <f t="array" ref="M821">_xlfn.IFS(L821=0,"Below Expectation",L821&lt;5,"Needs Improvement",L821&lt;=7,"Meets Expectation",L821&gt;=8,"Exceeds Expectation")</f>
        <v>Meets Expectation</v>
      </c>
      <c r="N821">
        <f t="shared" si="12"/>
        <v>6</v>
      </c>
      <c r="O821" s="11">
        <f>N821/Table3[[#Totals],[Point]]</f>
        <v>0.42857142857142855</v>
      </c>
      <c r="P821" s="4" t="str" cm="1">
        <f t="array" ref="P821">_xlfn.IFS(O821&lt;=40%,"Low Risk",AND(O821&gt;40%,O821&lt;60%), "Medium Risk",O821&gt;=60%,"High Risk")</f>
        <v>Medium Risk</v>
      </c>
      <c r="Y821" cm="1">
        <f t="array" ref="Y821">_xlfn.IFS(D821="22-29",1,D821="30-39",2,D821="40-49",3,D821="50-59",4)</f>
        <v>1</v>
      </c>
      <c r="Z821" cm="1">
        <f t="array" ref="Z821">_xlfn.IFS(I821="0-4years",3,I821="5-9years",2,I821="10+ years",1)</f>
        <v>1</v>
      </c>
      <c r="AA821" cm="1">
        <f t="array" ref="AA821">_xlfn.IFS(J821="Low(1-2)", 3, J821="Medium(3)",1,J821="High(4-5)",2)</f>
        <v>1</v>
      </c>
      <c r="AB821" cm="1">
        <f t="array" ref="AB821">_xlfn.IFS(M821="Needs Improvement", 4, M821="Below Expectation", 1,M821="Meets Expectation",3,M821="Exceeds Expectation",2)</f>
        <v>3</v>
      </c>
    </row>
    <row r="822" spans="1:28" x14ac:dyDescent="0.3">
      <c r="A822" t="s">
        <v>844</v>
      </c>
      <c r="B822" t="s">
        <v>1842</v>
      </c>
      <c r="C822" t="s">
        <v>2028</v>
      </c>
      <c r="D822" t="s">
        <v>2074</v>
      </c>
      <c r="E822" t="s">
        <v>2023</v>
      </c>
      <c r="F822" t="s">
        <v>293</v>
      </c>
      <c r="G822" s="4">
        <v>79205</v>
      </c>
      <c r="H822">
        <v>0</v>
      </c>
      <c r="I822" s="6" t="s">
        <v>2070</v>
      </c>
      <c r="J822" t="s">
        <v>2079</v>
      </c>
      <c r="K822">
        <v>5</v>
      </c>
      <c r="L822">
        <v>8</v>
      </c>
      <c r="M822" t="str" cm="1">
        <f t="array" ref="M822">_xlfn.IFS(L822=0,"Below Expectation",L822&lt;5,"Needs Improvement",L822&lt;=7,"Meets Expectation",L822&gt;=8,"Exceeds Expectation")</f>
        <v>Exceeds Expectation</v>
      </c>
      <c r="N822">
        <f t="shared" si="12"/>
        <v>9</v>
      </c>
      <c r="O822" s="11">
        <f>N822/Table3[[#Totals],[Point]]</f>
        <v>0.6428571428571429</v>
      </c>
      <c r="P822" s="4" t="str" cm="1">
        <f t="array" ref="P822">_xlfn.IFS(O822&lt;=40%,"Low Risk",AND(O822&gt;40%,O822&lt;60%), "Medium Risk",O822&gt;=60%,"High Risk")</f>
        <v>High Risk</v>
      </c>
      <c r="Y822" cm="1">
        <f t="array" ref="Y822">_xlfn.IFS(D822="22-29",1,D822="30-39",2,D822="40-49",3,D822="50-59",4)</f>
        <v>3</v>
      </c>
      <c r="Z822" cm="1">
        <f t="array" ref="Z822">_xlfn.IFS(I822="0-4years",3,I822="5-9years",2,I822="10+ years",1)</f>
        <v>2</v>
      </c>
      <c r="AA822" cm="1">
        <f t="array" ref="AA822">_xlfn.IFS(J822="Low(1-2)", 3, J822="Medium(3)",1,J822="High(4-5)",2)</f>
        <v>2</v>
      </c>
      <c r="AB822" cm="1">
        <f t="array" ref="AB822">_xlfn.IFS(M822="Needs Improvement", 4, M822="Below Expectation", 1,M822="Meets Expectation",3,M822="Exceeds Expectation",2)</f>
        <v>2</v>
      </c>
    </row>
    <row r="823" spans="1:28" x14ac:dyDescent="0.3">
      <c r="A823" t="s">
        <v>845</v>
      </c>
      <c r="B823" t="s">
        <v>1843</v>
      </c>
      <c r="C823" t="s">
        <v>2026</v>
      </c>
      <c r="D823" t="s">
        <v>2073</v>
      </c>
      <c r="E823" t="s">
        <v>2022</v>
      </c>
      <c r="F823" t="s">
        <v>248</v>
      </c>
      <c r="G823" s="4">
        <v>93475</v>
      </c>
      <c r="H823">
        <v>0</v>
      </c>
      <c r="I823" s="6" t="s">
        <v>2070</v>
      </c>
      <c r="J823" t="s">
        <v>2079</v>
      </c>
      <c r="K823">
        <v>5</v>
      </c>
      <c r="L823">
        <v>2</v>
      </c>
      <c r="M823" t="str" cm="1">
        <f t="array" ref="M823">_xlfn.IFS(L823=0,"Below Expectation",L823&lt;5,"Needs Improvement",L823&lt;=7,"Meets Expectation",L823&gt;=8,"Exceeds Expectation")</f>
        <v>Needs Improvement</v>
      </c>
      <c r="N823">
        <f t="shared" si="12"/>
        <v>10</v>
      </c>
      <c r="O823" s="11">
        <f>N823/Table3[[#Totals],[Point]]</f>
        <v>0.7142857142857143</v>
      </c>
      <c r="P823" s="4" t="str" cm="1">
        <f t="array" ref="P823">_xlfn.IFS(O823&lt;=40%,"Low Risk",AND(O823&gt;40%,O823&lt;60%), "Medium Risk",O823&gt;=60%,"High Risk")</f>
        <v>High Risk</v>
      </c>
      <c r="Y823" cm="1">
        <f t="array" ref="Y823">_xlfn.IFS(D823="22-29",1,D823="30-39",2,D823="40-49",3,D823="50-59",4)</f>
        <v>2</v>
      </c>
      <c r="Z823" cm="1">
        <f t="array" ref="Z823">_xlfn.IFS(I823="0-4years",3,I823="5-9years",2,I823="10+ years",1)</f>
        <v>2</v>
      </c>
      <c r="AA823" cm="1">
        <f t="array" ref="AA823">_xlfn.IFS(J823="Low(1-2)", 3, J823="Medium(3)",1,J823="High(4-5)",2)</f>
        <v>2</v>
      </c>
      <c r="AB823" cm="1">
        <f t="array" ref="AB823">_xlfn.IFS(M823="Needs Improvement", 4, M823="Below Expectation", 1,M823="Meets Expectation",3,M823="Exceeds Expectation",2)</f>
        <v>4</v>
      </c>
    </row>
    <row r="824" spans="1:28" x14ac:dyDescent="0.3">
      <c r="A824" t="s">
        <v>846</v>
      </c>
      <c r="B824" t="s">
        <v>1844</v>
      </c>
      <c r="C824" t="s">
        <v>2030</v>
      </c>
      <c r="D824" t="s">
        <v>2076</v>
      </c>
      <c r="E824" t="s">
        <v>2023</v>
      </c>
      <c r="F824" t="s">
        <v>553</v>
      </c>
      <c r="G824" s="4">
        <v>89341</v>
      </c>
      <c r="H824">
        <v>0</v>
      </c>
      <c r="I824" s="6" t="s">
        <v>2071</v>
      </c>
      <c r="J824" t="s">
        <v>2079</v>
      </c>
      <c r="K824">
        <v>4</v>
      </c>
      <c r="L824">
        <v>0</v>
      </c>
      <c r="M824" t="str" cm="1">
        <f t="array" ref="M824">_xlfn.IFS(L824=0,"Below Expectation",L824&lt;5,"Needs Improvement",L824&lt;=7,"Meets Expectation",L824&gt;=8,"Exceeds Expectation")</f>
        <v>Below Expectation</v>
      </c>
      <c r="N824">
        <f t="shared" si="12"/>
        <v>5</v>
      </c>
      <c r="O824" s="11">
        <f>N824/Table3[[#Totals],[Point]]</f>
        <v>0.35714285714285715</v>
      </c>
      <c r="P824" s="4" t="str" cm="1">
        <f t="array" ref="P824">_xlfn.IFS(O824&lt;=40%,"Low Risk",AND(O824&gt;40%,O824&lt;60%), "Medium Risk",O824&gt;=60%,"High Risk")</f>
        <v>Low Risk</v>
      </c>
      <c r="Y824" cm="1">
        <f t="array" ref="Y824">_xlfn.IFS(D824="22-29",1,D824="30-39",2,D824="40-49",3,D824="50-59",4)</f>
        <v>1</v>
      </c>
      <c r="Z824" cm="1">
        <f t="array" ref="Z824">_xlfn.IFS(I824="0-4years",3,I824="5-9years",2,I824="10+ years",1)</f>
        <v>1</v>
      </c>
      <c r="AA824" cm="1">
        <f t="array" ref="AA824">_xlfn.IFS(J824="Low(1-2)", 3, J824="Medium(3)",1,J824="High(4-5)",2)</f>
        <v>2</v>
      </c>
      <c r="AB824" cm="1">
        <f t="array" ref="AB824">_xlfn.IFS(M824="Needs Improvement", 4, M824="Below Expectation", 1,M824="Meets Expectation",3,M824="Exceeds Expectation",2)</f>
        <v>1</v>
      </c>
    </row>
    <row r="825" spans="1:28" x14ac:dyDescent="0.3">
      <c r="A825" t="s">
        <v>847</v>
      </c>
      <c r="B825" t="s">
        <v>1845</v>
      </c>
      <c r="C825" t="s">
        <v>2030</v>
      </c>
      <c r="D825" t="s">
        <v>2073</v>
      </c>
      <c r="E825" t="s">
        <v>2023</v>
      </c>
      <c r="F825" t="s">
        <v>136</v>
      </c>
      <c r="G825" s="4">
        <v>67863</v>
      </c>
      <c r="H825">
        <v>0</v>
      </c>
      <c r="I825" s="6" t="s">
        <v>2069</v>
      </c>
      <c r="J825" t="s">
        <v>2079</v>
      </c>
      <c r="K825">
        <v>3</v>
      </c>
      <c r="L825">
        <v>1</v>
      </c>
      <c r="M825" t="str" cm="1">
        <f t="array" ref="M825">_xlfn.IFS(L825=0,"Below Expectation",L825&lt;5,"Needs Improvement",L825&lt;=7,"Meets Expectation",L825&gt;=8,"Exceeds Expectation")</f>
        <v>Needs Improvement</v>
      </c>
      <c r="N825">
        <f t="shared" si="12"/>
        <v>11</v>
      </c>
      <c r="O825" s="11">
        <f>N825/Table3[[#Totals],[Point]]</f>
        <v>0.7857142857142857</v>
      </c>
      <c r="P825" s="4" t="str" cm="1">
        <f t="array" ref="P825">_xlfn.IFS(O825&lt;=40%,"Low Risk",AND(O825&gt;40%,O825&lt;60%), "Medium Risk",O825&gt;=60%,"High Risk")</f>
        <v>High Risk</v>
      </c>
      <c r="Y825" cm="1">
        <f t="array" ref="Y825">_xlfn.IFS(D825="22-29",1,D825="30-39",2,D825="40-49",3,D825="50-59",4)</f>
        <v>2</v>
      </c>
      <c r="Z825" cm="1">
        <f t="array" ref="Z825">_xlfn.IFS(I825="0-4years",3,I825="5-9years",2,I825="10+ years",1)</f>
        <v>3</v>
      </c>
      <c r="AA825" cm="1">
        <f t="array" ref="AA825">_xlfn.IFS(J825="Low(1-2)", 3, J825="Medium(3)",1,J825="High(4-5)",2)</f>
        <v>2</v>
      </c>
      <c r="AB825" cm="1">
        <f t="array" ref="AB825">_xlfn.IFS(M825="Needs Improvement", 4, M825="Below Expectation", 1,M825="Meets Expectation",3,M825="Exceeds Expectation",2)</f>
        <v>4</v>
      </c>
    </row>
    <row r="826" spans="1:28" x14ac:dyDescent="0.3">
      <c r="A826" t="s">
        <v>848</v>
      </c>
      <c r="B826" t="s">
        <v>1846</v>
      </c>
      <c r="C826" t="s">
        <v>2028</v>
      </c>
      <c r="D826" t="s">
        <v>2076</v>
      </c>
      <c r="E826" t="s">
        <v>2023</v>
      </c>
      <c r="F826" t="s">
        <v>274</v>
      </c>
      <c r="G826" s="4">
        <v>106837</v>
      </c>
      <c r="H826">
        <v>0</v>
      </c>
      <c r="I826" s="6" t="s">
        <v>2070</v>
      </c>
      <c r="J826" t="s">
        <v>2079</v>
      </c>
      <c r="K826">
        <v>5</v>
      </c>
      <c r="L826">
        <v>0</v>
      </c>
      <c r="M826" t="str" cm="1">
        <f t="array" ref="M826">_xlfn.IFS(L826=0,"Below Expectation",L826&lt;5,"Needs Improvement",L826&lt;=7,"Meets Expectation",L826&gt;=8,"Exceeds Expectation")</f>
        <v>Below Expectation</v>
      </c>
      <c r="N826">
        <f t="shared" si="12"/>
        <v>6</v>
      </c>
      <c r="O826" s="11">
        <f>N826/Table3[[#Totals],[Point]]</f>
        <v>0.42857142857142855</v>
      </c>
      <c r="P826" s="4" t="str" cm="1">
        <f t="array" ref="P826">_xlfn.IFS(O826&lt;=40%,"Low Risk",AND(O826&gt;40%,O826&lt;60%), "Medium Risk",O826&gt;=60%,"High Risk")</f>
        <v>Medium Risk</v>
      </c>
      <c r="Y826" cm="1">
        <f t="array" ref="Y826">_xlfn.IFS(D826="22-29",1,D826="30-39",2,D826="40-49",3,D826="50-59",4)</f>
        <v>1</v>
      </c>
      <c r="Z826" cm="1">
        <f t="array" ref="Z826">_xlfn.IFS(I826="0-4years",3,I826="5-9years",2,I826="10+ years",1)</f>
        <v>2</v>
      </c>
      <c r="AA826" cm="1">
        <f t="array" ref="AA826">_xlfn.IFS(J826="Low(1-2)", 3, J826="Medium(3)",1,J826="High(4-5)",2)</f>
        <v>2</v>
      </c>
      <c r="AB826" cm="1">
        <f t="array" ref="AB826">_xlfn.IFS(M826="Needs Improvement", 4, M826="Below Expectation", 1,M826="Meets Expectation",3,M826="Exceeds Expectation",2)</f>
        <v>1</v>
      </c>
    </row>
    <row r="827" spans="1:28" x14ac:dyDescent="0.3">
      <c r="A827" t="s">
        <v>849</v>
      </c>
      <c r="B827" t="s">
        <v>1847</v>
      </c>
      <c r="C827" t="s">
        <v>2029</v>
      </c>
      <c r="D827" t="s">
        <v>2074</v>
      </c>
      <c r="E827" t="s">
        <v>2023</v>
      </c>
      <c r="F827" t="s">
        <v>256</v>
      </c>
      <c r="G827" s="4">
        <v>90439</v>
      </c>
      <c r="H827">
        <v>0</v>
      </c>
      <c r="I827" s="6" t="s">
        <v>2069</v>
      </c>
      <c r="J827" t="s">
        <v>2080</v>
      </c>
      <c r="K827">
        <v>4</v>
      </c>
      <c r="L827">
        <v>4</v>
      </c>
      <c r="M827" t="str" cm="1">
        <f t="array" ref="M827">_xlfn.IFS(L827=0,"Below Expectation",L827&lt;5,"Needs Improvement",L827&lt;=7,"Meets Expectation",L827&gt;=8,"Exceeds Expectation")</f>
        <v>Needs Improvement</v>
      </c>
      <c r="N827">
        <f t="shared" si="12"/>
        <v>13</v>
      </c>
      <c r="O827" s="11">
        <f>N827/Table3[[#Totals],[Point]]</f>
        <v>0.9285714285714286</v>
      </c>
      <c r="P827" s="4" t="str" cm="1">
        <f t="array" ref="P827">_xlfn.IFS(O827&lt;=40%,"Low Risk",AND(O827&gt;40%,O827&lt;60%), "Medium Risk",O827&gt;=60%,"High Risk")</f>
        <v>High Risk</v>
      </c>
      <c r="Y827" cm="1">
        <f t="array" ref="Y827">_xlfn.IFS(D827="22-29",1,D827="30-39",2,D827="40-49",3,D827="50-59",4)</f>
        <v>3</v>
      </c>
      <c r="Z827" cm="1">
        <f t="array" ref="Z827">_xlfn.IFS(I827="0-4years",3,I827="5-9years",2,I827="10+ years",1)</f>
        <v>3</v>
      </c>
      <c r="AA827" cm="1">
        <f t="array" ref="AA827">_xlfn.IFS(J827="Low(1-2)", 3, J827="Medium(3)",1,J827="High(4-5)",2)</f>
        <v>3</v>
      </c>
      <c r="AB827" cm="1">
        <f t="array" ref="AB827">_xlfn.IFS(M827="Needs Improvement", 4, M827="Below Expectation", 1,M827="Meets Expectation",3,M827="Exceeds Expectation",2)</f>
        <v>4</v>
      </c>
    </row>
    <row r="828" spans="1:28" x14ac:dyDescent="0.3">
      <c r="A828" t="s">
        <v>850</v>
      </c>
      <c r="B828" t="s">
        <v>1848</v>
      </c>
      <c r="C828" t="s">
        <v>2026</v>
      </c>
      <c r="D828" t="s">
        <v>2076</v>
      </c>
      <c r="E828" t="s">
        <v>2024</v>
      </c>
      <c r="F828" t="s">
        <v>864</v>
      </c>
      <c r="G828" s="4">
        <v>32194</v>
      </c>
      <c r="H828">
        <v>0</v>
      </c>
      <c r="I828" s="6" t="s">
        <v>2071</v>
      </c>
      <c r="J828" t="s">
        <v>2079</v>
      </c>
      <c r="K828">
        <v>2</v>
      </c>
      <c r="L828">
        <v>9</v>
      </c>
      <c r="M828" t="str" cm="1">
        <f t="array" ref="M828">_xlfn.IFS(L828=0,"Below Expectation",L828&lt;5,"Needs Improvement",L828&lt;=7,"Meets Expectation",L828&gt;=8,"Exceeds Expectation")</f>
        <v>Exceeds Expectation</v>
      </c>
      <c r="N828">
        <f t="shared" si="12"/>
        <v>6</v>
      </c>
      <c r="O828" s="11">
        <f>N828/Table3[[#Totals],[Point]]</f>
        <v>0.42857142857142855</v>
      </c>
      <c r="P828" s="4" t="str" cm="1">
        <f t="array" ref="P828">_xlfn.IFS(O828&lt;=40%,"Low Risk",AND(O828&gt;40%,O828&lt;60%), "Medium Risk",O828&gt;=60%,"High Risk")</f>
        <v>Medium Risk</v>
      </c>
      <c r="Y828" cm="1">
        <f t="array" ref="Y828">_xlfn.IFS(D828="22-29",1,D828="30-39",2,D828="40-49",3,D828="50-59",4)</f>
        <v>1</v>
      </c>
      <c r="Z828" cm="1">
        <f t="array" ref="Z828">_xlfn.IFS(I828="0-4years",3,I828="5-9years",2,I828="10+ years",1)</f>
        <v>1</v>
      </c>
      <c r="AA828" cm="1">
        <f t="array" ref="AA828">_xlfn.IFS(J828="Low(1-2)", 3, J828="Medium(3)",1,J828="High(4-5)",2)</f>
        <v>2</v>
      </c>
      <c r="AB828" cm="1">
        <f t="array" ref="AB828">_xlfn.IFS(M828="Needs Improvement", 4, M828="Below Expectation", 1,M828="Meets Expectation",3,M828="Exceeds Expectation",2)</f>
        <v>2</v>
      </c>
    </row>
    <row r="829" spans="1:28" x14ac:dyDescent="0.3">
      <c r="A829" t="s">
        <v>851</v>
      </c>
      <c r="B829" t="s">
        <v>1849</v>
      </c>
      <c r="C829" t="s">
        <v>2025</v>
      </c>
      <c r="D829" t="s">
        <v>2075</v>
      </c>
      <c r="E829" t="s">
        <v>2022</v>
      </c>
      <c r="F829" t="s">
        <v>814</v>
      </c>
      <c r="G829" s="4">
        <v>96387</v>
      </c>
      <c r="H829">
        <v>0</v>
      </c>
      <c r="I829" s="6" t="s">
        <v>2069</v>
      </c>
      <c r="J829" t="s">
        <v>2080</v>
      </c>
      <c r="K829">
        <v>5</v>
      </c>
      <c r="L829">
        <v>1</v>
      </c>
      <c r="M829" t="str" cm="1">
        <f t="array" ref="M829">_xlfn.IFS(L829=0,"Below Expectation",L829&lt;5,"Needs Improvement",L829&lt;=7,"Meets Expectation",L829&gt;=8,"Exceeds Expectation")</f>
        <v>Needs Improvement</v>
      </c>
      <c r="N829">
        <f t="shared" si="12"/>
        <v>14</v>
      </c>
      <c r="O829" s="11">
        <f>N829/Table3[[#Totals],[Point]]</f>
        <v>1</v>
      </c>
      <c r="P829" s="4" t="str" cm="1">
        <f t="array" ref="P829">_xlfn.IFS(O829&lt;=40%,"Low Risk",AND(O829&gt;40%,O829&lt;60%), "Medium Risk",O829&gt;=60%,"High Risk")</f>
        <v>High Risk</v>
      </c>
      <c r="Y829" cm="1">
        <f t="array" ref="Y829">_xlfn.IFS(D829="22-29",1,D829="30-39",2,D829="40-49",3,D829="50-59",4)</f>
        <v>4</v>
      </c>
      <c r="Z829" cm="1">
        <f t="array" ref="Z829">_xlfn.IFS(I829="0-4years",3,I829="5-9years",2,I829="10+ years",1)</f>
        <v>3</v>
      </c>
      <c r="AA829" cm="1">
        <f t="array" ref="AA829">_xlfn.IFS(J829="Low(1-2)", 3, J829="Medium(3)",1,J829="High(4-5)",2)</f>
        <v>3</v>
      </c>
      <c r="AB829" cm="1">
        <f t="array" ref="AB829">_xlfn.IFS(M829="Needs Improvement", 4, M829="Below Expectation", 1,M829="Meets Expectation",3,M829="Exceeds Expectation",2)</f>
        <v>4</v>
      </c>
    </row>
    <row r="830" spans="1:28" x14ac:dyDescent="0.3">
      <c r="A830" t="s">
        <v>852</v>
      </c>
      <c r="B830" t="s">
        <v>1850</v>
      </c>
      <c r="C830" t="s">
        <v>2028</v>
      </c>
      <c r="D830" t="s">
        <v>2073</v>
      </c>
      <c r="E830" t="s">
        <v>2024</v>
      </c>
      <c r="F830" t="s">
        <v>737</v>
      </c>
      <c r="G830" s="4">
        <v>106914</v>
      </c>
      <c r="H830">
        <v>0</v>
      </c>
      <c r="I830" s="6" t="s">
        <v>2070</v>
      </c>
      <c r="J830" t="s">
        <v>2079</v>
      </c>
      <c r="K830">
        <v>2</v>
      </c>
      <c r="L830">
        <v>2</v>
      </c>
      <c r="M830" t="str" cm="1">
        <f t="array" ref="M830">_xlfn.IFS(L830=0,"Below Expectation",L830&lt;5,"Needs Improvement",L830&lt;=7,"Meets Expectation",L830&gt;=8,"Exceeds Expectation")</f>
        <v>Needs Improvement</v>
      </c>
      <c r="N830">
        <f t="shared" si="12"/>
        <v>10</v>
      </c>
      <c r="O830" s="11">
        <f>N830/Table3[[#Totals],[Point]]</f>
        <v>0.7142857142857143</v>
      </c>
      <c r="P830" s="4" t="str" cm="1">
        <f t="array" ref="P830">_xlfn.IFS(O830&lt;=40%,"Low Risk",AND(O830&gt;40%,O830&lt;60%), "Medium Risk",O830&gt;=60%,"High Risk")</f>
        <v>High Risk</v>
      </c>
      <c r="Y830" cm="1">
        <f t="array" ref="Y830">_xlfn.IFS(D830="22-29",1,D830="30-39",2,D830="40-49",3,D830="50-59",4)</f>
        <v>2</v>
      </c>
      <c r="Z830" cm="1">
        <f t="array" ref="Z830">_xlfn.IFS(I830="0-4years",3,I830="5-9years",2,I830="10+ years",1)</f>
        <v>2</v>
      </c>
      <c r="AA830" cm="1">
        <f t="array" ref="AA830">_xlfn.IFS(J830="Low(1-2)", 3, J830="Medium(3)",1,J830="High(4-5)",2)</f>
        <v>2</v>
      </c>
      <c r="AB830" cm="1">
        <f t="array" ref="AB830">_xlfn.IFS(M830="Needs Improvement", 4, M830="Below Expectation", 1,M830="Meets Expectation",3,M830="Exceeds Expectation",2)</f>
        <v>4</v>
      </c>
    </row>
    <row r="831" spans="1:28" x14ac:dyDescent="0.3">
      <c r="A831" t="s">
        <v>853</v>
      </c>
      <c r="B831" t="s">
        <v>1851</v>
      </c>
      <c r="C831" t="s">
        <v>2025</v>
      </c>
      <c r="D831" t="s">
        <v>2073</v>
      </c>
      <c r="E831" t="s">
        <v>2022</v>
      </c>
      <c r="F831" t="s">
        <v>106</v>
      </c>
      <c r="G831" s="4">
        <v>91214</v>
      </c>
      <c r="H831">
        <v>0</v>
      </c>
      <c r="I831" s="6" t="s">
        <v>2070</v>
      </c>
      <c r="J831" t="s">
        <v>2080</v>
      </c>
      <c r="K831">
        <v>5</v>
      </c>
      <c r="L831">
        <v>7</v>
      </c>
      <c r="M831" t="str" cm="1">
        <f t="array" ref="M831">_xlfn.IFS(L831=0,"Below Expectation",L831&lt;5,"Needs Improvement",L831&lt;=7,"Meets Expectation",L831&gt;=8,"Exceeds Expectation")</f>
        <v>Meets Expectation</v>
      </c>
      <c r="N831">
        <f t="shared" si="12"/>
        <v>10</v>
      </c>
      <c r="O831" s="11">
        <f>N831/Table3[[#Totals],[Point]]</f>
        <v>0.7142857142857143</v>
      </c>
      <c r="P831" s="4" t="str" cm="1">
        <f t="array" ref="P831">_xlfn.IFS(O831&lt;=40%,"Low Risk",AND(O831&gt;40%,O831&lt;60%), "Medium Risk",O831&gt;=60%,"High Risk")</f>
        <v>High Risk</v>
      </c>
      <c r="Y831" cm="1">
        <f t="array" ref="Y831">_xlfn.IFS(D831="22-29",1,D831="30-39",2,D831="40-49",3,D831="50-59",4)</f>
        <v>2</v>
      </c>
      <c r="Z831" cm="1">
        <f t="array" ref="Z831">_xlfn.IFS(I831="0-4years",3,I831="5-9years",2,I831="10+ years",1)</f>
        <v>2</v>
      </c>
      <c r="AA831" cm="1">
        <f t="array" ref="AA831">_xlfn.IFS(J831="Low(1-2)", 3, J831="Medium(3)",1,J831="High(4-5)",2)</f>
        <v>3</v>
      </c>
      <c r="AB831" cm="1">
        <f t="array" ref="AB831">_xlfn.IFS(M831="Needs Improvement", 4, M831="Below Expectation", 1,M831="Meets Expectation",3,M831="Exceeds Expectation",2)</f>
        <v>3</v>
      </c>
    </row>
    <row r="832" spans="1:28" x14ac:dyDescent="0.3">
      <c r="A832" t="s">
        <v>854</v>
      </c>
      <c r="B832" t="s">
        <v>1852</v>
      </c>
      <c r="C832" t="s">
        <v>2028</v>
      </c>
      <c r="D832" t="s">
        <v>2073</v>
      </c>
      <c r="E832" t="s">
        <v>2022</v>
      </c>
      <c r="F832" t="s">
        <v>148</v>
      </c>
      <c r="G832" s="4">
        <v>54777</v>
      </c>
      <c r="H832">
        <v>0</v>
      </c>
      <c r="I832" s="6" t="s">
        <v>2071</v>
      </c>
      <c r="J832" t="s">
        <v>2079</v>
      </c>
      <c r="K832">
        <v>1</v>
      </c>
      <c r="L832">
        <v>9</v>
      </c>
      <c r="M832" t="str" cm="1">
        <f t="array" ref="M832">_xlfn.IFS(L832=0,"Below Expectation",L832&lt;5,"Needs Improvement",L832&lt;=7,"Meets Expectation",L832&gt;=8,"Exceeds Expectation")</f>
        <v>Exceeds Expectation</v>
      </c>
      <c r="N832">
        <f t="shared" si="12"/>
        <v>7</v>
      </c>
      <c r="O832" s="11">
        <f>N832/Table3[[#Totals],[Point]]</f>
        <v>0.5</v>
      </c>
      <c r="P832" s="4" t="str" cm="1">
        <f t="array" ref="P832">_xlfn.IFS(O832&lt;=40%,"Low Risk",AND(O832&gt;40%,O832&lt;60%), "Medium Risk",O832&gt;=60%,"High Risk")</f>
        <v>Medium Risk</v>
      </c>
      <c r="Y832" cm="1">
        <f t="array" ref="Y832">_xlfn.IFS(D832="22-29",1,D832="30-39",2,D832="40-49",3,D832="50-59",4)</f>
        <v>2</v>
      </c>
      <c r="Z832" cm="1">
        <f t="array" ref="Z832">_xlfn.IFS(I832="0-4years",3,I832="5-9years",2,I832="10+ years",1)</f>
        <v>1</v>
      </c>
      <c r="AA832" cm="1">
        <f t="array" ref="AA832">_xlfn.IFS(J832="Low(1-2)", 3, J832="Medium(3)",1,J832="High(4-5)",2)</f>
        <v>2</v>
      </c>
      <c r="AB832" cm="1">
        <f t="array" ref="AB832">_xlfn.IFS(M832="Needs Improvement", 4, M832="Below Expectation", 1,M832="Meets Expectation",3,M832="Exceeds Expectation",2)</f>
        <v>2</v>
      </c>
    </row>
    <row r="833" spans="1:28" x14ac:dyDescent="0.3">
      <c r="A833" t="s">
        <v>855</v>
      </c>
      <c r="B833" t="s">
        <v>1853</v>
      </c>
      <c r="C833" t="s">
        <v>2029</v>
      </c>
      <c r="D833" t="s">
        <v>2073</v>
      </c>
      <c r="E833" t="s">
        <v>2023</v>
      </c>
      <c r="F833" t="s">
        <v>198</v>
      </c>
      <c r="G833" s="4">
        <v>51183</v>
      </c>
      <c r="H833">
        <v>0</v>
      </c>
      <c r="I833" s="6" t="s">
        <v>2071</v>
      </c>
      <c r="J833" t="s">
        <v>2079</v>
      </c>
      <c r="K833">
        <v>4</v>
      </c>
      <c r="L833">
        <v>4</v>
      </c>
      <c r="M833" t="str" cm="1">
        <f t="array" ref="M833">_xlfn.IFS(L833=0,"Below Expectation",L833&lt;5,"Needs Improvement",L833&lt;=7,"Meets Expectation",L833&gt;=8,"Exceeds Expectation")</f>
        <v>Needs Improvement</v>
      </c>
      <c r="N833">
        <f t="shared" si="12"/>
        <v>9</v>
      </c>
      <c r="O833" s="11">
        <f>N833/Table3[[#Totals],[Point]]</f>
        <v>0.6428571428571429</v>
      </c>
      <c r="P833" s="4" t="str" cm="1">
        <f t="array" ref="P833">_xlfn.IFS(O833&lt;=40%,"Low Risk",AND(O833&gt;40%,O833&lt;60%), "Medium Risk",O833&gt;=60%,"High Risk")</f>
        <v>High Risk</v>
      </c>
      <c r="Y833" cm="1">
        <f t="array" ref="Y833">_xlfn.IFS(D833="22-29",1,D833="30-39",2,D833="40-49",3,D833="50-59",4)</f>
        <v>2</v>
      </c>
      <c r="Z833" cm="1">
        <f t="array" ref="Z833">_xlfn.IFS(I833="0-4years",3,I833="5-9years",2,I833="10+ years",1)</f>
        <v>1</v>
      </c>
      <c r="AA833" cm="1">
        <f t="array" ref="AA833">_xlfn.IFS(J833="Low(1-2)", 3, J833="Medium(3)",1,J833="High(4-5)",2)</f>
        <v>2</v>
      </c>
      <c r="AB833" cm="1">
        <f t="array" ref="AB833">_xlfn.IFS(M833="Needs Improvement", 4, M833="Below Expectation", 1,M833="Meets Expectation",3,M833="Exceeds Expectation",2)</f>
        <v>4</v>
      </c>
    </row>
    <row r="834" spans="1:28" x14ac:dyDescent="0.3">
      <c r="A834" t="s">
        <v>856</v>
      </c>
      <c r="B834" t="s">
        <v>1854</v>
      </c>
      <c r="C834" t="s">
        <v>2029</v>
      </c>
      <c r="D834" t="s">
        <v>2073</v>
      </c>
      <c r="E834" t="s">
        <v>2022</v>
      </c>
      <c r="F834" t="s">
        <v>92</v>
      </c>
      <c r="G834" s="4">
        <v>52445</v>
      </c>
      <c r="H834">
        <v>1</v>
      </c>
      <c r="I834" s="6" t="s">
        <v>2069</v>
      </c>
      <c r="J834" t="s">
        <v>2079</v>
      </c>
      <c r="K834">
        <v>4</v>
      </c>
      <c r="L834">
        <v>3</v>
      </c>
      <c r="M834" t="str" cm="1">
        <f t="array" ref="M834">_xlfn.IFS(L834=0,"Below Expectation",L834&lt;5,"Needs Improvement",L834&lt;=7,"Meets Expectation",L834&gt;=8,"Exceeds Expectation")</f>
        <v>Needs Improvement</v>
      </c>
      <c r="N834">
        <f t="shared" si="12"/>
        <v>11</v>
      </c>
      <c r="O834" s="11">
        <f>N834/Table3[[#Totals],[Point]]</f>
        <v>0.7857142857142857</v>
      </c>
      <c r="P834" s="4" t="str" cm="1">
        <f t="array" ref="P834">_xlfn.IFS(O834&lt;=40%,"Low Risk",AND(O834&gt;40%,O834&lt;60%), "Medium Risk",O834&gt;=60%,"High Risk")</f>
        <v>High Risk</v>
      </c>
      <c r="Y834" cm="1">
        <f t="array" ref="Y834">_xlfn.IFS(D834="22-29",1,D834="30-39",2,D834="40-49",3,D834="50-59",4)</f>
        <v>2</v>
      </c>
      <c r="Z834" cm="1">
        <f t="array" ref="Z834">_xlfn.IFS(I834="0-4years",3,I834="5-9years",2,I834="10+ years",1)</f>
        <v>3</v>
      </c>
      <c r="AA834" cm="1">
        <f t="array" ref="AA834">_xlfn.IFS(J834="Low(1-2)", 3, J834="Medium(3)",1,J834="High(4-5)",2)</f>
        <v>2</v>
      </c>
      <c r="AB834" cm="1">
        <f t="array" ref="AB834">_xlfn.IFS(M834="Needs Improvement", 4, M834="Below Expectation", 1,M834="Meets Expectation",3,M834="Exceeds Expectation",2)</f>
        <v>4</v>
      </c>
    </row>
    <row r="835" spans="1:28" x14ac:dyDescent="0.3">
      <c r="A835" t="s">
        <v>857</v>
      </c>
      <c r="B835" t="s">
        <v>1855</v>
      </c>
      <c r="C835" t="s">
        <v>2029</v>
      </c>
      <c r="D835" t="s">
        <v>2074</v>
      </c>
      <c r="E835" t="s">
        <v>2023</v>
      </c>
      <c r="F835" t="s">
        <v>70</v>
      </c>
      <c r="G835" s="4">
        <v>92038</v>
      </c>
      <c r="H835">
        <v>0</v>
      </c>
      <c r="I835" s="6" t="s">
        <v>2071</v>
      </c>
      <c r="J835" t="s">
        <v>2079</v>
      </c>
      <c r="K835">
        <v>1</v>
      </c>
      <c r="L835">
        <v>4</v>
      </c>
      <c r="M835" t="str" cm="1">
        <f t="array" ref="M835">_xlfn.IFS(L835=0,"Below Expectation",L835&lt;5,"Needs Improvement",L835&lt;=7,"Meets Expectation",L835&gt;=8,"Exceeds Expectation")</f>
        <v>Needs Improvement</v>
      </c>
      <c r="N835">
        <f t="shared" ref="N835:N898" si="13">SUM(Y835:AB835)</f>
        <v>10</v>
      </c>
      <c r="O835" s="11">
        <f>N835/Table3[[#Totals],[Point]]</f>
        <v>0.7142857142857143</v>
      </c>
      <c r="P835" s="4" t="str" cm="1">
        <f t="array" ref="P835">_xlfn.IFS(O835&lt;=40%,"Low Risk",AND(O835&gt;40%,O835&lt;60%), "Medium Risk",O835&gt;=60%,"High Risk")</f>
        <v>High Risk</v>
      </c>
      <c r="Y835" cm="1">
        <f t="array" ref="Y835">_xlfn.IFS(D835="22-29",1,D835="30-39",2,D835="40-49",3,D835="50-59",4)</f>
        <v>3</v>
      </c>
      <c r="Z835" cm="1">
        <f t="array" ref="Z835">_xlfn.IFS(I835="0-4years",3,I835="5-9years",2,I835="10+ years",1)</f>
        <v>1</v>
      </c>
      <c r="AA835" cm="1">
        <f t="array" ref="AA835">_xlfn.IFS(J835="Low(1-2)", 3, J835="Medium(3)",1,J835="High(4-5)",2)</f>
        <v>2</v>
      </c>
      <c r="AB835" cm="1">
        <f t="array" ref="AB835">_xlfn.IFS(M835="Needs Improvement", 4, M835="Below Expectation", 1,M835="Meets Expectation",3,M835="Exceeds Expectation",2)</f>
        <v>4</v>
      </c>
    </row>
    <row r="836" spans="1:28" x14ac:dyDescent="0.3">
      <c r="A836" t="s">
        <v>858</v>
      </c>
      <c r="B836" t="s">
        <v>1856</v>
      </c>
      <c r="C836" t="s">
        <v>2027</v>
      </c>
      <c r="D836" t="s">
        <v>2075</v>
      </c>
      <c r="E836" t="s">
        <v>2022</v>
      </c>
      <c r="F836" t="s">
        <v>907</v>
      </c>
      <c r="G836" s="4">
        <v>112201</v>
      </c>
      <c r="H836">
        <v>0</v>
      </c>
      <c r="I836" s="6" t="s">
        <v>2069</v>
      </c>
      <c r="J836" t="s">
        <v>2080</v>
      </c>
      <c r="K836">
        <v>3</v>
      </c>
      <c r="L836">
        <v>9</v>
      </c>
      <c r="M836" t="str" cm="1">
        <f t="array" ref="M836">_xlfn.IFS(L836=0,"Below Expectation",L836&lt;5,"Needs Improvement",L836&lt;=7,"Meets Expectation",L836&gt;=8,"Exceeds Expectation")</f>
        <v>Exceeds Expectation</v>
      </c>
      <c r="N836">
        <f t="shared" si="13"/>
        <v>12</v>
      </c>
      <c r="O836" s="11">
        <f>N836/Table3[[#Totals],[Point]]</f>
        <v>0.8571428571428571</v>
      </c>
      <c r="P836" s="4" t="str" cm="1">
        <f t="array" ref="P836">_xlfn.IFS(O836&lt;=40%,"Low Risk",AND(O836&gt;40%,O836&lt;60%), "Medium Risk",O836&gt;=60%,"High Risk")</f>
        <v>High Risk</v>
      </c>
      <c r="Y836" cm="1">
        <f t="array" ref="Y836">_xlfn.IFS(D836="22-29",1,D836="30-39",2,D836="40-49",3,D836="50-59",4)</f>
        <v>4</v>
      </c>
      <c r="Z836" cm="1">
        <f t="array" ref="Z836">_xlfn.IFS(I836="0-4years",3,I836="5-9years",2,I836="10+ years",1)</f>
        <v>3</v>
      </c>
      <c r="AA836" cm="1">
        <f t="array" ref="AA836">_xlfn.IFS(J836="Low(1-2)", 3, J836="Medium(3)",1,J836="High(4-5)",2)</f>
        <v>3</v>
      </c>
      <c r="AB836" cm="1">
        <f t="array" ref="AB836">_xlfn.IFS(M836="Needs Improvement", 4, M836="Below Expectation", 1,M836="Meets Expectation",3,M836="Exceeds Expectation",2)</f>
        <v>2</v>
      </c>
    </row>
    <row r="837" spans="1:28" x14ac:dyDescent="0.3">
      <c r="A837" t="s">
        <v>859</v>
      </c>
      <c r="B837" t="s">
        <v>1857</v>
      </c>
      <c r="C837" t="s">
        <v>2029</v>
      </c>
      <c r="D837" t="s">
        <v>2075</v>
      </c>
      <c r="E837" t="s">
        <v>2022</v>
      </c>
      <c r="F837" t="s">
        <v>279</v>
      </c>
      <c r="G837" s="4">
        <v>41198</v>
      </c>
      <c r="H837">
        <v>0</v>
      </c>
      <c r="I837" s="6" t="s">
        <v>2071</v>
      </c>
      <c r="J837" t="s">
        <v>2079</v>
      </c>
      <c r="K837">
        <v>4</v>
      </c>
      <c r="L837">
        <v>5</v>
      </c>
      <c r="M837" t="str" cm="1">
        <f t="array" ref="M837">_xlfn.IFS(L837=0,"Below Expectation",L837&lt;5,"Needs Improvement",L837&lt;=7,"Meets Expectation",L837&gt;=8,"Exceeds Expectation")</f>
        <v>Meets Expectation</v>
      </c>
      <c r="N837">
        <f t="shared" si="13"/>
        <v>10</v>
      </c>
      <c r="O837" s="11">
        <f>N837/Table3[[#Totals],[Point]]</f>
        <v>0.7142857142857143</v>
      </c>
      <c r="P837" s="4" t="str" cm="1">
        <f t="array" ref="P837">_xlfn.IFS(O837&lt;=40%,"Low Risk",AND(O837&gt;40%,O837&lt;60%), "Medium Risk",O837&gt;=60%,"High Risk")</f>
        <v>High Risk</v>
      </c>
      <c r="Y837" cm="1">
        <f t="array" ref="Y837">_xlfn.IFS(D837="22-29",1,D837="30-39",2,D837="40-49",3,D837="50-59",4)</f>
        <v>4</v>
      </c>
      <c r="Z837" cm="1">
        <f t="array" ref="Z837">_xlfn.IFS(I837="0-4years",3,I837="5-9years",2,I837="10+ years",1)</f>
        <v>1</v>
      </c>
      <c r="AA837" cm="1">
        <f t="array" ref="AA837">_xlfn.IFS(J837="Low(1-2)", 3, J837="Medium(3)",1,J837="High(4-5)",2)</f>
        <v>2</v>
      </c>
      <c r="AB837" cm="1">
        <f t="array" ref="AB837">_xlfn.IFS(M837="Needs Improvement", 4, M837="Below Expectation", 1,M837="Meets Expectation",3,M837="Exceeds Expectation",2)</f>
        <v>3</v>
      </c>
    </row>
    <row r="838" spans="1:28" x14ac:dyDescent="0.3">
      <c r="A838" t="s">
        <v>860</v>
      </c>
      <c r="B838" t="s">
        <v>1858</v>
      </c>
      <c r="C838" t="s">
        <v>2030</v>
      </c>
      <c r="D838" t="s">
        <v>2075</v>
      </c>
      <c r="E838" t="s">
        <v>2023</v>
      </c>
      <c r="F838" t="s">
        <v>750</v>
      </c>
      <c r="G838" s="4">
        <v>46411</v>
      </c>
      <c r="H838">
        <v>1</v>
      </c>
      <c r="I838" s="6" t="s">
        <v>2069</v>
      </c>
      <c r="J838" t="s">
        <v>2080</v>
      </c>
      <c r="K838">
        <v>2</v>
      </c>
      <c r="L838">
        <v>6</v>
      </c>
      <c r="M838" t="str" cm="1">
        <f t="array" ref="M838">_xlfn.IFS(L838=0,"Below Expectation",L838&lt;5,"Needs Improvement",L838&lt;=7,"Meets Expectation",L838&gt;=8,"Exceeds Expectation")</f>
        <v>Meets Expectation</v>
      </c>
      <c r="N838">
        <f t="shared" si="13"/>
        <v>13</v>
      </c>
      <c r="O838" s="11">
        <f>N838/Table3[[#Totals],[Point]]</f>
        <v>0.9285714285714286</v>
      </c>
      <c r="P838" s="4" t="str" cm="1">
        <f t="array" ref="P838">_xlfn.IFS(O838&lt;=40%,"Low Risk",AND(O838&gt;40%,O838&lt;60%), "Medium Risk",O838&gt;=60%,"High Risk")</f>
        <v>High Risk</v>
      </c>
      <c r="Y838" cm="1">
        <f t="array" ref="Y838">_xlfn.IFS(D838="22-29",1,D838="30-39",2,D838="40-49",3,D838="50-59",4)</f>
        <v>4</v>
      </c>
      <c r="Z838" cm="1">
        <f t="array" ref="Z838">_xlfn.IFS(I838="0-4years",3,I838="5-9years",2,I838="10+ years",1)</f>
        <v>3</v>
      </c>
      <c r="AA838" cm="1">
        <f t="array" ref="AA838">_xlfn.IFS(J838="Low(1-2)", 3, J838="Medium(3)",1,J838="High(4-5)",2)</f>
        <v>3</v>
      </c>
      <c r="AB838" cm="1">
        <f t="array" ref="AB838">_xlfn.IFS(M838="Needs Improvement", 4, M838="Below Expectation", 1,M838="Meets Expectation",3,M838="Exceeds Expectation",2)</f>
        <v>3</v>
      </c>
    </row>
    <row r="839" spans="1:28" x14ac:dyDescent="0.3">
      <c r="A839" t="s">
        <v>861</v>
      </c>
      <c r="B839" t="s">
        <v>1859</v>
      </c>
      <c r="C839" t="s">
        <v>2030</v>
      </c>
      <c r="D839" t="s">
        <v>2075</v>
      </c>
      <c r="E839" t="s">
        <v>2024</v>
      </c>
      <c r="F839" t="s">
        <v>53</v>
      </c>
      <c r="G839" s="4">
        <v>75577</v>
      </c>
      <c r="H839">
        <v>0</v>
      </c>
      <c r="I839" s="6" t="s">
        <v>2070</v>
      </c>
      <c r="J839" t="s">
        <v>2080</v>
      </c>
      <c r="K839">
        <v>4</v>
      </c>
      <c r="L839">
        <v>8</v>
      </c>
      <c r="M839" t="str" cm="1">
        <f t="array" ref="M839">_xlfn.IFS(L839=0,"Below Expectation",L839&lt;5,"Needs Improvement",L839&lt;=7,"Meets Expectation",L839&gt;=8,"Exceeds Expectation")</f>
        <v>Exceeds Expectation</v>
      </c>
      <c r="N839">
        <f t="shared" si="13"/>
        <v>11</v>
      </c>
      <c r="O839" s="11">
        <f>N839/Table3[[#Totals],[Point]]</f>
        <v>0.7857142857142857</v>
      </c>
      <c r="P839" s="4" t="str" cm="1">
        <f t="array" ref="P839">_xlfn.IFS(O839&lt;=40%,"Low Risk",AND(O839&gt;40%,O839&lt;60%), "Medium Risk",O839&gt;=60%,"High Risk")</f>
        <v>High Risk</v>
      </c>
      <c r="Y839" cm="1">
        <f t="array" ref="Y839">_xlfn.IFS(D839="22-29",1,D839="30-39",2,D839="40-49",3,D839="50-59",4)</f>
        <v>4</v>
      </c>
      <c r="Z839" cm="1">
        <f t="array" ref="Z839">_xlfn.IFS(I839="0-4years",3,I839="5-9years",2,I839="10+ years",1)</f>
        <v>2</v>
      </c>
      <c r="AA839" cm="1">
        <f t="array" ref="AA839">_xlfn.IFS(J839="Low(1-2)", 3, J839="Medium(3)",1,J839="High(4-5)",2)</f>
        <v>3</v>
      </c>
      <c r="AB839" cm="1">
        <f t="array" ref="AB839">_xlfn.IFS(M839="Needs Improvement", 4, M839="Below Expectation", 1,M839="Meets Expectation",3,M839="Exceeds Expectation",2)</f>
        <v>2</v>
      </c>
    </row>
    <row r="840" spans="1:28" x14ac:dyDescent="0.3">
      <c r="A840" t="s">
        <v>862</v>
      </c>
      <c r="B840" t="s">
        <v>1860</v>
      </c>
      <c r="C840" t="s">
        <v>2027</v>
      </c>
      <c r="D840" t="s">
        <v>2076</v>
      </c>
      <c r="E840" t="s">
        <v>2022</v>
      </c>
      <c r="F840" t="s">
        <v>304</v>
      </c>
      <c r="G840" s="4">
        <v>40867</v>
      </c>
      <c r="H840">
        <v>0</v>
      </c>
      <c r="I840" s="6" t="s">
        <v>2071</v>
      </c>
      <c r="J840" t="s">
        <v>2079</v>
      </c>
      <c r="K840">
        <v>3</v>
      </c>
      <c r="L840">
        <v>0</v>
      </c>
      <c r="M840" t="str" cm="1">
        <f t="array" ref="M840">_xlfn.IFS(L840=0,"Below Expectation",L840&lt;5,"Needs Improvement",L840&lt;=7,"Meets Expectation",L840&gt;=8,"Exceeds Expectation")</f>
        <v>Below Expectation</v>
      </c>
      <c r="N840">
        <f t="shared" si="13"/>
        <v>5</v>
      </c>
      <c r="O840" s="11">
        <f>N840/Table3[[#Totals],[Point]]</f>
        <v>0.35714285714285715</v>
      </c>
      <c r="P840" s="4" t="str" cm="1">
        <f t="array" ref="P840">_xlfn.IFS(O840&lt;=40%,"Low Risk",AND(O840&gt;40%,O840&lt;60%), "Medium Risk",O840&gt;=60%,"High Risk")</f>
        <v>Low Risk</v>
      </c>
      <c r="Y840" cm="1">
        <f t="array" ref="Y840">_xlfn.IFS(D840="22-29",1,D840="30-39",2,D840="40-49",3,D840="50-59",4)</f>
        <v>1</v>
      </c>
      <c r="Z840" cm="1">
        <f t="array" ref="Z840">_xlfn.IFS(I840="0-4years",3,I840="5-9years",2,I840="10+ years",1)</f>
        <v>1</v>
      </c>
      <c r="AA840" cm="1">
        <f t="array" ref="AA840">_xlfn.IFS(J840="Low(1-2)", 3, J840="Medium(3)",1,J840="High(4-5)",2)</f>
        <v>2</v>
      </c>
      <c r="AB840" cm="1">
        <f t="array" ref="AB840">_xlfn.IFS(M840="Needs Improvement", 4, M840="Below Expectation", 1,M840="Meets Expectation",3,M840="Exceeds Expectation",2)</f>
        <v>1</v>
      </c>
    </row>
    <row r="841" spans="1:28" x14ac:dyDescent="0.3">
      <c r="A841" t="s">
        <v>863</v>
      </c>
      <c r="B841" t="s">
        <v>1861</v>
      </c>
      <c r="C841" t="s">
        <v>2026</v>
      </c>
      <c r="D841" t="s">
        <v>2073</v>
      </c>
      <c r="E841" t="s">
        <v>2022</v>
      </c>
      <c r="F841" t="s">
        <v>947</v>
      </c>
      <c r="G841" s="4">
        <v>87501</v>
      </c>
      <c r="H841">
        <v>0</v>
      </c>
      <c r="I841" s="6" t="s">
        <v>2071</v>
      </c>
      <c r="J841" t="s">
        <v>2080</v>
      </c>
      <c r="K841">
        <v>2</v>
      </c>
      <c r="L841">
        <v>3</v>
      </c>
      <c r="M841" t="str" cm="1">
        <f t="array" ref="M841">_xlfn.IFS(L841=0,"Below Expectation",L841&lt;5,"Needs Improvement",L841&lt;=7,"Meets Expectation",L841&gt;=8,"Exceeds Expectation")</f>
        <v>Needs Improvement</v>
      </c>
      <c r="N841">
        <f t="shared" si="13"/>
        <v>10</v>
      </c>
      <c r="O841" s="11">
        <f>N841/Table3[[#Totals],[Point]]</f>
        <v>0.7142857142857143</v>
      </c>
      <c r="P841" s="4" t="str" cm="1">
        <f t="array" ref="P841">_xlfn.IFS(O841&lt;=40%,"Low Risk",AND(O841&gt;40%,O841&lt;60%), "Medium Risk",O841&gt;=60%,"High Risk")</f>
        <v>High Risk</v>
      </c>
      <c r="Y841" cm="1">
        <f t="array" ref="Y841">_xlfn.IFS(D841="22-29",1,D841="30-39",2,D841="40-49",3,D841="50-59",4)</f>
        <v>2</v>
      </c>
      <c r="Z841" cm="1">
        <f t="array" ref="Z841">_xlfn.IFS(I841="0-4years",3,I841="5-9years",2,I841="10+ years",1)</f>
        <v>1</v>
      </c>
      <c r="AA841" cm="1">
        <f t="array" ref="AA841">_xlfn.IFS(J841="Low(1-2)", 3, J841="Medium(3)",1,J841="High(4-5)",2)</f>
        <v>3</v>
      </c>
      <c r="AB841" cm="1">
        <f t="array" ref="AB841">_xlfn.IFS(M841="Needs Improvement", 4, M841="Below Expectation", 1,M841="Meets Expectation",3,M841="Exceeds Expectation",2)</f>
        <v>4</v>
      </c>
    </row>
    <row r="842" spans="1:28" x14ac:dyDescent="0.3">
      <c r="A842" t="s">
        <v>864</v>
      </c>
      <c r="B842" t="s">
        <v>1862</v>
      </c>
      <c r="C842" t="s">
        <v>2025</v>
      </c>
      <c r="D842" t="s">
        <v>2073</v>
      </c>
      <c r="E842" t="s">
        <v>2023</v>
      </c>
      <c r="F842" t="s">
        <v>1017</v>
      </c>
      <c r="G842" s="4">
        <v>39266</v>
      </c>
      <c r="H842">
        <v>0</v>
      </c>
      <c r="I842" s="6" t="s">
        <v>2071</v>
      </c>
      <c r="J842" t="s">
        <v>2080</v>
      </c>
      <c r="K842">
        <v>2</v>
      </c>
      <c r="L842">
        <v>8</v>
      </c>
      <c r="M842" t="str" cm="1">
        <f t="array" ref="M842">_xlfn.IFS(L842=0,"Below Expectation",L842&lt;5,"Needs Improvement",L842&lt;=7,"Meets Expectation",L842&gt;=8,"Exceeds Expectation")</f>
        <v>Exceeds Expectation</v>
      </c>
      <c r="N842">
        <f t="shared" si="13"/>
        <v>8</v>
      </c>
      <c r="O842" s="11">
        <f>N842/Table3[[#Totals],[Point]]</f>
        <v>0.5714285714285714</v>
      </c>
      <c r="P842" s="4" t="str" cm="1">
        <f t="array" ref="P842">_xlfn.IFS(O842&lt;=40%,"Low Risk",AND(O842&gt;40%,O842&lt;60%), "Medium Risk",O842&gt;=60%,"High Risk")</f>
        <v>Medium Risk</v>
      </c>
      <c r="Y842" cm="1">
        <f t="array" ref="Y842">_xlfn.IFS(D842="22-29",1,D842="30-39",2,D842="40-49",3,D842="50-59",4)</f>
        <v>2</v>
      </c>
      <c r="Z842" cm="1">
        <f t="array" ref="Z842">_xlfn.IFS(I842="0-4years",3,I842="5-9years",2,I842="10+ years",1)</f>
        <v>1</v>
      </c>
      <c r="AA842" cm="1">
        <f t="array" ref="AA842">_xlfn.IFS(J842="Low(1-2)", 3, J842="Medium(3)",1,J842="High(4-5)",2)</f>
        <v>3</v>
      </c>
      <c r="AB842" cm="1">
        <f t="array" ref="AB842">_xlfn.IFS(M842="Needs Improvement", 4, M842="Below Expectation", 1,M842="Meets Expectation",3,M842="Exceeds Expectation",2)</f>
        <v>2</v>
      </c>
    </row>
    <row r="843" spans="1:28" x14ac:dyDescent="0.3">
      <c r="A843" t="s">
        <v>865</v>
      </c>
      <c r="B843" t="s">
        <v>1863</v>
      </c>
      <c r="C843" t="s">
        <v>2028</v>
      </c>
      <c r="D843" t="s">
        <v>2073</v>
      </c>
      <c r="E843" t="s">
        <v>2022</v>
      </c>
      <c r="F843" t="s">
        <v>260</v>
      </c>
      <c r="G843" s="4">
        <v>64422</v>
      </c>
      <c r="H843">
        <v>0</v>
      </c>
      <c r="I843" s="6" t="s">
        <v>2069</v>
      </c>
      <c r="J843" t="s">
        <v>2080</v>
      </c>
      <c r="K843">
        <v>1</v>
      </c>
      <c r="L843">
        <v>4</v>
      </c>
      <c r="M843" t="str" cm="1">
        <f t="array" ref="M843">_xlfn.IFS(L843=0,"Below Expectation",L843&lt;5,"Needs Improvement",L843&lt;=7,"Meets Expectation",L843&gt;=8,"Exceeds Expectation")</f>
        <v>Needs Improvement</v>
      </c>
      <c r="N843">
        <f t="shared" si="13"/>
        <v>12</v>
      </c>
      <c r="O843" s="11">
        <f>N843/Table3[[#Totals],[Point]]</f>
        <v>0.8571428571428571</v>
      </c>
      <c r="P843" s="4" t="str" cm="1">
        <f t="array" ref="P843">_xlfn.IFS(O843&lt;=40%,"Low Risk",AND(O843&gt;40%,O843&lt;60%), "Medium Risk",O843&gt;=60%,"High Risk")</f>
        <v>High Risk</v>
      </c>
      <c r="Y843" cm="1">
        <f t="array" ref="Y843">_xlfn.IFS(D843="22-29",1,D843="30-39",2,D843="40-49",3,D843="50-59",4)</f>
        <v>2</v>
      </c>
      <c r="Z843" cm="1">
        <f t="array" ref="Z843">_xlfn.IFS(I843="0-4years",3,I843="5-9years",2,I843="10+ years",1)</f>
        <v>3</v>
      </c>
      <c r="AA843" cm="1">
        <f t="array" ref="AA843">_xlfn.IFS(J843="Low(1-2)", 3, J843="Medium(3)",1,J843="High(4-5)",2)</f>
        <v>3</v>
      </c>
      <c r="AB843" cm="1">
        <f t="array" ref="AB843">_xlfn.IFS(M843="Needs Improvement", 4, M843="Below Expectation", 1,M843="Meets Expectation",3,M843="Exceeds Expectation",2)</f>
        <v>4</v>
      </c>
    </row>
    <row r="844" spans="1:28" x14ac:dyDescent="0.3">
      <c r="A844" t="s">
        <v>866</v>
      </c>
      <c r="B844" t="s">
        <v>1864</v>
      </c>
      <c r="C844" t="s">
        <v>2028</v>
      </c>
      <c r="D844" t="s">
        <v>2075</v>
      </c>
      <c r="E844" t="s">
        <v>2022</v>
      </c>
      <c r="F844" t="s">
        <v>271</v>
      </c>
      <c r="G844" s="4">
        <v>60208</v>
      </c>
      <c r="H844">
        <v>0</v>
      </c>
      <c r="I844" s="6" t="s">
        <v>2069</v>
      </c>
      <c r="J844" t="s">
        <v>2080</v>
      </c>
      <c r="K844">
        <v>5</v>
      </c>
      <c r="L844">
        <v>7</v>
      </c>
      <c r="M844" t="str" cm="1">
        <f t="array" ref="M844">_xlfn.IFS(L844=0,"Below Expectation",L844&lt;5,"Needs Improvement",L844&lt;=7,"Meets Expectation",L844&gt;=8,"Exceeds Expectation")</f>
        <v>Meets Expectation</v>
      </c>
      <c r="N844">
        <f t="shared" si="13"/>
        <v>13</v>
      </c>
      <c r="O844" s="11">
        <f>N844/Table3[[#Totals],[Point]]</f>
        <v>0.9285714285714286</v>
      </c>
      <c r="P844" s="4" t="str" cm="1">
        <f t="array" ref="P844">_xlfn.IFS(O844&lt;=40%,"Low Risk",AND(O844&gt;40%,O844&lt;60%), "Medium Risk",O844&gt;=60%,"High Risk")</f>
        <v>High Risk</v>
      </c>
      <c r="Y844" cm="1">
        <f t="array" ref="Y844">_xlfn.IFS(D844="22-29",1,D844="30-39",2,D844="40-49",3,D844="50-59",4)</f>
        <v>4</v>
      </c>
      <c r="Z844" cm="1">
        <f t="array" ref="Z844">_xlfn.IFS(I844="0-4years",3,I844="5-9years",2,I844="10+ years",1)</f>
        <v>3</v>
      </c>
      <c r="AA844" cm="1">
        <f t="array" ref="AA844">_xlfn.IFS(J844="Low(1-2)", 3, J844="Medium(3)",1,J844="High(4-5)",2)</f>
        <v>3</v>
      </c>
      <c r="AB844" cm="1">
        <f t="array" ref="AB844">_xlfn.IFS(M844="Needs Improvement", 4, M844="Below Expectation", 1,M844="Meets Expectation",3,M844="Exceeds Expectation",2)</f>
        <v>3</v>
      </c>
    </row>
    <row r="845" spans="1:28" x14ac:dyDescent="0.3">
      <c r="A845" t="s">
        <v>867</v>
      </c>
      <c r="B845" t="s">
        <v>1865</v>
      </c>
      <c r="C845" t="s">
        <v>2027</v>
      </c>
      <c r="D845" t="s">
        <v>2073</v>
      </c>
      <c r="E845" t="s">
        <v>2023</v>
      </c>
      <c r="F845" t="s">
        <v>391</v>
      </c>
      <c r="G845" s="4">
        <v>56213</v>
      </c>
      <c r="H845">
        <v>1</v>
      </c>
      <c r="I845" s="6" t="s">
        <v>2069</v>
      </c>
      <c r="J845" t="s">
        <v>2079</v>
      </c>
      <c r="K845">
        <v>1</v>
      </c>
      <c r="L845">
        <v>0</v>
      </c>
      <c r="M845" t="str" cm="1">
        <f t="array" ref="M845">_xlfn.IFS(L845=0,"Below Expectation",L845&lt;5,"Needs Improvement",L845&lt;=7,"Meets Expectation",L845&gt;=8,"Exceeds Expectation")</f>
        <v>Below Expectation</v>
      </c>
      <c r="N845">
        <f t="shared" si="13"/>
        <v>8</v>
      </c>
      <c r="O845" s="11">
        <f>N845/Table3[[#Totals],[Point]]</f>
        <v>0.5714285714285714</v>
      </c>
      <c r="P845" s="4" t="str" cm="1">
        <f t="array" ref="P845">_xlfn.IFS(O845&lt;=40%,"Low Risk",AND(O845&gt;40%,O845&lt;60%), "Medium Risk",O845&gt;=60%,"High Risk")</f>
        <v>Medium Risk</v>
      </c>
      <c r="Y845" cm="1">
        <f t="array" ref="Y845">_xlfn.IFS(D845="22-29",1,D845="30-39",2,D845="40-49",3,D845="50-59",4)</f>
        <v>2</v>
      </c>
      <c r="Z845" cm="1">
        <f t="array" ref="Z845">_xlfn.IFS(I845="0-4years",3,I845="5-9years",2,I845="10+ years",1)</f>
        <v>3</v>
      </c>
      <c r="AA845" cm="1">
        <f t="array" ref="AA845">_xlfn.IFS(J845="Low(1-2)", 3, J845="Medium(3)",1,J845="High(4-5)",2)</f>
        <v>2</v>
      </c>
      <c r="AB845" cm="1">
        <f t="array" ref="AB845">_xlfn.IFS(M845="Needs Improvement", 4, M845="Below Expectation", 1,M845="Meets Expectation",3,M845="Exceeds Expectation",2)</f>
        <v>1</v>
      </c>
    </row>
    <row r="846" spans="1:28" x14ac:dyDescent="0.3">
      <c r="A846" t="s">
        <v>868</v>
      </c>
      <c r="B846" t="s">
        <v>1866</v>
      </c>
      <c r="C846" t="s">
        <v>2030</v>
      </c>
      <c r="D846" t="s">
        <v>2075</v>
      </c>
      <c r="E846" t="s">
        <v>2023</v>
      </c>
      <c r="F846" t="s">
        <v>518</v>
      </c>
      <c r="G846" s="4">
        <v>32367</v>
      </c>
      <c r="H846">
        <v>1</v>
      </c>
      <c r="I846" s="6" t="s">
        <v>2070</v>
      </c>
      <c r="J846" t="s">
        <v>2080</v>
      </c>
      <c r="K846">
        <v>5</v>
      </c>
      <c r="L846">
        <v>3</v>
      </c>
      <c r="M846" t="str" cm="1">
        <f t="array" ref="M846">_xlfn.IFS(L846=0,"Below Expectation",L846&lt;5,"Needs Improvement",L846&lt;=7,"Meets Expectation",L846&gt;=8,"Exceeds Expectation")</f>
        <v>Needs Improvement</v>
      </c>
      <c r="N846">
        <f t="shared" si="13"/>
        <v>13</v>
      </c>
      <c r="O846" s="11">
        <f>N846/Table3[[#Totals],[Point]]</f>
        <v>0.9285714285714286</v>
      </c>
      <c r="P846" s="4" t="str" cm="1">
        <f t="array" ref="P846">_xlfn.IFS(O846&lt;=40%,"Low Risk",AND(O846&gt;40%,O846&lt;60%), "Medium Risk",O846&gt;=60%,"High Risk")</f>
        <v>High Risk</v>
      </c>
      <c r="Y846" cm="1">
        <f t="array" ref="Y846">_xlfn.IFS(D846="22-29",1,D846="30-39",2,D846="40-49",3,D846="50-59",4)</f>
        <v>4</v>
      </c>
      <c r="Z846" cm="1">
        <f t="array" ref="Z846">_xlfn.IFS(I846="0-4years",3,I846="5-9years",2,I846="10+ years",1)</f>
        <v>2</v>
      </c>
      <c r="AA846" cm="1">
        <f t="array" ref="AA846">_xlfn.IFS(J846="Low(1-2)", 3, J846="Medium(3)",1,J846="High(4-5)",2)</f>
        <v>3</v>
      </c>
      <c r="AB846" cm="1">
        <f t="array" ref="AB846">_xlfn.IFS(M846="Needs Improvement", 4, M846="Below Expectation", 1,M846="Meets Expectation",3,M846="Exceeds Expectation",2)</f>
        <v>4</v>
      </c>
    </row>
    <row r="847" spans="1:28" x14ac:dyDescent="0.3">
      <c r="A847" t="s">
        <v>869</v>
      </c>
      <c r="B847" t="s">
        <v>1867</v>
      </c>
      <c r="C847" t="s">
        <v>2028</v>
      </c>
      <c r="D847" t="s">
        <v>2075</v>
      </c>
      <c r="E847" t="s">
        <v>2022</v>
      </c>
      <c r="F847" t="s">
        <v>48</v>
      </c>
      <c r="G847" s="4">
        <v>104026</v>
      </c>
      <c r="H847">
        <v>0</v>
      </c>
      <c r="I847" s="6" t="s">
        <v>2070</v>
      </c>
      <c r="J847" t="s">
        <v>2080</v>
      </c>
      <c r="K847">
        <v>1</v>
      </c>
      <c r="L847">
        <v>8</v>
      </c>
      <c r="M847" t="str" cm="1">
        <f t="array" ref="M847">_xlfn.IFS(L847=0,"Below Expectation",L847&lt;5,"Needs Improvement",L847&lt;=7,"Meets Expectation",L847&gt;=8,"Exceeds Expectation")</f>
        <v>Exceeds Expectation</v>
      </c>
      <c r="N847">
        <f t="shared" si="13"/>
        <v>11</v>
      </c>
      <c r="O847" s="11">
        <f>N847/Table3[[#Totals],[Point]]</f>
        <v>0.7857142857142857</v>
      </c>
      <c r="P847" s="4" t="str" cm="1">
        <f t="array" ref="P847">_xlfn.IFS(O847&lt;=40%,"Low Risk",AND(O847&gt;40%,O847&lt;60%), "Medium Risk",O847&gt;=60%,"High Risk")</f>
        <v>High Risk</v>
      </c>
      <c r="Y847" cm="1">
        <f t="array" ref="Y847">_xlfn.IFS(D847="22-29",1,D847="30-39",2,D847="40-49",3,D847="50-59",4)</f>
        <v>4</v>
      </c>
      <c r="Z847" cm="1">
        <f t="array" ref="Z847">_xlfn.IFS(I847="0-4years",3,I847="5-9years",2,I847="10+ years",1)</f>
        <v>2</v>
      </c>
      <c r="AA847" cm="1">
        <f t="array" ref="AA847">_xlfn.IFS(J847="Low(1-2)", 3, J847="Medium(3)",1,J847="High(4-5)",2)</f>
        <v>3</v>
      </c>
      <c r="AB847" cm="1">
        <f t="array" ref="AB847">_xlfn.IFS(M847="Needs Improvement", 4, M847="Below Expectation", 1,M847="Meets Expectation",3,M847="Exceeds Expectation",2)</f>
        <v>2</v>
      </c>
    </row>
    <row r="848" spans="1:28" x14ac:dyDescent="0.3">
      <c r="A848" t="s">
        <v>870</v>
      </c>
      <c r="B848" t="s">
        <v>1868</v>
      </c>
      <c r="C848" t="s">
        <v>2030</v>
      </c>
      <c r="D848" t="s">
        <v>2076</v>
      </c>
      <c r="E848" t="s">
        <v>2023</v>
      </c>
      <c r="F848" t="s">
        <v>609</v>
      </c>
      <c r="G848" s="4">
        <v>60362</v>
      </c>
      <c r="H848">
        <v>0</v>
      </c>
      <c r="I848" s="6" t="s">
        <v>2070</v>
      </c>
      <c r="J848" t="s">
        <v>2080</v>
      </c>
      <c r="K848">
        <v>5</v>
      </c>
      <c r="L848">
        <v>0</v>
      </c>
      <c r="M848" t="str" cm="1">
        <f t="array" ref="M848">_xlfn.IFS(L848=0,"Below Expectation",L848&lt;5,"Needs Improvement",L848&lt;=7,"Meets Expectation",L848&gt;=8,"Exceeds Expectation")</f>
        <v>Below Expectation</v>
      </c>
      <c r="N848">
        <f t="shared" si="13"/>
        <v>7</v>
      </c>
      <c r="O848" s="11">
        <f>N848/Table3[[#Totals],[Point]]</f>
        <v>0.5</v>
      </c>
      <c r="P848" s="4" t="str" cm="1">
        <f t="array" ref="P848">_xlfn.IFS(O848&lt;=40%,"Low Risk",AND(O848&gt;40%,O848&lt;60%), "Medium Risk",O848&gt;=60%,"High Risk")</f>
        <v>Medium Risk</v>
      </c>
      <c r="Y848" cm="1">
        <f t="array" ref="Y848">_xlfn.IFS(D848="22-29",1,D848="30-39",2,D848="40-49",3,D848="50-59",4)</f>
        <v>1</v>
      </c>
      <c r="Z848" cm="1">
        <f t="array" ref="Z848">_xlfn.IFS(I848="0-4years",3,I848="5-9years",2,I848="10+ years",1)</f>
        <v>2</v>
      </c>
      <c r="AA848" cm="1">
        <f t="array" ref="AA848">_xlfn.IFS(J848="Low(1-2)", 3, J848="Medium(3)",1,J848="High(4-5)",2)</f>
        <v>3</v>
      </c>
      <c r="AB848" cm="1">
        <f t="array" ref="AB848">_xlfn.IFS(M848="Needs Improvement", 4, M848="Below Expectation", 1,M848="Meets Expectation",3,M848="Exceeds Expectation",2)</f>
        <v>1</v>
      </c>
    </row>
    <row r="849" spans="1:28" x14ac:dyDescent="0.3">
      <c r="A849" t="s">
        <v>871</v>
      </c>
      <c r="B849" t="s">
        <v>1869</v>
      </c>
      <c r="C849" t="s">
        <v>2026</v>
      </c>
      <c r="D849" t="s">
        <v>2074</v>
      </c>
      <c r="E849" t="s">
        <v>2022</v>
      </c>
      <c r="F849" t="s">
        <v>741</v>
      </c>
      <c r="G849" s="4">
        <v>76588</v>
      </c>
      <c r="H849">
        <v>1</v>
      </c>
      <c r="I849" s="6" t="s">
        <v>2069</v>
      </c>
      <c r="J849" t="s">
        <v>2079</v>
      </c>
      <c r="K849">
        <v>4</v>
      </c>
      <c r="L849">
        <v>0</v>
      </c>
      <c r="M849" t="str" cm="1">
        <f t="array" ref="M849">_xlfn.IFS(L849=0,"Below Expectation",L849&lt;5,"Needs Improvement",L849&lt;=7,"Meets Expectation",L849&gt;=8,"Exceeds Expectation")</f>
        <v>Below Expectation</v>
      </c>
      <c r="N849">
        <f t="shared" si="13"/>
        <v>9</v>
      </c>
      <c r="O849" s="11">
        <f>N849/Table3[[#Totals],[Point]]</f>
        <v>0.6428571428571429</v>
      </c>
      <c r="P849" s="4" t="str" cm="1">
        <f t="array" ref="P849">_xlfn.IFS(O849&lt;=40%,"Low Risk",AND(O849&gt;40%,O849&lt;60%), "Medium Risk",O849&gt;=60%,"High Risk")</f>
        <v>High Risk</v>
      </c>
      <c r="Y849" cm="1">
        <f t="array" ref="Y849">_xlfn.IFS(D849="22-29",1,D849="30-39",2,D849="40-49",3,D849="50-59",4)</f>
        <v>3</v>
      </c>
      <c r="Z849" cm="1">
        <f t="array" ref="Z849">_xlfn.IFS(I849="0-4years",3,I849="5-9years",2,I849="10+ years",1)</f>
        <v>3</v>
      </c>
      <c r="AA849" cm="1">
        <f t="array" ref="AA849">_xlfn.IFS(J849="Low(1-2)", 3, J849="Medium(3)",1,J849="High(4-5)",2)</f>
        <v>2</v>
      </c>
      <c r="AB849" cm="1">
        <f t="array" ref="AB849">_xlfn.IFS(M849="Needs Improvement", 4, M849="Below Expectation", 1,M849="Meets Expectation",3,M849="Exceeds Expectation",2)</f>
        <v>1</v>
      </c>
    </row>
    <row r="850" spans="1:28" x14ac:dyDescent="0.3">
      <c r="A850" t="s">
        <v>872</v>
      </c>
      <c r="B850" t="s">
        <v>1870</v>
      </c>
      <c r="C850" t="s">
        <v>2025</v>
      </c>
      <c r="D850" t="s">
        <v>2075</v>
      </c>
      <c r="E850" t="s">
        <v>2024</v>
      </c>
      <c r="F850" t="s">
        <v>513</v>
      </c>
      <c r="G850" s="4">
        <v>63285</v>
      </c>
      <c r="H850">
        <v>0</v>
      </c>
      <c r="I850" s="6" t="s">
        <v>2071</v>
      </c>
      <c r="J850" t="s">
        <v>2079</v>
      </c>
      <c r="K850">
        <v>2</v>
      </c>
      <c r="L850">
        <v>3</v>
      </c>
      <c r="M850" t="str" cm="1">
        <f t="array" ref="M850">_xlfn.IFS(L850=0,"Below Expectation",L850&lt;5,"Needs Improvement",L850&lt;=7,"Meets Expectation",L850&gt;=8,"Exceeds Expectation")</f>
        <v>Needs Improvement</v>
      </c>
      <c r="N850">
        <f t="shared" si="13"/>
        <v>11</v>
      </c>
      <c r="O850" s="11">
        <f>N850/Table3[[#Totals],[Point]]</f>
        <v>0.7857142857142857</v>
      </c>
      <c r="P850" s="4" t="str" cm="1">
        <f t="array" ref="P850">_xlfn.IFS(O850&lt;=40%,"Low Risk",AND(O850&gt;40%,O850&lt;60%), "Medium Risk",O850&gt;=60%,"High Risk")</f>
        <v>High Risk</v>
      </c>
      <c r="Y850" cm="1">
        <f t="array" ref="Y850">_xlfn.IFS(D850="22-29",1,D850="30-39",2,D850="40-49",3,D850="50-59",4)</f>
        <v>4</v>
      </c>
      <c r="Z850" cm="1">
        <f t="array" ref="Z850">_xlfn.IFS(I850="0-4years",3,I850="5-9years",2,I850="10+ years",1)</f>
        <v>1</v>
      </c>
      <c r="AA850" cm="1">
        <f t="array" ref="AA850">_xlfn.IFS(J850="Low(1-2)", 3, J850="Medium(3)",1,J850="High(4-5)",2)</f>
        <v>2</v>
      </c>
      <c r="AB850" cm="1">
        <f t="array" ref="AB850">_xlfn.IFS(M850="Needs Improvement", 4, M850="Below Expectation", 1,M850="Meets Expectation",3,M850="Exceeds Expectation",2)</f>
        <v>4</v>
      </c>
    </row>
    <row r="851" spans="1:28" x14ac:dyDescent="0.3">
      <c r="A851" t="s">
        <v>873</v>
      </c>
      <c r="B851" t="s">
        <v>1871</v>
      </c>
      <c r="C851" t="s">
        <v>2026</v>
      </c>
      <c r="D851" t="s">
        <v>2076</v>
      </c>
      <c r="E851" t="s">
        <v>2022</v>
      </c>
      <c r="F851" t="s">
        <v>517</v>
      </c>
      <c r="G851" s="4">
        <v>99755</v>
      </c>
      <c r="H851">
        <v>0</v>
      </c>
      <c r="I851" s="6" t="s">
        <v>2071</v>
      </c>
      <c r="J851" t="s">
        <v>2079</v>
      </c>
      <c r="K851">
        <v>5</v>
      </c>
      <c r="L851">
        <v>2</v>
      </c>
      <c r="M851" t="str" cm="1">
        <f t="array" ref="M851">_xlfn.IFS(L851=0,"Below Expectation",L851&lt;5,"Needs Improvement",L851&lt;=7,"Meets Expectation",L851&gt;=8,"Exceeds Expectation")</f>
        <v>Needs Improvement</v>
      </c>
      <c r="N851">
        <f t="shared" si="13"/>
        <v>8</v>
      </c>
      <c r="O851" s="11">
        <f>N851/Table3[[#Totals],[Point]]</f>
        <v>0.5714285714285714</v>
      </c>
      <c r="P851" s="4" t="str" cm="1">
        <f t="array" ref="P851">_xlfn.IFS(O851&lt;=40%,"Low Risk",AND(O851&gt;40%,O851&lt;60%), "Medium Risk",O851&gt;=60%,"High Risk")</f>
        <v>Medium Risk</v>
      </c>
      <c r="Y851" cm="1">
        <f t="array" ref="Y851">_xlfn.IFS(D851="22-29",1,D851="30-39",2,D851="40-49",3,D851="50-59",4)</f>
        <v>1</v>
      </c>
      <c r="Z851" cm="1">
        <f t="array" ref="Z851">_xlfn.IFS(I851="0-4years",3,I851="5-9years",2,I851="10+ years",1)</f>
        <v>1</v>
      </c>
      <c r="AA851" cm="1">
        <f t="array" ref="AA851">_xlfn.IFS(J851="Low(1-2)", 3, J851="Medium(3)",1,J851="High(4-5)",2)</f>
        <v>2</v>
      </c>
      <c r="AB851" cm="1">
        <f t="array" ref="AB851">_xlfn.IFS(M851="Needs Improvement", 4, M851="Below Expectation", 1,M851="Meets Expectation",3,M851="Exceeds Expectation",2)</f>
        <v>4</v>
      </c>
    </row>
    <row r="852" spans="1:28" x14ac:dyDescent="0.3">
      <c r="A852" t="s">
        <v>874</v>
      </c>
      <c r="B852" t="s">
        <v>1872</v>
      </c>
      <c r="C852" t="s">
        <v>2027</v>
      </c>
      <c r="D852" t="s">
        <v>2073</v>
      </c>
      <c r="E852" t="s">
        <v>2023</v>
      </c>
      <c r="F852" t="s">
        <v>337</v>
      </c>
      <c r="G852" s="4">
        <v>96846</v>
      </c>
      <c r="H852">
        <v>0</v>
      </c>
      <c r="I852" s="6" t="s">
        <v>2069</v>
      </c>
      <c r="J852" t="s">
        <v>2080</v>
      </c>
      <c r="K852">
        <v>4</v>
      </c>
      <c r="L852">
        <v>6</v>
      </c>
      <c r="M852" t="str" cm="1">
        <f t="array" ref="M852">_xlfn.IFS(L852=0,"Below Expectation",L852&lt;5,"Needs Improvement",L852&lt;=7,"Meets Expectation",L852&gt;=8,"Exceeds Expectation")</f>
        <v>Meets Expectation</v>
      </c>
      <c r="N852">
        <f t="shared" si="13"/>
        <v>11</v>
      </c>
      <c r="O852" s="11">
        <f>N852/Table3[[#Totals],[Point]]</f>
        <v>0.7857142857142857</v>
      </c>
      <c r="P852" s="4" t="str" cm="1">
        <f t="array" ref="P852">_xlfn.IFS(O852&lt;=40%,"Low Risk",AND(O852&gt;40%,O852&lt;60%), "Medium Risk",O852&gt;=60%,"High Risk")</f>
        <v>High Risk</v>
      </c>
      <c r="Y852" cm="1">
        <f t="array" ref="Y852">_xlfn.IFS(D852="22-29",1,D852="30-39",2,D852="40-49",3,D852="50-59",4)</f>
        <v>2</v>
      </c>
      <c r="Z852" cm="1">
        <f t="array" ref="Z852">_xlfn.IFS(I852="0-4years",3,I852="5-9years",2,I852="10+ years",1)</f>
        <v>3</v>
      </c>
      <c r="AA852" cm="1">
        <f t="array" ref="AA852">_xlfn.IFS(J852="Low(1-2)", 3, J852="Medium(3)",1,J852="High(4-5)",2)</f>
        <v>3</v>
      </c>
      <c r="AB852" cm="1">
        <f t="array" ref="AB852">_xlfn.IFS(M852="Needs Improvement", 4, M852="Below Expectation", 1,M852="Meets Expectation",3,M852="Exceeds Expectation",2)</f>
        <v>3</v>
      </c>
    </row>
    <row r="853" spans="1:28" x14ac:dyDescent="0.3">
      <c r="A853" t="s">
        <v>875</v>
      </c>
      <c r="B853" t="s">
        <v>1873</v>
      </c>
      <c r="C853" t="s">
        <v>2029</v>
      </c>
      <c r="D853" t="s">
        <v>2075</v>
      </c>
      <c r="E853" t="s">
        <v>2022</v>
      </c>
      <c r="F853" t="s">
        <v>629</v>
      </c>
      <c r="G853" s="4">
        <v>61307</v>
      </c>
      <c r="H853">
        <v>0</v>
      </c>
      <c r="I853" s="6" t="s">
        <v>2069</v>
      </c>
      <c r="J853" t="s">
        <v>2080</v>
      </c>
      <c r="K853">
        <v>3</v>
      </c>
      <c r="L853">
        <v>2</v>
      </c>
      <c r="M853" t="str" cm="1">
        <f t="array" ref="M853">_xlfn.IFS(L853=0,"Below Expectation",L853&lt;5,"Needs Improvement",L853&lt;=7,"Meets Expectation",L853&gt;=8,"Exceeds Expectation")</f>
        <v>Needs Improvement</v>
      </c>
      <c r="N853">
        <f t="shared" si="13"/>
        <v>14</v>
      </c>
      <c r="O853" s="11">
        <f>N853/Table3[[#Totals],[Point]]</f>
        <v>1</v>
      </c>
      <c r="P853" s="4" t="str" cm="1">
        <f t="array" ref="P853">_xlfn.IFS(O853&lt;=40%,"Low Risk",AND(O853&gt;40%,O853&lt;60%), "Medium Risk",O853&gt;=60%,"High Risk")</f>
        <v>High Risk</v>
      </c>
      <c r="Y853" cm="1">
        <f t="array" ref="Y853">_xlfn.IFS(D853="22-29",1,D853="30-39",2,D853="40-49",3,D853="50-59",4)</f>
        <v>4</v>
      </c>
      <c r="Z853" cm="1">
        <f t="array" ref="Z853">_xlfn.IFS(I853="0-4years",3,I853="5-9years",2,I853="10+ years",1)</f>
        <v>3</v>
      </c>
      <c r="AA853" cm="1">
        <f t="array" ref="AA853">_xlfn.IFS(J853="Low(1-2)", 3, J853="Medium(3)",1,J853="High(4-5)",2)</f>
        <v>3</v>
      </c>
      <c r="AB853" cm="1">
        <f t="array" ref="AB853">_xlfn.IFS(M853="Needs Improvement", 4, M853="Below Expectation", 1,M853="Meets Expectation",3,M853="Exceeds Expectation",2)</f>
        <v>4</v>
      </c>
    </row>
    <row r="854" spans="1:28" x14ac:dyDescent="0.3">
      <c r="A854" t="s">
        <v>876</v>
      </c>
      <c r="B854" t="s">
        <v>1874</v>
      </c>
      <c r="C854" t="s">
        <v>2029</v>
      </c>
      <c r="D854" t="s">
        <v>2073</v>
      </c>
      <c r="E854" t="s">
        <v>2023</v>
      </c>
      <c r="F854" t="s">
        <v>398</v>
      </c>
      <c r="G854" s="4">
        <v>105280</v>
      </c>
      <c r="H854">
        <v>0</v>
      </c>
      <c r="I854" s="6" t="s">
        <v>2070</v>
      </c>
      <c r="J854" t="s">
        <v>2079</v>
      </c>
      <c r="K854">
        <v>1</v>
      </c>
      <c r="L854">
        <v>0</v>
      </c>
      <c r="M854" t="str" cm="1">
        <f t="array" ref="M854">_xlfn.IFS(L854=0,"Below Expectation",L854&lt;5,"Needs Improvement",L854&lt;=7,"Meets Expectation",L854&gt;=8,"Exceeds Expectation")</f>
        <v>Below Expectation</v>
      </c>
      <c r="N854">
        <f t="shared" si="13"/>
        <v>7</v>
      </c>
      <c r="O854" s="11">
        <f>N854/Table3[[#Totals],[Point]]</f>
        <v>0.5</v>
      </c>
      <c r="P854" s="4" t="str" cm="1">
        <f t="array" ref="P854">_xlfn.IFS(O854&lt;=40%,"Low Risk",AND(O854&gt;40%,O854&lt;60%), "Medium Risk",O854&gt;=60%,"High Risk")</f>
        <v>Medium Risk</v>
      </c>
      <c r="Y854" cm="1">
        <f t="array" ref="Y854">_xlfn.IFS(D854="22-29",1,D854="30-39",2,D854="40-49",3,D854="50-59",4)</f>
        <v>2</v>
      </c>
      <c r="Z854" cm="1">
        <f t="array" ref="Z854">_xlfn.IFS(I854="0-4years",3,I854="5-9years",2,I854="10+ years",1)</f>
        <v>2</v>
      </c>
      <c r="AA854" cm="1">
        <f t="array" ref="AA854">_xlfn.IFS(J854="Low(1-2)", 3, J854="Medium(3)",1,J854="High(4-5)",2)</f>
        <v>2</v>
      </c>
      <c r="AB854" cm="1">
        <f t="array" ref="AB854">_xlfn.IFS(M854="Needs Improvement", 4, M854="Below Expectation", 1,M854="Meets Expectation",3,M854="Exceeds Expectation",2)</f>
        <v>1</v>
      </c>
    </row>
    <row r="855" spans="1:28" x14ac:dyDescent="0.3">
      <c r="A855" t="s">
        <v>877</v>
      </c>
      <c r="B855" t="s">
        <v>1875</v>
      </c>
      <c r="C855" t="s">
        <v>2029</v>
      </c>
      <c r="D855" t="s">
        <v>2075</v>
      </c>
      <c r="E855" t="s">
        <v>2023</v>
      </c>
      <c r="F855" t="s">
        <v>662</v>
      </c>
      <c r="G855" s="4">
        <v>44867</v>
      </c>
      <c r="H855">
        <v>0</v>
      </c>
      <c r="I855" s="6" t="s">
        <v>2071</v>
      </c>
      <c r="J855" t="s">
        <v>2080</v>
      </c>
      <c r="K855">
        <v>3</v>
      </c>
      <c r="L855">
        <v>9</v>
      </c>
      <c r="M855" t="str" cm="1">
        <f t="array" ref="M855">_xlfn.IFS(L855=0,"Below Expectation",L855&lt;5,"Needs Improvement",L855&lt;=7,"Meets Expectation",L855&gt;=8,"Exceeds Expectation")</f>
        <v>Exceeds Expectation</v>
      </c>
      <c r="N855">
        <f t="shared" si="13"/>
        <v>10</v>
      </c>
      <c r="O855" s="11">
        <f>N855/Table3[[#Totals],[Point]]</f>
        <v>0.7142857142857143</v>
      </c>
      <c r="P855" s="4" t="str" cm="1">
        <f t="array" ref="P855">_xlfn.IFS(O855&lt;=40%,"Low Risk",AND(O855&gt;40%,O855&lt;60%), "Medium Risk",O855&gt;=60%,"High Risk")</f>
        <v>High Risk</v>
      </c>
      <c r="Y855" cm="1">
        <f t="array" ref="Y855">_xlfn.IFS(D855="22-29",1,D855="30-39",2,D855="40-49",3,D855="50-59",4)</f>
        <v>4</v>
      </c>
      <c r="Z855" cm="1">
        <f t="array" ref="Z855">_xlfn.IFS(I855="0-4years",3,I855="5-9years",2,I855="10+ years",1)</f>
        <v>1</v>
      </c>
      <c r="AA855" cm="1">
        <f t="array" ref="AA855">_xlfn.IFS(J855="Low(1-2)", 3, J855="Medium(3)",1,J855="High(4-5)",2)</f>
        <v>3</v>
      </c>
      <c r="AB855" cm="1">
        <f t="array" ref="AB855">_xlfn.IFS(M855="Needs Improvement", 4, M855="Below Expectation", 1,M855="Meets Expectation",3,M855="Exceeds Expectation",2)</f>
        <v>2</v>
      </c>
    </row>
    <row r="856" spans="1:28" x14ac:dyDescent="0.3">
      <c r="A856" t="s">
        <v>878</v>
      </c>
      <c r="B856" t="s">
        <v>1876</v>
      </c>
      <c r="C856" t="s">
        <v>2026</v>
      </c>
      <c r="D856" t="s">
        <v>2075</v>
      </c>
      <c r="E856" t="s">
        <v>2022</v>
      </c>
      <c r="F856" t="s">
        <v>960</v>
      </c>
      <c r="G856" s="4">
        <v>81523</v>
      </c>
      <c r="H856">
        <v>0</v>
      </c>
      <c r="I856" s="6" t="s">
        <v>2071</v>
      </c>
      <c r="J856" t="s">
        <v>2079</v>
      </c>
      <c r="K856">
        <v>4</v>
      </c>
      <c r="L856">
        <v>1</v>
      </c>
      <c r="M856" t="str" cm="1">
        <f t="array" ref="M856">_xlfn.IFS(L856=0,"Below Expectation",L856&lt;5,"Needs Improvement",L856&lt;=7,"Meets Expectation",L856&gt;=8,"Exceeds Expectation")</f>
        <v>Needs Improvement</v>
      </c>
      <c r="N856">
        <f t="shared" si="13"/>
        <v>11</v>
      </c>
      <c r="O856" s="11">
        <f>N856/Table3[[#Totals],[Point]]</f>
        <v>0.7857142857142857</v>
      </c>
      <c r="P856" s="4" t="str" cm="1">
        <f t="array" ref="P856">_xlfn.IFS(O856&lt;=40%,"Low Risk",AND(O856&gt;40%,O856&lt;60%), "Medium Risk",O856&gt;=60%,"High Risk")</f>
        <v>High Risk</v>
      </c>
      <c r="Y856" cm="1">
        <f t="array" ref="Y856">_xlfn.IFS(D856="22-29",1,D856="30-39",2,D856="40-49",3,D856="50-59",4)</f>
        <v>4</v>
      </c>
      <c r="Z856" cm="1">
        <f t="array" ref="Z856">_xlfn.IFS(I856="0-4years",3,I856="5-9years",2,I856="10+ years",1)</f>
        <v>1</v>
      </c>
      <c r="AA856" cm="1">
        <f t="array" ref="AA856">_xlfn.IFS(J856="Low(1-2)", 3, J856="Medium(3)",1,J856="High(4-5)",2)</f>
        <v>2</v>
      </c>
      <c r="AB856" cm="1">
        <f t="array" ref="AB856">_xlfn.IFS(M856="Needs Improvement", 4, M856="Below Expectation", 1,M856="Meets Expectation",3,M856="Exceeds Expectation",2)</f>
        <v>4</v>
      </c>
    </row>
    <row r="857" spans="1:28" x14ac:dyDescent="0.3">
      <c r="A857" t="s">
        <v>879</v>
      </c>
      <c r="B857" t="s">
        <v>1877</v>
      </c>
      <c r="C857" t="s">
        <v>2028</v>
      </c>
      <c r="D857" t="s">
        <v>2074</v>
      </c>
      <c r="E857" t="s">
        <v>2023</v>
      </c>
      <c r="F857" t="s">
        <v>48</v>
      </c>
      <c r="G857" s="4">
        <v>109161</v>
      </c>
      <c r="H857">
        <v>0</v>
      </c>
      <c r="I857" s="6" t="s">
        <v>2070</v>
      </c>
      <c r="J857" t="s">
        <v>2080</v>
      </c>
      <c r="K857">
        <v>3</v>
      </c>
      <c r="L857">
        <v>9</v>
      </c>
      <c r="M857" t="str" cm="1">
        <f t="array" ref="M857">_xlfn.IFS(L857=0,"Below Expectation",L857&lt;5,"Needs Improvement",L857&lt;=7,"Meets Expectation",L857&gt;=8,"Exceeds Expectation")</f>
        <v>Exceeds Expectation</v>
      </c>
      <c r="N857">
        <f t="shared" si="13"/>
        <v>10</v>
      </c>
      <c r="O857" s="11">
        <f>N857/Table3[[#Totals],[Point]]</f>
        <v>0.7142857142857143</v>
      </c>
      <c r="P857" s="4" t="str" cm="1">
        <f t="array" ref="P857">_xlfn.IFS(O857&lt;=40%,"Low Risk",AND(O857&gt;40%,O857&lt;60%), "Medium Risk",O857&gt;=60%,"High Risk")</f>
        <v>High Risk</v>
      </c>
      <c r="Y857" cm="1">
        <f t="array" ref="Y857">_xlfn.IFS(D857="22-29",1,D857="30-39",2,D857="40-49",3,D857="50-59",4)</f>
        <v>3</v>
      </c>
      <c r="Z857" cm="1">
        <f t="array" ref="Z857">_xlfn.IFS(I857="0-4years",3,I857="5-9years",2,I857="10+ years",1)</f>
        <v>2</v>
      </c>
      <c r="AA857" cm="1">
        <f t="array" ref="AA857">_xlfn.IFS(J857="Low(1-2)", 3, J857="Medium(3)",1,J857="High(4-5)",2)</f>
        <v>3</v>
      </c>
      <c r="AB857" cm="1">
        <f t="array" ref="AB857">_xlfn.IFS(M857="Needs Improvement", 4, M857="Below Expectation", 1,M857="Meets Expectation",3,M857="Exceeds Expectation",2)</f>
        <v>2</v>
      </c>
    </row>
    <row r="858" spans="1:28" x14ac:dyDescent="0.3">
      <c r="A858" t="s">
        <v>880</v>
      </c>
      <c r="B858" t="s">
        <v>1878</v>
      </c>
      <c r="C858" t="s">
        <v>2025</v>
      </c>
      <c r="D858" t="s">
        <v>2075</v>
      </c>
      <c r="E858" t="s">
        <v>2023</v>
      </c>
      <c r="F858" t="s">
        <v>357</v>
      </c>
      <c r="G858" s="4">
        <v>31378</v>
      </c>
      <c r="H858">
        <v>0</v>
      </c>
      <c r="I858" s="6" t="s">
        <v>2071</v>
      </c>
      <c r="J858" t="s">
        <v>2080</v>
      </c>
      <c r="K858">
        <v>3</v>
      </c>
      <c r="L858">
        <v>3</v>
      </c>
      <c r="M858" t="str" cm="1">
        <f t="array" ref="M858">_xlfn.IFS(L858=0,"Below Expectation",L858&lt;5,"Needs Improvement",L858&lt;=7,"Meets Expectation",L858&gt;=8,"Exceeds Expectation")</f>
        <v>Needs Improvement</v>
      </c>
      <c r="N858">
        <f t="shared" si="13"/>
        <v>12</v>
      </c>
      <c r="O858" s="11">
        <f>N858/Table3[[#Totals],[Point]]</f>
        <v>0.8571428571428571</v>
      </c>
      <c r="P858" s="4" t="str" cm="1">
        <f t="array" ref="P858">_xlfn.IFS(O858&lt;=40%,"Low Risk",AND(O858&gt;40%,O858&lt;60%), "Medium Risk",O858&gt;=60%,"High Risk")</f>
        <v>High Risk</v>
      </c>
      <c r="Y858" cm="1">
        <f t="array" ref="Y858">_xlfn.IFS(D858="22-29",1,D858="30-39",2,D858="40-49",3,D858="50-59",4)</f>
        <v>4</v>
      </c>
      <c r="Z858" cm="1">
        <f t="array" ref="Z858">_xlfn.IFS(I858="0-4years",3,I858="5-9years",2,I858="10+ years",1)</f>
        <v>1</v>
      </c>
      <c r="AA858" cm="1">
        <f t="array" ref="AA858">_xlfn.IFS(J858="Low(1-2)", 3, J858="Medium(3)",1,J858="High(4-5)",2)</f>
        <v>3</v>
      </c>
      <c r="AB858" cm="1">
        <f t="array" ref="AB858">_xlfn.IFS(M858="Needs Improvement", 4, M858="Below Expectation", 1,M858="Meets Expectation",3,M858="Exceeds Expectation",2)</f>
        <v>4</v>
      </c>
    </row>
    <row r="859" spans="1:28" x14ac:dyDescent="0.3">
      <c r="A859" t="s">
        <v>881</v>
      </c>
      <c r="B859" t="s">
        <v>1879</v>
      </c>
      <c r="C859" t="s">
        <v>2029</v>
      </c>
      <c r="D859" t="s">
        <v>2076</v>
      </c>
      <c r="E859" t="s">
        <v>2022</v>
      </c>
      <c r="F859" t="s">
        <v>378</v>
      </c>
      <c r="G859" s="4">
        <v>109685</v>
      </c>
      <c r="H859">
        <v>0</v>
      </c>
      <c r="I859" s="6" t="s">
        <v>2070</v>
      </c>
      <c r="J859" t="s">
        <v>2080</v>
      </c>
      <c r="K859">
        <v>4</v>
      </c>
      <c r="L859">
        <v>0</v>
      </c>
      <c r="M859" t="str" cm="1">
        <f t="array" ref="M859">_xlfn.IFS(L859=0,"Below Expectation",L859&lt;5,"Needs Improvement",L859&lt;=7,"Meets Expectation",L859&gt;=8,"Exceeds Expectation")</f>
        <v>Below Expectation</v>
      </c>
      <c r="N859">
        <f t="shared" si="13"/>
        <v>7</v>
      </c>
      <c r="O859" s="11">
        <f>N859/Table3[[#Totals],[Point]]</f>
        <v>0.5</v>
      </c>
      <c r="P859" s="4" t="str" cm="1">
        <f t="array" ref="P859">_xlfn.IFS(O859&lt;=40%,"Low Risk",AND(O859&gt;40%,O859&lt;60%), "Medium Risk",O859&gt;=60%,"High Risk")</f>
        <v>Medium Risk</v>
      </c>
      <c r="Y859" cm="1">
        <f t="array" ref="Y859">_xlfn.IFS(D859="22-29",1,D859="30-39",2,D859="40-49",3,D859="50-59",4)</f>
        <v>1</v>
      </c>
      <c r="Z859" cm="1">
        <f t="array" ref="Z859">_xlfn.IFS(I859="0-4years",3,I859="5-9years",2,I859="10+ years",1)</f>
        <v>2</v>
      </c>
      <c r="AA859" cm="1">
        <f t="array" ref="AA859">_xlfn.IFS(J859="Low(1-2)", 3, J859="Medium(3)",1,J859="High(4-5)",2)</f>
        <v>3</v>
      </c>
      <c r="AB859" cm="1">
        <f t="array" ref="AB859">_xlfn.IFS(M859="Needs Improvement", 4, M859="Below Expectation", 1,M859="Meets Expectation",3,M859="Exceeds Expectation",2)</f>
        <v>1</v>
      </c>
    </row>
    <row r="860" spans="1:28" x14ac:dyDescent="0.3">
      <c r="A860" t="s">
        <v>882</v>
      </c>
      <c r="B860" t="s">
        <v>1880</v>
      </c>
      <c r="C860" t="s">
        <v>2027</v>
      </c>
      <c r="D860" t="s">
        <v>2074</v>
      </c>
      <c r="E860" t="s">
        <v>2023</v>
      </c>
      <c r="F860" t="s">
        <v>139</v>
      </c>
      <c r="G860" s="4">
        <v>101958</v>
      </c>
      <c r="H860">
        <v>1</v>
      </c>
      <c r="I860" s="6" t="s">
        <v>2069</v>
      </c>
      <c r="J860" t="s">
        <v>2081</v>
      </c>
      <c r="K860">
        <v>2</v>
      </c>
      <c r="L860">
        <v>0</v>
      </c>
      <c r="M860" t="str" cm="1">
        <f t="array" ref="M860">_xlfn.IFS(L860=0,"Below Expectation",L860&lt;5,"Needs Improvement",L860&lt;=7,"Meets Expectation",L860&gt;=8,"Exceeds Expectation")</f>
        <v>Below Expectation</v>
      </c>
      <c r="N860">
        <f t="shared" si="13"/>
        <v>8</v>
      </c>
      <c r="O860" s="11">
        <f>N860/Table3[[#Totals],[Point]]</f>
        <v>0.5714285714285714</v>
      </c>
      <c r="P860" s="4" t="str" cm="1">
        <f t="array" ref="P860">_xlfn.IFS(O860&lt;=40%,"Low Risk",AND(O860&gt;40%,O860&lt;60%), "Medium Risk",O860&gt;=60%,"High Risk")</f>
        <v>Medium Risk</v>
      </c>
      <c r="Y860" cm="1">
        <f t="array" ref="Y860">_xlfn.IFS(D860="22-29",1,D860="30-39",2,D860="40-49",3,D860="50-59",4)</f>
        <v>3</v>
      </c>
      <c r="Z860" cm="1">
        <f t="array" ref="Z860">_xlfn.IFS(I860="0-4years",3,I860="5-9years",2,I860="10+ years",1)</f>
        <v>3</v>
      </c>
      <c r="AA860" cm="1">
        <f t="array" ref="AA860">_xlfn.IFS(J860="Low(1-2)", 3, J860="Medium(3)",1,J860="High(4-5)",2)</f>
        <v>1</v>
      </c>
      <c r="AB860" cm="1">
        <f t="array" ref="AB860">_xlfn.IFS(M860="Needs Improvement", 4, M860="Below Expectation", 1,M860="Meets Expectation",3,M860="Exceeds Expectation",2)</f>
        <v>1</v>
      </c>
    </row>
    <row r="861" spans="1:28" x14ac:dyDescent="0.3">
      <c r="A861" t="s">
        <v>883</v>
      </c>
      <c r="B861" t="s">
        <v>1881</v>
      </c>
      <c r="C861" t="s">
        <v>2027</v>
      </c>
      <c r="D861" t="s">
        <v>2073</v>
      </c>
      <c r="E861" t="s">
        <v>2023</v>
      </c>
      <c r="F861" t="s">
        <v>71</v>
      </c>
      <c r="G861" s="4">
        <v>52926</v>
      </c>
      <c r="H861">
        <v>0</v>
      </c>
      <c r="I861" s="6" t="s">
        <v>2070</v>
      </c>
      <c r="J861" t="s">
        <v>2079</v>
      </c>
      <c r="K861">
        <v>5</v>
      </c>
      <c r="L861">
        <v>7</v>
      </c>
      <c r="M861" t="str" cm="1">
        <f t="array" ref="M861">_xlfn.IFS(L861=0,"Below Expectation",L861&lt;5,"Needs Improvement",L861&lt;=7,"Meets Expectation",L861&gt;=8,"Exceeds Expectation")</f>
        <v>Meets Expectation</v>
      </c>
      <c r="N861">
        <f t="shared" si="13"/>
        <v>9</v>
      </c>
      <c r="O861" s="11">
        <f>N861/Table3[[#Totals],[Point]]</f>
        <v>0.6428571428571429</v>
      </c>
      <c r="P861" s="4" t="str" cm="1">
        <f t="array" ref="P861">_xlfn.IFS(O861&lt;=40%,"Low Risk",AND(O861&gt;40%,O861&lt;60%), "Medium Risk",O861&gt;=60%,"High Risk")</f>
        <v>High Risk</v>
      </c>
      <c r="Y861" cm="1">
        <f t="array" ref="Y861">_xlfn.IFS(D861="22-29",1,D861="30-39",2,D861="40-49",3,D861="50-59",4)</f>
        <v>2</v>
      </c>
      <c r="Z861" cm="1">
        <f t="array" ref="Z861">_xlfn.IFS(I861="0-4years",3,I861="5-9years",2,I861="10+ years",1)</f>
        <v>2</v>
      </c>
      <c r="AA861" cm="1">
        <f t="array" ref="AA861">_xlfn.IFS(J861="Low(1-2)", 3, J861="Medium(3)",1,J861="High(4-5)",2)</f>
        <v>2</v>
      </c>
      <c r="AB861" cm="1">
        <f t="array" ref="AB861">_xlfn.IFS(M861="Needs Improvement", 4, M861="Below Expectation", 1,M861="Meets Expectation",3,M861="Exceeds Expectation",2)</f>
        <v>3</v>
      </c>
    </row>
    <row r="862" spans="1:28" x14ac:dyDescent="0.3">
      <c r="A862" t="s">
        <v>884</v>
      </c>
      <c r="B862" t="s">
        <v>1882</v>
      </c>
      <c r="C862" t="s">
        <v>2029</v>
      </c>
      <c r="D862" t="s">
        <v>2074</v>
      </c>
      <c r="E862" t="s">
        <v>2022</v>
      </c>
      <c r="F862" t="s">
        <v>761</v>
      </c>
      <c r="G862" s="4">
        <v>38180</v>
      </c>
      <c r="H862">
        <v>0</v>
      </c>
      <c r="I862" s="6" t="s">
        <v>2071</v>
      </c>
      <c r="J862" t="s">
        <v>2081</v>
      </c>
      <c r="K862">
        <v>1</v>
      </c>
      <c r="L862">
        <v>6</v>
      </c>
      <c r="M862" t="str" cm="1">
        <f t="array" ref="M862">_xlfn.IFS(L862=0,"Below Expectation",L862&lt;5,"Needs Improvement",L862&lt;=7,"Meets Expectation",L862&gt;=8,"Exceeds Expectation")</f>
        <v>Meets Expectation</v>
      </c>
      <c r="N862">
        <f t="shared" si="13"/>
        <v>8</v>
      </c>
      <c r="O862" s="11">
        <f>N862/Table3[[#Totals],[Point]]</f>
        <v>0.5714285714285714</v>
      </c>
      <c r="P862" s="4" t="str" cm="1">
        <f t="array" ref="P862">_xlfn.IFS(O862&lt;=40%,"Low Risk",AND(O862&gt;40%,O862&lt;60%), "Medium Risk",O862&gt;=60%,"High Risk")</f>
        <v>Medium Risk</v>
      </c>
      <c r="Y862" cm="1">
        <f t="array" ref="Y862">_xlfn.IFS(D862="22-29",1,D862="30-39",2,D862="40-49",3,D862="50-59",4)</f>
        <v>3</v>
      </c>
      <c r="Z862" cm="1">
        <f t="array" ref="Z862">_xlfn.IFS(I862="0-4years",3,I862="5-9years",2,I862="10+ years",1)</f>
        <v>1</v>
      </c>
      <c r="AA862" cm="1">
        <f t="array" ref="AA862">_xlfn.IFS(J862="Low(1-2)", 3, J862="Medium(3)",1,J862="High(4-5)",2)</f>
        <v>1</v>
      </c>
      <c r="AB862" cm="1">
        <f t="array" ref="AB862">_xlfn.IFS(M862="Needs Improvement", 4, M862="Below Expectation", 1,M862="Meets Expectation",3,M862="Exceeds Expectation",2)</f>
        <v>3</v>
      </c>
    </row>
    <row r="863" spans="1:28" x14ac:dyDescent="0.3">
      <c r="A863" t="s">
        <v>885</v>
      </c>
      <c r="B863" t="s">
        <v>1883</v>
      </c>
      <c r="C863" t="s">
        <v>2029</v>
      </c>
      <c r="D863" t="s">
        <v>2076</v>
      </c>
      <c r="E863" t="s">
        <v>2022</v>
      </c>
      <c r="F863" t="s">
        <v>801</v>
      </c>
      <c r="G863" s="4">
        <v>117837</v>
      </c>
      <c r="H863">
        <v>1</v>
      </c>
      <c r="I863" s="6" t="s">
        <v>2069</v>
      </c>
      <c r="J863" t="s">
        <v>2080</v>
      </c>
      <c r="K863">
        <v>5</v>
      </c>
      <c r="L863">
        <v>7</v>
      </c>
      <c r="M863" t="str" cm="1">
        <f t="array" ref="M863">_xlfn.IFS(L863=0,"Below Expectation",L863&lt;5,"Needs Improvement",L863&lt;=7,"Meets Expectation",L863&gt;=8,"Exceeds Expectation")</f>
        <v>Meets Expectation</v>
      </c>
      <c r="N863">
        <f t="shared" si="13"/>
        <v>10</v>
      </c>
      <c r="O863" s="11">
        <f>N863/Table3[[#Totals],[Point]]</f>
        <v>0.7142857142857143</v>
      </c>
      <c r="P863" s="4" t="str" cm="1">
        <f t="array" ref="P863">_xlfn.IFS(O863&lt;=40%,"Low Risk",AND(O863&gt;40%,O863&lt;60%), "Medium Risk",O863&gt;=60%,"High Risk")</f>
        <v>High Risk</v>
      </c>
      <c r="Y863" cm="1">
        <f t="array" ref="Y863">_xlfn.IFS(D863="22-29",1,D863="30-39",2,D863="40-49",3,D863="50-59",4)</f>
        <v>1</v>
      </c>
      <c r="Z863" cm="1">
        <f t="array" ref="Z863">_xlfn.IFS(I863="0-4years",3,I863="5-9years",2,I863="10+ years",1)</f>
        <v>3</v>
      </c>
      <c r="AA863" cm="1">
        <f t="array" ref="AA863">_xlfn.IFS(J863="Low(1-2)", 3, J863="Medium(3)",1,J863="High(4-5)",2)</f>
        <v>3</v>
      </c>
      <c r="AB863" cm="1">
        <f t="array" ref="AB863">_xlfn.IFS(M863="Needs Improvement", 4, M863="Below Expectation", 1,M863="Meets Expectation",3,M863="Exceeds Expectation",2)</f>
        <v>3</v>
      </c>
    </row>
    <row r="864" spans="1:28" x14ac:dyDescent="0.3">
      <c r="A864" t="s">
        <v>886</v>
      </c>
      <c r="B864" t="s">
        <v>1884</v>
      </c>
      <c r="C864" t="s">
        <v>2025</v>
      </c>
      <c r="D864" t="s">
        <v>2074</v>
      </c>
      <c r="E864" t="s">
        <v>2022</v>
      </c>
      <c r="F864" t="s">
        <v>122</v>
      </c>
      <c r="G864" s="4">
        <v>61931</v>
      </c>
      <c r="H864">
        <v>1</v>
      </c>
      <c r="I864" s="6" t="s">
        <v>2069</v>
      </c>
      <c r="J864" t="s">
        <v>2080</v>
      </c>
      <c r="K864">
        <v>1</v>
      </c>
      <c r="L864">
        <v>3</v>
      </c>
      <c r="M864" t="str" cm="1">
        <f t="array" ref="M864">_xlfn.IFS(L864=0,"Below Expectation",L864&lt;5,"Needs Improvement",L864&lt;=7,"Meets Expectation",L864&gt;=8,"Exceeds Expectation")</f>
        <v>Needs Improvement</v>
      </c>
      <c r="N864">
        <f t="shared" si="13"/>
        <v>13</v>
      </c>
      <c r="O864" s="11">
        <f>N864/Table3[[#Totals],[Point]]</f>
        <v>0.9285714285714286</v>
      </c>
      <c r="P864" s="4" t="str" cm="1">
        <f t="array" ref="P864">_xlfn.IFS(O864&lt;=40%,"Low Risk",AND(O864&gt;40%,O864&lt;60%), "Medium Risk",O864&gt;=60%,"High Risk")</f>
        <v>High Risk</v>
      </c>
      <c r="Y864" cm="1">
        <f t="array" ref="Y864">_xlfn.IFS(D864="22-29",1,D864="30-39",2,D864="40-49",3,D864="50-59",4)</f>
        <v>3</v>
      </c>
      <c r="Z864" cm="1">
        <f t="array" ref="Z864">_xlfn.IFS(I864="0-4years",3,I864="5-9years",2,I864="10+ years",1)</f>
        <v>3</v>
      </c>
      <c r="AA864" cm="1">
        <f t="array" ref="AA864">_xlfn.IFS(J864="Low(1-2)", 3, J864="Medium(3)",1,J864="High(4-5)",2)</f>
        <v>3</v>
      </c>
      <c r="AB864" cm="1">
        <f t="array" ref="AB864">_xlfn.IFS(M864="Needs Improvement", 4, M864="Below Expectation", 1,M864="Meets Expectation",3,M864="Exceeds Expectation",2)</f>
        <v>4</v>
      </c>
    </row>
    <row r="865" spans="1:28" x14ac:dyDescent="0.3">
      <c r="A865" t="s">
        <v>887</v>
      </c>
      <c r="B865" t="s">
        <v>1885</v>
      </c>
      <c r="C865" t="s">
        <v>2029</v>
      </c>
      <c r="D865" t="s">
        <v>2074</v>
      </c>
      <c r="E865" t="s">
        <v>2023</v>
      </c>
      <c r="F865" t="s">
        <v>482</v>
      </c>
      <c r="G865" s="4">
        <v>49014</v>
      </c>
      <c r="H865">
        <v>0</v>
      </c>
      <c r="I865" s="6" t="s">
        <v>2071</v>
      </c>
      <c r="J865" t="s">
        <v>2080</v>
      </c>
      <c r="K865">
        <v>5</v>
      </c>
      <c r="L865">
        <v>5</v>
      </c>
      <c r="M865" t="str" cm="1">
        <f t="array" ref="M865">_xlfn.IFS(L865=0,"Below Expectation",L865&lt;5,"Needs Improvement",L865&lt;=7,"Meets Expectation",L865&gt;=8,"Exceeds Expectation")</f>
        <v>Meets Expectation</v>
      </c>
      <c r="N865">
        <f t="shared" si="13"/>
        <v>10</v>
      </c>
      <c r="O865" s="11">
        <f>N865/Table3[[#Totals],[Point]]</f>
        <v>0.7142857142857143</v>
      </c>
      <c r="P865" s="4" t="str" cm="1">
        <f t="array" ref="P865">_xlfn.IFS(O865&lt;=40%,"Low Risk",AND(O865&gt;40%,O865&lt;60%), "Medium Risk",O865&gt;=60%,"High Risk")</f>
        <v>High Risk</v>
      </c>
      <c r="Y865" cm="1">
        <f t="array" ref="Y865">_xlfn.IFS(D865="22-29",1,D865="30-39",2,D865="40-49",3,D865="50-59",4)</f>
        <v>3</v>
      </c>
      <c r="Z865" cm="1">
        <f t="array" ref="Z865">_xlfn.IFS(I865="0-4years",3,I865="5-9years",2,I865="10+ years",1)</f>
        <v>1</v>
      </c>
      <c r="AA865" cm="1">
        <f t="array" ref="AA865">_xlfn.IFS(J865="Low(1-2)", 3, J865="Medium(3)",1,J865="High(4-5)",2)</f>
        <v>3</v>
      </c>
      <c r="AB865" cm="1">
        <f t="array" ref="AB865">_xlfn.IFS(M865="Needs Improvement", 4, M865="Below Expectation", 1,M865="Meets Expectation",3,M865="Exceeds Expectation",2)</f>
        <v>3</v>
      </c>
    </row>
    <row r="866" spans="1:28" x14ac:dyDescent="0.3">
      <c r="A866" t="s">
        <v>888</v>
      </c>
      <c r="B866" t="s">
        <v>1886</v>
      </c>
      <c r="C866" t="s">
        <v>2025</v>
      </c>
      <c r="D866" t="s">
        <v>2073</v>
      </c>
      <c r="E866" t="s">
        <v>2023</v>
      </c>
      <c r="F866" t="s">
        <v>546</v>
      </c>
      <c r="G866" s="4">
        <v>104872</v>
      </c>
      <c r="H866">
        <v>0</v>
      </c>
      <c r="I866" s="6" t="s">
        <v>2071</v>
      </c>
      <c r="J866" t="s">
        <v>2081</v>
      </c>
      <c r="K866">
        <v>3</v>
      </c>
      <c r="L866">
        <v>2</v>
      </c>
      <c r="M866" t="str" cm="1">
        <f t="array" ref="M866">_xlfn.IFS(L866=0,"Below Expectation",L866&lt;5,"Needs Improvement",L866&lt;=7,"Meets Expectation",L866&gt;=8,"Exceeds Expectation")</f>
        <v>Needs Improvement</v>
      </c>
      <c r="N866">
        <f t="shared" si="13"/>
        <v>8</v>
      </c>
      <c r="O866" s="11">
        <f>N866/Table3[[#Totals],[Point]]</f>
        <v>0.5714285714285714</v>
      </c>
      <c r="P866" s="4" t="str" cm="1">
        <f t="array" ref="P866">_xlfn.IFS(O866&lt;=40%,"Low Risk",AND(O866&gt;40%,O866&lt;60%), "Medium Risk",O866&gt;=60%,"High Risk")</f>
        <v>Medium Risk</v>
      </c>
      <c r="Y866" cm="1">
        <f t="array" ref="Y866">_xlfn.IFS(D866="22-29",1,D866="30-39",2,D866="40-49",3,D866="50-59",4)</f>
        <v>2</v>
      </c>
      <c r="Z866" cm="1">
        <f t="array" ref="Z866">_xlfn.IFS(I866="0-4years",3,I866="5-9years",2,I866="10+ years",1)</f>
        <v>1</v>
      </c>
      <c r="AA866" cm="1">
        <f t="array" ref="AA866">_xlfn.IFS(J866="Low(1-2)", 3, J866="Medium(3)",1,J866="High(4-5)",2)</f>
        <v>1</v>
      </c>
      <c r="AB866" cm="1">
        <f t="array" ref="AB866">_xlfn.IFS(M866="Needs Improvement", 4, M866="Below Expectation", 1,M866="Meets Expectation",3,M866="Exceeds Expectation",2)</f>
        <v>4</v>
      </c>
    </row>
    <row r="867" spans="1:28" x14ac:dyDescent="0.3">
      <c r="A867" t="s">
        <v>889</v>
      </c>
      <c r="B867" t="s">
        <v>1887</v>
      </c>
      <c r="C867" t="s">
        <v>2027</v>
      </c>
      <c r="D867" t="s">
        <v>2076</v>
      </c>
      <c r="E867" t="s">
        <v>2023</v>
      </c>
      <c r="F867" t="s">
        <v>620</v>
      </c>
      <c r="G867" s="4">
        <v>83502</v>
      </c>
      <c r="H867">
        <v>0</v>
      </c>
      <c r="I867" s="6" t="s">
        <v>2070</v>
      </c>
      <c r="J867" t="s">
        <v>2080</v>
      </c>
      <c r="K867">
        <v>2</v>
      </c>
      <c r="L867">
        <v>7</v>
      </c>
      <c r="M867" t="str" cm="1">
        <f t="array" ref="M867">_xlfn.IFS(L867=0,"Below Expectation",L867&lt;5,"Needs Improvement",L867&lt;=7,"Meets Expectation",L867&gt;=8,"Exceeds Expectation")</f>
        <v>Meets Expectation</v>
      </c>
      <c r="N867">
        <f t="shared" si="13"/>
        <v>9</v>
      </c>
      <c r="O867" s="11">
        <f>N867/Table3[[#Totals],[Point]]</f>
        <v>0.6428571428571429</v>
      </c>
      <c r="P867" s="4" t="str" cm="1">
        <f t="array" ref="P867">_xlfn.IFS(O867&lt;=40%,"Low Risk",AND(O867&gt;40%,O867&lt;60%), "Medium Risk",O867&gt;=60%,"High Risk")</f>
        <v>High Risk</v>
      </c>
      <c r="Y867" cm="1">
        <f t="array" ref="Y867">_xlfn.IFS(D867="22-29",1,D867="30-39",2,D867="40-49",3,D867="50-59",4)</f>
        <v>1</v>
      </c>
      <c r="Z867" cm="1">
        <f t="array" ref="Z867">_xlfn.IFS(I867="0-4years",3,I867="5-9years",2,I867="10+ years",1)</f>
        <v>2</v>
      </c>
      <c r="AA867" cm="1">
        <f t="array" ref="AA867">_xlfn.IFS(J867="Low(1-2)", 3, J867="Medium(3)",1,J867="High(4-5)",2)</f>
        <v>3</v>
      </c>
      <c r="AB867" cm="1">
        <f t="array" ref="AB867">_xlfn.IFS(M867="Needs Improvement", 4, M867="Below Expectation", 1,M867="Meets Expectation",3,M867="Exceeds Expectation",2)</f>
        <v>3</v>
      </c>
    </row>
    <row r="868" spans="1:28" x14ac:dyDescent="0.3">
      <c r="A868" t="s">
        <v>890</v>
      </c>
      <c r="B868" t="s">
        <v>1888</v>
      </c>
      <c r="C868" t="s">
        <v>2029</v>
      </c>
      <c r="D868" t="s">
        <v>2073</v>
      </c>
      <c r="E868" t="s">
        <v>2023</v>
      </c>
      <c r="F868" t="s">
        <v>428</v>
      </c>
      <c r="G868" s="4">
        <v>112736</v>
      </c>
      <c r="H868">
        <v>1</v>
      </c>
      <c r="I868" s="6" t="s">
        <v>2070</v>
      </c>
      <c r="J868" t="s">
        <v>2079</v>
      </c>
      <c r="K868">
        <v>3</v>
      </c>
      <c r="L868">
        <v>3</v>
      </c>
      <c r="M868" t="str" cm="1">
        <f t="array" ref="M868">_xlfn.IFS(L868=0,"Below Expectation",L868&lt;5,"Needs Improvement",L868&lt;=7,"Meets Expectation",L868&gt;=8,"Exceeds Expectation")</f>
        <v>Needs Improvement</v>
      </c>
      <c r="N868">
        <f t="shared" si="13"/>
        <v>10</v>
      </c>
      <c r="O868" s="11">
        <f>N868/Table3[[#Totals],[Point]]</f>
        <v>0.7142857142857143</v>
      </c>
      <c r="P868" s="4" t="str" cm="1">
        <f t="array" ref="P868">_xlfn.IFS(O868&lt;=40%,"Low Risk",AND(O868&gt;40%,O868&lt;60%), "Medium Risk",O868&gt;=60%,"High Risk")</f>
        <v>High Risk</v>
      </c>
      <c r="Y868" cm="1">
        <f t="array" ref="Y868">_xlfn.IFS(D868="22-29",1,D868="30-39",2,D868="40-49",3,D868="50-59",4)</f>
        <v>2</v>
      </c>
      <c r="Z868" cm="1">
        <f t="array" ref="Z868">_xlfn.IFS(I868="0-4years",3,I868="5-9years",2,I868="10+ years",1)</f>
        <v>2</v>
      </c>
      <c r="AA868" cm="1">
        <f t="array" ref="AA868">_xlfn.IFS(J868="Low(1-2)", 3, J868="Medium(3)",1,J868="High(4-5)",2)</f>
        <v>2</v>
      </c>
      <c r="AB868" cm="1">
        <f t="array" ref="AB868">_xlfn.IFS(M868="Needs Improvement", 4, M868="Below Expectation", 1,M868="Meets Expectation",3,M868="Exceeds Expectation",2)</f>
        <v>4</v>
      </c>
    </row>
    <row r="869" spans="1:28" x14ac:dyDescent="0.3">
      <c r="A869" t="s">
        <v>891</v>
      </c>
      <c r="B869" t="s">
        <v>1889</v>
      </c>
      <c r="C869" t="s">
        <v>2026</v>
      </c>
      <c r="D869" t="s">
        <v>2075</v>
      </c>
      <c r="E869" t="s">
        <v>2022</v>
      </c>
      <c r="F869" t="s">
        <v>237</v>
      </c>
      <c r="G869" s="4">
        <v>30470</v>
      </c>
      <c r="H869">
        <v>1</v>
      </c>
      <c r="I869" s="6" t="s">
        <v>2069</v>
      </c>
      <c r="J869" t="s">
        <v>2081</v>
      </c>
      <c r="K869">
        <v>2</v>
      </c>
      <c r="L869">
        <v>2</v>
      </c>
      <c r="M869" t="str" cm="1">
        <f t="array" ref="M869">_xlfn.IFS(L869=0,"Below Expectation",L869&lt;5,"Needs Improvement",L869&lt;=7,"Meets Expectation",L869&gt;=8,"Exceeds Expectation")</f>
        <v>Needs Improvement</v>
      </c>
      <c r="N869">
        <f t="shared" si="13"/>
        <v>12</v>
      </c>
      <c r="O869" s="11">
        <f>N869/Table3[[#Totals],[Point]]</f>
        <v>0.8571428571428571</v>
      </c>
      <c r="P869" s="4" t="str" cm="1">
        <f t="array" ref="P869">_xlfn.IFS(O869&lt;=40%,"Low Risk",AND(O869&gt;40%,O869&lt;60%), "Medium Risk",O869&gt;=60%,"High Risk")</f>
        <v>High Risk</v>
      </c>
      <c r="Y869" cm="1">
        <f t="array" ref="Y869">_xlfn.IFS(D869="22-29",1,D869="30-39",2,D869="40-49",3,D869="50-59",4)</f>
        <v>4</v>
      </c>
      <c r="Z869" cm="1">
        <f t="array" ref="Z869">_xlfn.IFS(I869="0-4years",3,I869="5-9years",2,I869="10+ years",1)</f>
        <v>3</v>
      </c>
      <c r="AA869" cm="1">
        <f t="array" ref="AA869">_xlfn.IFS(J869="Low(1-2)", 3, J869="Medium(3)",1,J869="High(4-5)",2)</f>
        <v>1</v>
      </c>
      <c r="AB869" cm="1">
        <f t="array" ref="AB869">_xlfn.IFS(M869="Needs Improvement", 4, M869="Below Expectation", 1,M869="Meets Expectation",3,M869="Exceeds Expectation",2)</f>
        <v>4</v>
      </c>
    </row>
    <row r="870" spans="1:28" x14ac:dyDescent="0.3">
      <c r="A870" t="s">
        <v>892</v>
      </c>
      <c r="B870" t="s">
        <v>1890</v>
      </c>
      <c r="C870" t="s">
        <v>2026</v>
      </c>
      <c r="D870" t="s">
        <v>2075</v>
      </c>
      <c r="E870" t="s">
        <v>2023</v>
      </c>
      <c r="F870" t="s">
        <v>708</v>
      </c>
      <c r="G870" s="4">
        <v>39953</v>
      </c>
      <c r="H870">
        <v>1</v>
      </c>
      <c r="I870" s="6" t="s">
        <v>2069</v>
      </c>
      <c r="J870" t="s">
        <v>2080</v>
      </c>
      <c r="K870">
        <v>4</v>
      </c>
      <c r="L870">
        <v>3</v>
      </c>
      <c r="M870" t="str" cm="1">
        <f t="array" ref="M870">_xlfn.IFS(L870=0,"Below Expectation",L870&lt;5,"Needs Improvement",L870&lt;=7,"Meets Expectation",L870&gt;=8,"Exceeds Expectation")</f>
        <v>Needs Improvement</v>
      </c>
      <c r="N870">
        <f t="shared" si="13"/>
        <v>14</v>
      </c>
      <c r="O870" s="11">
        <f>N870/Table3[[#Totals],[Point]]</f>
        <v>1</v>
      </c>
      <c r="P870" s="4" t="str" cm="1">
        <f t="array" ref="P870">_xlfn.IFS(O870&lt;=40%,"Low Risk",AND(O870&gt;40%,O870&lt;60%), "Medium Risk",O870&gt;=60%,"High Risk")</f>
        <v>High Risk</v>
      </c>
      <c r="Y870" cm="1">
        <f t="array" ref="Y870">_xlfn.IFS(D870="22-29",1,D870="30-39",2,D870="40-49",3,D870="50-59",4)</f>
        <v>4</v>
      </c>
      <c r="Z870" cm="1">
        <f t="array" ref="Z870">_xlfn.IFS(I870="0-4years",3,I870="5-9years",2,I870="10+ years",1)</f>
        <v>3</v>
      </c>
      <c r="AA870" cm="1">
        <f t="array" ref="AA870">_xlfn.IFS(J870="Low(1-2)", 3, J870="Medium(3)",1,J870="High(4-5)",2)</f>
        <v>3</v>
      </c>
      <c r="AB870" cm="1">
        <f t="array" ref="AB870">_xlfn.IFS(M870="Needs Improvement", 4, M870="Below Expectation", 1,M870="Meets Expectation",3,M870="Exceeds Expectation",2)</f>
        <v>4</v>
      </c>
    </row>
    <row r="871" spans="1:28" x14ac:dyDescent="0.3">
      <c r="A871" t="s">
        <v>893</v>
      </c>
      <c r="B871" t="s">
        <v>1891</v>
      </c>
      <c r="C871" t="s">
        <v>2027</v>
      </c>
      <c r="D871" t="s">
        <v>2075</v>
      </c>
      <c r="E871" t="s">
        <v>2023</v>
      </c>
      <c r="F871" t="s">
        <v>926</v>
      </c>
      <c r="G871" s="4">
        <v>63507</v>
      </c>
      <c r="H871">
        <v>0</v>
      </c>
      <c r="I871" s="6" t="s">
        <v>2069</v>
      </c>
      <c r="J871" t="s">
        <v>2080</v>
      </c>
      <c r="K871">
        <v>1</v>
      </c>
      <c r="L871">
        <v>5</v>
      </c>
      <c r="M871" t="str" cm="1">
        <f t="array" ref="M871">_xlfn.IFS(L871=0,"Below Expectation",L871&lt;5,"Needs Improvement",L871&lt;=7,"Meets Expectation",L871&gt;=8,"Exceeds Expectation")</f>
        <v>Meets Expectation</v>
      </c>
      <c r="N871">
        <f t="shared" si="13"/>
        <v>13</v>
      </c>
      <c r="O871" s="11">
        <f>N871/Table3[[#Totals],[Point]]</f>
        <v>0.9285714285714286</v>
      </c>
      <c r="P871" s="4" t="str" cm="1">
        <f t="array" ref="P871">_xlfn.IFS(O871&lt;=40%,"Low Risk",AND(O871&gt;40%,O871&lt;60%), "Medium Risk",O871&gt;=60%,"High Risk")</f>
        <v>High Risk</v>
      </c>
      <c r="Y871" cm="1">
        <f t="array" ref="Y871">_xlfn.IFS(D871="22-29",1,D871="30-39",2,D871="40-49",3,D871="50-59",4)</f>
        <v>4</v>
      </c>
      <c r="Z871" cm="1">
        <f t="array" ref="Z871">_xlfn.IFS(I871="0-4years",3,I871="5-9years",2,I871="10+ years",1)</f>
        <v>3</v>
      </c>
      <c r="AA871" cm="1">
        <f t="array" ref="AA871">_xlfn.IFS(J871="Low(1-2)", 3, J871="Medium(3)",1,J871="High(4-5)",2)</f>
        <v>3</v>
      </c>
      <c r="AB871" cm="1">
        <f t="array" ref="AB871">_xlfn.IFS(M871="Needs Improvement", 4, M871="Below Expectation", 1,M871="Meets Expectation",3,M871="Exceeds Expectation",2)</f>
        <v>3</v>
      </c>
    </row>
    <row r="872" spans="1:28" x14ac:dyDescent="0.3">
      <c r="A872" t="s">
        <v>894</v>
      </c>
      <c r="B872" t="s">
        <v>1892</v>
      </c>
      <c r="C872" t="s">
        <v>2025</v>
      </c>
      <c r="D872" t="s">
        <v>2074</v>
      </c>
      <c r="E872" t="s">
        <v>2022</v>
      </c>
      <c r="F872" t="s">
        <v>526</v>
      </c>
      <c r="G872" s="4">
        <v>117969</v>
      </c>
      <c r="H872">
        <v>0</v>
      </c>
      <c r="I872" s="6" t="s">
        <v>2069</v>
      </c>
      <c r="J872" t="s">
        <v>2080</v>
      </c>
      <c r="K872">
        <v>1</v>
      </c>
      <c r="L872">
        <v>6</v>
      </c>
      <c r="M872" t="str" cm="1">
        <f t="array" ref="M872">_xlfn.IFS(L872=0,"Below Expectation",L872&lt;5,"Needs Improvement",L872&lt;=7,"Meets Expectation",L872&gt;=8,"Exceeds Expectation")</f>
        <v>Meets Expectation</v>
      </c>
      <c r="N872">
        <f t="shared" si="13"/>
        <v>12</v>
      </c>
      <c r="O872" s="11">
        <f>N872/Table3[[#Totals],[Point]]</f>
        <v>0.8571428571428571</v>
      </c>
      <c r="P872" s="4" t="str" cm="1">
        <f t="array" ref="P872">_xlfn.IFS(O872&lt;=40%,"Low Risk",AND(O872&gt;40%,O872&lt;60%), "Medium Risk",O872&gt;=60%,"High Risk")</f>
        <v>High Risk</v>
      </c>
      <c r="Y872" cm="1">
        <f t="array" ref="Y872">_xlfn.IFS(D872="22-29",1,D872="30-39",2,D872="40-49",3,D872="50-59",4)</f>
        <v>3</v>
      </c>
      <c r="Z872" cm="1">
        <f t="array" ref="Z872">_xlfn.IFS(I872="0-4years",3,I872="5-9years",2,I872="10+ years",1)</f>
        <v>3</v>
      </c>
      <c r="AA872" cm="1">
        <f t="array" ref="AA872">_xlfn.IFS(J872="Low(1-2)", 3, J872="Medium(3)",1,J872="High(4-5)",2)</f>
        <v>3</v>
      </c>
      <c r="AB872" cm="1">
        <f t="array" ref="AB872">_xlfn.IFS(M872="Needs Improvement", 4, M872="Below Expectation", 1,M872="Meets Expectation",3,M872="Exceeds Expectation",2)</f>
        <v>3</v>
      </c>
    </row>
    <row r="873" spans="1:28" x14ac:dyDescent="0.3">
      <c r="A873" t="s">
        <v>895</v>
      </c>
      <c r="B873" t="s">
        <v>1893</v>
      </c>
      <c r="C873" t="s">
        <v>2026</v>
      </c>
      <c r="D873" t="s">
        <v>2073</v>
      </c>
      <c r="E873" t="s">
        <v>2022</v>
      </c>
      <c r="F873" t="s">
        <v>744</v>
      </c>
      <c r="G873" s="4">
        <v>116493</v>
      </c>
      <c r="H873">
        <v>0</v>
      </c>
      <c r="I873" s="6" t="s">
        <v>2071</v>
      </c>
      <c r="J873" t="s">
        <v>2080</v>
      </c>
      <c r="K873">
        <v>4</v>
      </c>
      <c r="L873">
        <v>6</v>
      </c>
      <c r="M873" t="str" cm="1">
        <f t="array" ref="M873">_xlfn.IFS(L873=0,"Below Expectation",L873&lt;5,"Needs Improvement",L873&lt;=7,"Meets Expectation",L873&gt;=8,"Exceeds Expectation")</f>
        <v>Meets Expectation</v>
      </c>
      <c r="N873">
        <f t="shared" si="13"/>
        <v>9</v>
      </c>
      <c r="O873" s="11">
        <f>N873/Table3[[#Totals],[Point]]</f>
        <v>0.6428571428571429</v>
      </c>
      <c r="P873" s="4" t="str" cm="1">
        <f t="array" ref="P873">_xlfn.IFS(O873&lt;=40%,"Low Risk",AND(O873&gt;40%,O873&lt;60%), "Medium Risk",O873&gt;=60%,"High Risk")</f>
        <v>High Risk</v>
      </c>
      <c r="Y873" cm="1">
        <f t="array" ref="Y873">_xlfn.IFS(D873="22-29",1,D873="30-39",2,D873="40-49",3,D873="50-59",4)</f>
        <v>2</v>
      </c>
      <c r="Z873" cm="1">
        <f t="array" ref="Z873">_xlfn.IFS(I873="0-4years",3,I873="5-9years",2,I873="10+ years",1)</f>
        <v>1</v>
      </c>
      <c r="AA873" cm="1">
        <f t="array" ref="AA873">_xlfn.IFS(J873="Low(1-2)", 3, J873="Medium(3)",1,J873="High(4-5)",2)</f>
        <v>3</v>
      </c>
      <c r="AB873" cm="1">
        <f t="array" ref="AB873">_xlfn.IFS(M873="Needs Improvement", 4, M873="Below Expectation", 1,M873="Meets Expectation",3,M873="Exceeds Expectation",2)</f>
        <v>3</v>
      </c>
    </row>
    <row r="874" spans="1:28" x14ac:dyDescent="0.3">
      <c r="A874" t="s">
        <v>896</v>
      </c>
      <c r="B874" t="s">
        <v>1894</v>
      </c>
      <c r="C874" t="s">
        <v>2025</v>
      </c>
      <c r="D874" t="s">
        <v>2075</v>
      </c>
      <c r="E874" t="s">
        <v>2022</v>
      </c>
      <c r="F874" t="s">
        <v>471</v>
      </c>
      <c r="G874" s="4">
        <v>31523</v>
      </c>
      <c r="H874">
        <v>0</v>
      </c>
      <c r="I874" s="6" t="s">
        <v>2069</v>
      </c>
      <c r="J874" t="s">
        <v>2079</v>
      </c>
      <c r="K874">
        <v>5</v>
      </c>
      <c r="L874">
        <v>3</v>
      </c>
      <c r="M874" t="str" cm="1">
        <f t="array" ref="M874">_xlfn.IFS(L874=0,"Below Expectation",L874&lt;5,"Needs Improvement",L874&lt;=7,"Meets Expectation",L874&gt;=8,"Exceeds Expectation")</f>
        <v>Needs Improvement</v>
      </c>
      <c r="N874">
        <f t="shared" si="13"/>
        <v>13</v>
      </c>
      <c r="O874" s="11">
        <f>N874/Table3[[#Totals],[Point]]</f>
        <v>0.9285714285714286</v>
      </c>
      <c r="P874" s="4" t="str" cm="1">
        <f t="array" ref="P874">_xlfn.IFS(O874&lt;=40%,"Low Risk",AND(O874&gt;40%,O874&lt;60%), "Medium Risk",O874&gt;=60%,"High Risk")</f>
        <v>High Risk</v>
      </c>
      <c r="Y874" cm="1">
        <f t="array" ref="Y874">_xlfn.IFS(D874="22-29",1,D874="30-39",2,D874="40-49",3,D874="50-59",4)</f>
        <v>4</v>
      </c>
      <c r="Z874" cm="1">
        <f t="array" ref="Z874">_xlfn.IFS(I874="0-4years",3,I874="5-9years",2,I874="10+ years",1)</f>
        <v>3</v>
      </c>
      <c r="AA874" cm="1">
        <f t="array" ref="AA874">_xlfn.IFS(J874="Low(1-2)", 3, J874="Medium(3)",1,J874="High(4-5)",2)</f>
        <v>2</v>
      </c>
      <c r="AB874" cm="1">
        <f t="array" ref="AB874">_xlfn.IFS(M874="Needs Improvement", 4, M874="Below Expectation", 1,M874="Meets Expectation",3,M874="Exceeds Expectation",2)</f>
        <v>4</v>
      </c>
    </row>
    <row r="875" spans="1:28" x14ac:dyDescent="0.3">
      <c r="A875" t="s">
        <v>897</v>
      </c>
      <c r="B875" t="s">
        <v>1895</v>
      </c>
      <c r="C875" t="s">
        <v>2026</v>
      </c>
      <c r="D875" t="s">
        <v>2074</v>
      </c>
      <c r="E875" t="s">
        <v>2023</v>
      </c>
      <c r="F875" t="s">
        <v>917</v>
      </c>
      <c r="G875" s="4">
        <v>111923</v>
      </c>
      <c r="H875">
        <v>0</v>
      </c>
      <c r="I875" s="6" t="s">
        <v>2070</v>
      </c>
      <c r="J875" t="s">
        <v>2080</v>
      </c>
      <c r="K875">
        <v>4</v>
      </c>
      <c r="L875">
        <v>7</v>
      </c>
      <c r="M875" t="str" cm="1">
        <f t="array" ref="M875">_xlfn.IFS(L875=0,"Below Expectation",L875&lt;5,"Needs Improvement",L875&lt;=7,"Meets Expectation",L875&gt;=8,"Exceeds Expectation")</f>
        <v>Meets Expectation</v>
      </c>
      <c r="N875">
        <f t="shared" si="13"/>
        <v>11</v>
      </c>
      <c r="O875" s="11">
        <f>N875/Table3[[#Totals],[Point]]</f>
        <v>0.7857142857142857</v>
      </c>
      <c r="P875" s="4" t="str" cm="1">
        <f t="array" ref="P875">_xlfn.IFS(O875&lt;=40%,"Low Risk",AND(O875&gt;40%,O875&lt;60%), "Medium Risk",O875&gt;=60%,"High Risk")</f>
        <v>High Risk</v>
      </c>
      <c r="Y875" cm="1">
        <f t="array" ref="Y875">_xlfn.IFS(D875="22-29",1,D875="30-39",2,D875="40-49",3,D875="50-59",4)</f>
        <v>3</v>
      </c>
      <c r="Z875" cm="1">
        <f t="array" ref="Z875">_xlfn.IFS(I875="0-4years",3,I875="5-9years",2,I875="10+ years",1)</f>
        <v>2</v>
      </c>
      <c r="AA875" cm="1">
        <f t="array" ref="AA875">_xlfn.IFS(J875="Low(1-2)", 3, J875="Medium(3)",1,J875="High(4-5)",2)</f>
        <v>3</v>
      </c>
      <c r="AB875" cm="1">
        <f t="array" ref="AB875">_xlfn.IFS(M875="Needs Improvement", 4, M875="Below Expectation", 1,M875="Meets Expectation",3,M875="Exceeds Expectation",2)</f>
        <v>3</v>
      </c>
    </row>
    <row r="876" spans="1:28" x14ac:dyDescent="0.3">
      <c r="A876" t="s">
        <v>898</v>
      </c>
      <c r="B876" t="s">
        <v>1896</v>
      </c>
      <c r="C876" t="s">
        <v>2026</v>
      </c>
      <c r="D876" t="s">
        <v>2073</v>
      </c>
      <c r="E876" t="s">
        <v>2023</v>
      </c>
      <c r="F876" t="s">
        <v>599</v>
      </c>
      <c r="G876" s="4">
        <v>82190</v>
      </c>
      <c r="H876">
        <v>0</v>
      </c>
      <c r="I876" s="6" t="s">
        <v>2071</v>
      </c>
      <c r="J876" t="s">
        <v>2079</v>
      </c>
      <c r="K876">
        <v>4</v>
      </c>
      <c r="L876">
        <v>6</v>
      </c>
      <c r="M876" t="str" cm="1">
        <f t="array" ref="M876">_xlfn.IFS(L876=0,"Below Expectation",L876&lt;5,"Needs Improvement",L876&lt;=7,"Meets Expectation",L876&gt;=8,"Exceeds Expectation")</f>
        <v>Meets Expectation</v>
      </c>
      <c r="N876">
        <f t="shared" si="13"/>
        <v>8</v>
      </c>
      <c r="O876" s="11">
        <f>N876/Table3[[#Totals],[Point]]</f>
        <v>0.5714285714285714</v>
      </c>
      <c r="P876" s="4" t="str" cm="1">
        <f t="array" ref="P876">_xlfn.IFS(O876&lt;=40%,"Low Risk",AND(O876&gt;40%,O876&lt;60%), "Medium Risk",O876&gt;=60%,"High Risk")</f>
        <v>Medium Risk</v>
      </c>
      <c r="Y876" cm="1">
        <f t="array" ref="Y876">_xlfn.IFS(D876="22-29",1,D876="30-39",2,D876="40-49",3,D876="50-59",4)</f>
        <v>2</v>
      </c>
      <c r="Z876" cm="1">
        <f t="array" ref="Z876">_xlfn.IFS(I876="0-4years",3,I876="5-9years",2,I876="10+ years",1)</f>
        <v>1</v>
      </c>
      <c r="AA876" cm="1">
        <f t="array" ref="AA876">_xlfn.IFS(J876="Low(1-2)", 3, J876="Medium(3)",1,J876="High(4-5)",2)</f>
        <v>2</v>
      </c>
      <c r="AB876" cm="1">
        <f t="array" ref="AB876">_xlfn.IFS(M876="Needs Improvement", 4, M876="Below Expectation", 1,M876="Meets Expectation",3,M876="Exceeds Expectation",2)</f>
        <v>3</v>
      </c>
    </row>
    <row r="877" spans="1:28" x14ac:dyDescent="0.3">
      <c r="A877" t="s">
        <v>899</v>
      </c>
      <c r="B877" t="s">
        <v>1897</v>
      </c>
      <c r="C877" t="s">
        <v>2025</v>
      </c>
      <c r="D877" t="s">
        <v>2075</v>
      </c>
      <c r="E877" t="s">
        <v>2023</v>
      </c>
      <c r="F877" t="s">
        <v>281</v>
      </c>
      <c r="G877" s="4">
        <v>72761</v>
      </c>
      <c r="H877">
        <v>0</v>
      </c>
      <c r="I877" s="6" t="s">
        <v>2069</v>
      </c>
      <c r="J877" t="s">
        <v>2081</v>
      </c>
      <c r="K877">
        <v>2</v>
      </c>
      <c r="L877">
        <v>1</v>
      </c>
      <c r="M877" t="str" cm="1">
        <f t="array" ref="M877">_xlfn.IFS(L877=0,"Below Expectation",L877&lt;5,"Needs Improvement",L877&lt;=7,"Meets Expectation",L877&gt;=8,"Exceeds Expectation")</f>
        <v>Needs Improvement</v>
      </c>
      <c r="N877">
        <f t="shared" si="13"/>
        <v>12</v>
      </c>
      <c r="O877" s="11">
        <f>N877/Table3[[#Totals],[Point]]</f>
        <v>0.8571428571428571</v>
      </c>
      <c r="P877" s="4" t="str" cm="1">
        <f t="array" ref="P877">_xlfn.IFS(O877&lt;=40%,"Low Risk",AND(O877&gt;40%,O877&lt;60%), "Medium Risk",O877&gt;=60%,"High Risk")</f>
        <v>High Risk</v>
      </c>
      <c r="Y877" cm="1">
        <f t="array" ref="Y877">_xlfn.IFS(D877="22-29",1,D877="30-39",2,D877="40-49",3,D877="50-59",4)</f>
        <v>4</v>
      </c>
      <c r="Z877" cm="1">
        <f t="array" ref="Z877">_xlfn.IFS(I877="0-4years",3,I877="5-9years",2,I877="10+ years",1)</f>
        <v>3</v>
      </c>
      <c r="AA877" cm="1">
        <f t="array" ref="AA877">_xlfn.IFS(J877="Low(1-2)", 3, J877="Medium(3)",1,J877="High(4-5)",2)</f>
        <v>1</v>
      </c>
      <c r="AB877" cm="1">
        <f t="array" ref="AB877">_xlfn.IFS(M877="Needs Improvement", 4, M877="Below Expectation", 1,M877="Meets Expectation",3,M877="Exceeds Expectation",2)</f>
        <v>4</v>
      </c>
    </row>
    <row r="878" spans="1:28" x14ac:dyDescent="0.3">
      <c r="A878" t="s">
        <v>900</v>
      </c>
      <c r="B878" t="s">
        <v>1898</v>
      </c>
      <c r="C878" t="s">
        <v>2028</v>
      </c>
      <c r="D878" t="s">
        <v>2076</v>
      </c>
      <c r="E878" t="s">
        <v>2023</v>
      </c>
      <c r="F878" t="s">
        <v>867</v>
      </c>
      <c r="G878" s="4">
        <v>56169</v>
      </c>
      <c r="H878">
        <v>0</v>
      </c>
      <c r="I878" s="6" t="s">
        <v>2070</v>
      </c>
      <c r="J878" t="s">
        <v>2080</v>
      </c>
      <c r="K878">
        <v>4</v>
      </c>
      <c r="L878">
        <v>7</v>
      </c>
      <c r="M878" t="str" cm="1">
        <f t="array" ref="M878">_xlfn.IFS(L878=0,"Below Expectation",L878&lt;5,"Needs Improvement",L878&lt;=7,"Meets Expectation",L878&gt;=8,"Exceeds Expectation")</f>
        <v>Meets Expectation</v>
      </c>
      <c r="N878">
        <f t="shared" si="13"/>
        <v>9</v>
      </c>
      <c r="O878" s="11">
        <f>N878/Table3[[#Totals],[Point]]</f>
        <v>0.6428571428571429</v>
      </c>
      <c r="P878" s="4" t="str" cm="1">
        <f t="array" ref="P878">_xlfn.IFS(O878&lt;=40%,"Low Risk",AND(O878&gt;40%,O878&lt;60%), "Medium Risk",O878&gt;=60%,"High Risk")</f>
        <v>High Risk</v>
      </c>
      <c r="Y878" cm="1">
        <f t="array" ref="Y878">_xlfn.IFS(D878="22-29",1,D878="30-39",2,D878="40-49",3,D878="50-59",4)</f>
        <v>1</v>
      </c>
      <c r="Z878" cm="1">
        <f t="array" ref="Z878">_xlfn.IFS(I878="0-4years",3,I878="5-9years",2,I878="10+ years",1)</f>
        <v>2</v>
      </c>
      <c r="AA878" cm="1">
        <f t="array" ref="AA878">_xlfn.IFS(J878="Low(1-2)", 3, J878="Medium(3)",1,J878="High(4-5)",2)</f>
        <v>3</v>
      </c>
      <c r="AB878" cm="1">
        <f t="array" ref="AB878">_xlfn.IFS(M878="Needs Improvement", 4, M878="Below Expectation", 1,M878="Meets Expectation",3,M878="Exceeds Expectation",2)</f>
        <v>3</v>
      </c>
    </row>
    <row r="879" spans="1:28" x14ac:dyDescent="0.3">
      <c r="A879" t="s">
        <v>901</v>
      </c>
      <c r="B879" t="s">
        <v>1899</v>
      </c>
      <c r="C879" t="s">
        <v>2026</v>
      </c>
      <c r="D879" t="s">
        <v>2073</v>
      </c>
      <c r="E879" t="s">
        <v>2022</v>
      </c>
      <c r="F879" t="s">
        <v>144</v>
      </c>
      <c r="G879" s="4">
        <v>70641</v>
      </c>
      <c r="H879">
        <v>0</v>
      </c>
      <c r="I879" s="6" t="s">
        <v>2071</v>
      </c>
      <c r="J879" t="s">
        <v>2081</v>
      </c>
      <c r="K879">
        <v>1</v>
      </c>
      <c r="L879">
        <v>8</v>
      </c>
      <c r="M879" t="str" cm="1">
        <f t="array" ref="M879">_xlfn.IFS(L879=0,"Below Expectation",L879&lt;5,"Needs Improvement",L879&lt;=7,"Meets Expectation",L879&gt;=8,"Exceeds Expectation")</f>
        <v>Exceeds Expectation</v>
      </c>
      <c r="N879">
        <f t="shared" si="13"/>
        <v>6</v>
      </c>
      <c r="O879" s="11">
        <f>N879/Table3[[#Totals],[Point]]</f>
        <v>0.42857142857142855</v>
      </c>
      <c r="P879" s="4" t="str" cm="1">
        <f t="array" ref="P879">_xlfn.IFS(O879&lt;=40%,"Low Risk",AND(O879&gt;40%,O879&lt;60%), "Medium Risk",O879&gt;=60%,"High Risk")</f>
        <v>Medium Risk</v>
      </c>
      <c r="Y879" cm="1">
        <f t="array" ref="Y879">_xlfn.IFS(D879="22-29",1,D879="30-39",2,D879="40-49",3,D879="50-59",4)</f>
        <v>2</v>
      </c>
      <c r="Z879" cm="1">
        <f t="array" ref="Z879">_xlfn.IFS(I879="0-4years",3,I879="5-9years",2,I879="10+ years",1)</f>
        <v>1</v>
      </c>
      <c r="AA879" cm="1">
        <f t="array" ref="AA879">_xlfn.IFS(J879="Low(1-2)", 3, J879="Medium(3)",1,J879="High(4-5)",2)</f>
        <v>1</v>
      </c>
      <c r="AB879" cm="1">
        <f t="array" ref="AB879">_xlfn.IFS(M879="Needs Improvement", 4, M879="Below Expectation", 1,M879="Meets Expectation",3,M879="Exceeds Expectation",2)</f>
        <v>2</v>
      </c>
    </row>
    <row r="880" spans="1:28" x14ac:dyDescent="0.3">
      <c r="A880" t="s">
        <v>902</v>
      </c>
      <c r="B880" t="s">
        <v>1900</v>
      </c>
      <c r="C880" t="s">
        <v>2029</v>
      </c>
      <c r="D880" t="s">
        <v>2076</v>
      </c>
      <c r="E880" t="s">
        <v>2022</v>
      </c>
      <c r="F880" t="s">
        <v>833</v>
      </c>
      <c r="G880" s="4">
        <v>47990</v>
      </c>
      <c r="H880">
        <v>0</v>
      </c>
      <c r="I880" s="6" t="s">
        <v>2071</v>
      </c>
      <c r="J880" t="s">
        <v>2080</v>
      </c>
      <c r="K880">
        <v>3</v>
      </c>
      <c r="L880">
        <v>4</v>
      </c>
      <c r="M880" t="str" cm="1">
        <f t="array" ref="M880">_xlfn.IFS(L880=0,"Below Expectation",L880&lt;5,"Needs Improvement",L880&lt;=7,"Meets Expectation",L880&gt;=8,"Exceeds Expectation")</f>
        <v>Needs Improvement</v>
      </c>
      <c r="N880">
        <f t="shared" si="13"/>
        <v>9</v>
      </c>
      <c r="O880" s="11">
        <f>N880/Table3[[#Totals],[Point]]</f>
        <v>0.6428571428571429</v>
      </c>
      <c r="P880" s="4" t="str" cm="1">
        <f t="array" ref="P880">_xlfn.IFS(O880&lt;=40%,"Low Risk",AND(O880&gt;40%,O880&lt;60%), "Medium Risk",O880&gt;=60%,"High Risk")</f>
        <v>High Risk</v>
      </c>
      <c r="Y880" cm="1">
        <f t="array" ref="Y880">_xlfn.IFS(D880="22-29",1,D880="30-39",2,D880="40-49",3,D880="50-59",4)</f>
        <v>1</v>
      </c>
      <c r="Z880" cm="1">
        <f t="array" ref="Z880">_xlfn.IFS(I880="0-4years",3,I880="5-9years",2,I880="10+ years",1)</f>
        <v>1</v>
      </c>
      <c r="AA880" cm="1">
        <f t="array" ref="AA880">_xlfn.IFS(J880="Low(1-2)", 3, J880="Medium(3)",1,J880="High(4-5)",2)</f>
        <v>3</v>
      </c>
      <c r="AB880" cm="1">
        <f t="array" ref="AB880">_xlfn.IFS(M880="Needs Improvement", 4, M880="Below Expectation", 1,M880="Meets Expectation",3,M880="Exceeds Expectation",2)</f>
        <v>4</v>
      </c>
    </row>
    <row r="881" spans="1:28" x14ac:dyDescent="0.3">
      <c r="A881" t="s">
        <v>903</v>
      </c>
      <c r="B881" t="s">
        <v>1901</v>
      </c>
      <c r="C881" t="s">
        <v>2027</v>
      </c>
      <c r="D881" t="s">
        <v>2076</v>
      </c>
      <c r="E881" t="s">
        <v>2022</v>
      </c>
      <c r="F881" t="s">
        <v>1001</v>
      </c>
      <c r="G881" s="4">
        <v>54661</v>
      </c>
      <c r="H881">
        <v>0</v>
      </c>
      <c r="I881" s="6" t="s">
        <v>2071</v>
      </c>
      <c r="J881" t="s">
        <v>2079</v>
      </c>
      <c r="K881">
        <v>2</v>
      </c>
      <c r="L881">
        <v>3</v>
      </c>
      <c r="M881" t="str" cm="1">
        <f t="array" ref="M881">_xlfn.IFS(L881=0,"Below Expectation",L881&lt;5,"Needs Improvement",L881&lt;=7,"Meets Expectation",L881&gt;=8,"Exceeds Expectation")</f>
        <v>Needs Improvement</v>
      </c>
      <c r="N881">
        <f t="shared" si="13"/>
        <v>8</v>
      </c>
      <c r="O881" s="11">
        <f>N881/Table3[[#Totals],[Point]]</f>
        <v>0.5714285714285714</v>
      </c>
      <c r="P881" s="4" t="str" cm="1">
        <f t="array" ref="P881">_xlfn.IFS(O881&lt;=40%,"Low Risk",AND(O881&gt;40%,O881&lt;60%), "Medium Risk",O881&gt;=60%,"High Risk")</f>
        <v>Medium Risk</v>
      </c>
      <c r="Y881" cm="1">
        <f t="array" ref="Y881">_xlfn.IFS(D881="22-29",1,D881="30-39",2,D881="40-49",3,D881="50-59",4)</f>
        <v>1</v>
      </c>
      <c r="Z881" cm="1">
        <f t="array" ref="Z881">_xlfn.IFS(I881="0-4years",3,I881="5-9years",2,I881="10+ years",1)</f>
        <v>1</v>
      </c>
      <c r="AA881" cm="1">
        <f t="array" ref="AA881">_xlfn.IFS(J881="Low(1-2)", 3, J881="Medium(3)",1,J881="High(4-5)",2)</f>
        <v>2</v>
      </c>
      <c r="AB881" cm="1">
        <f t="array" ref="AB881">_xlfn.IFS(M881="Needs Improvement", 4, M881="Below Expectation", 1,M881="Meets Expectation",3,M881="Exceeds Expectation",2)</f>
        <v>4</v>
      </c>
    </row>
    <row r="882" spans="1:28" x14ac:dyDescent="0.3">
      <c r="A882" t="s">
        <v>904</v>
      </c>
      <c r="B882" t="s">
        <v>1902</v>
      </c>
      <c r="C882" t="s">
        <v>2028</v>
      </c>
      <c r="D882" t="s">
        <v>2076</v>
      </c>
      <c r="E882" t="s">
        <v>2022</v>
      </c>
      <c r="F882" t="s">
        <v>77</v>
      </c>
      <c r="G882" s="4">
        <v>38419</v>
      </c>
      <c r="H882">
        <v>0</v>
      </c>
      <c r="I882" s="6" t="s">
        <v>2070</v>
      </c>
      <c r="J882" t="s">
        <v>2079</v>
      </c>
      <c r="K882">
        <v>2</v>
      </c>
      <c r="L882">
        <v>3</v>
      </c>
      <c r="M882" t="str" cm="1">
        <f t="array" ref="M882">_xlfn.IFS(L882=0,"Below Expectation",L882&lt;5,"Needs Improvement",L882&lt;=7,"Meets Expectation",L882&gt;=8,"Exceeds Expectation")</f>
        <v>Needs Improvement</v>
      </c>
      <c r="N882">
        <f t="shared" si="13"/>
        <v>9</v>
      </c>
      <c r="O882" s="11">
        <f>N882/Table3[[#Totals],[Point]]</f>
        <v>0.6428571428571429</v>
      </c>
      <c r="P882" s="4" t="str" cm="1">
        <f t="array" ref="P882">_xlfn.IFS(O882&lt;=40%,"Low Risk",AND(O882&gt;40%,O882&lt;60%), "Medium Risk",O882&gt;=60%,"High Risk")</f>
        <v>High Risk</v>
      </c>
      <c r="Y882" cm="1">
        <f t="array" ref="Y882">_xlfn.IFS(D882="22-29",1,D882="30-39",2,D882="40-49",3,D882="50-59",4)</f>
        <v>1</v>
      </c>
      <c r="Z882" cm="1">
        <f t="array" ref="Z882">_xlfn.IFS(I882="0-4years",3,I882="5-9years",2,I882="10+ years",1)</f>
        <v>2</v>
      </c>
      <c r="AA882" cm="1">
        <f t="array" ref="AA882">_xlfn.IFS(J882="Low(1-2)", 3, J882="Medium(3)",1,J882="High(4-5)",2)</f>
        <v>2</v>
      </c>
      <c r="AB882" cm="1">
        <f t="array" ref="AB882">_xlfn.IFS(M882="Needs Improvement", 4, M882="Below Expectation", 1,M882="Meets Expectation",3,M882="Exceeds Expectation",2)</f>
        <v>4</v>
      </c>
    </row>
    <row r="883" spans="1:28" x14ac:dyDescent="0.3">
      <c r="A883" t="s">
        <v>905</v>
      </c>
      <c r="B883" t="s">
        <v>1903</v>
      </c>
      <c r="C883" t="s">
        <v>2025</v>
      </c>
      <c r="D883" t="s">
        <v>2076</v>
      </c>
      <c r="E883" t="s">
        <v>2023</v>
      </c>
      <c r="F883" t="s">
        <v>354</v>
      </c>
      <c r="G883" s="4">
        <v>39457</v>
      </c>
      <c r="H883">
        <v>1</v>
      </c>
      <c r="I883" s="6" t="s">
        <v>2070</v>
      </c>
      <c r="J883" t="s">
        <v>2080</v>
      </c>
      <c r="K883">
        <v>5</v>
      </c>
      <c r="L883">
        <v>3</v>
      </c>
      <c r="M883" t="str" cm="1">
        <f t="array" ref="M883">_xlfn.IFS(L883=0,"Below Expectation",L883&lt;5,"Needs Improvement",L883&lt;=7,"Meets Expectation",L883&gt;=8,"Exceeds Expectation")</f>
        <v>Needs Improvement</v>
      </c>
      <c r="N883">
        <f t="shared" si="13"/>
        <v>10</v>
      </c>
      <c r="O883" s="11">
        <f>N883/Table3[[#Totals],[Point]]</f>
        <v>0.7142857142857143</v>
      </c>
      <c r="P883" s="4" t="str" cm="1">
        <f t="array" ref="P883">_xlfn.IFS(O883&lt;=40%,"Low Risk",AND(O883&gt;40%,O883&lt;60%), "Medium Risk",O883&gt;=60%,"High Risk")</f>
        <v>High Risk</v>
      </c>
      <c r="Y883" cm="1">
        <f t="array" ref="Y883">_xlfn.IFS(D883="22-29",1,D883="30-39",2,D883="40-49",3,D883="50-59",4)</f>
        <v>1</v>
      </c>
      <c r="Z883" cm="1">
        <f t="array" ref="Z883">_xlfn.IFS(I883="0-4years",3,I883="5-9years",2,I883="10+ years",1)</f>
        <v>2</v>
      </c>
      <c r="AA883" cm="1">
        <f t="array" ref="AA883">_xlfn.IFS(J883="Low(1-2)", 3, J883="Medium(3)",1,J883="High(4-5)",2)</f>
        <v>3</v>
      </c>
      <c r="AB883" cm="1">
        <f t="array" ref="AB883">_xlfn.IFS(M883="Needs Improvement", 4, M883="Below Expectation", 1,M883="Meets Expectation",3,M883="Exceeds Expectation",2)</f>
        <v>4</v>
      </c>
    </row>
    <row r="884" spans="1:28" x14ac:dyDescent="0.3">
      <c r="A884" t="s">
        <v>906</v>
      </c>
      <c r="B884" t="s">
        <v>1904</v>
      </c>
      <c r="C884" t="s">
        <v>2028</v>
      </c>
      <c r="D884" t="s">
        <v>2076</v>
      </c>
      <c r="E884" t="s">
        <v>2022</v>
      </c>
      <c r="F884" t="s">
        <v>807</v>
      </c>
      <c r="G884" s="4">
        <v>92600</v>
      </c>
      <c r="H884">
        <v>0</v>
      </c>
      <c r="I884" s="6" t="s">
        <v>2069</v>
      </c>
      <c r="J884" t="s">
        <v>2079</v>
      </c>
      <c r="K884">
        <v>3</v>
      </c>
      <c r="L884">
        <v>5</v>
      </c>
      <c r="M884" t="str" cm="1">
        <f t="array" ref="M884">_xlfn.IFS(L884=0,"Below Expectation",L884&lt;5,"Needs Improvement",L884&lt;=7,"Meets Expectation",L884&gt;=8,"Exceeds Expectation")</f>
        <v>Meets Expectation</v>
      </c>
      <c r="N884">
        <f t="shared" si="13"/>
        <v>9</v>
      </c>
      <c r="O884" s="11">
        <f>N884/Table3[[#Totals],[Point]]</f>
        <v>0.6428571428571429</v>
      </c>
      <c r="P884" s="4" t="str" cm="1">
        <f t="array" ref="P884">_xlfn.IFS(O884&lt;=40%,"Low Risk",AND(O884&gt;40%,O884&lt;60%), "Medium Risk",O884&gt;=60%,"High Risk")</f>
        <v>High Risk</v>
      </c>
      <c r="Y884" cm="1">
        <f t="array" ref="Y884">_xlfn.IFS(D884="22-29",1,D884="30-39",2,D884="40-49",3,D884="50-59",4)</f>
        <v>1</v>
      </c>
      <c r="Z884" cm="1">
        <f t="array" ref="Z884">_xlfn.IFS(I884="0-4years",3,I884="5-9years",2,I884="10+ years",1)</f>
        <v>3</v>
      </c>
      <c r="AA884" cm="1">
        <f t="array" ref="AA884">_xlfn.IFS(J884="Low(1-2)", 3, J884="Medium(3)",1,J884="High(4-5)",2)</f>
        <v>2</v>
      </c>
      <c r="AB884" cm="1">
        <f t="array" ref="AB884">_xlfn.IFS(M884="Needs Improvement", 4, M884="Below Expectation", 1,M884="Meets Expectation",3,M884="Exceeds Expectation",2)</f>
        <v>3</v>
      </c>
    </row>
    <row r="885" spans="1:28" x14ac:dyDescent="0.3">
      <c r="A885" t="s">
        <v>907</v>
      </c>
      <c r="B885" t="s">
        <v>1905</v>
      </c>
      <c r="C885" t="s">
        <v>2030</v>
      </c>
      <c r="D885" t="s">
        <v>2073</v>
      </c>
      <c r="E885" t="s">
        <v>2023</v>
      </c>
      <c r="F885" t="s">
        <v>264</v>
      </c>
      <c r="G885" s="4">
        <v>101102</v>
      </c>
      <c r="H885">
        <v>1</v>
      </c>
      <c r="I885" s="6" t="s">
        <v>2070</v>
      </c>
      <c r="J885" t="s">
        <v>2080</v>
      </c>
      <c r="K885">
        <v>2</v>
      </c>
      <c r="L885">
        <v>3</v>
      </c>
      <c r="M885" t="str" cm="1">
        <f t="array" ref="M885">_xlfn.IFS(L885=0,"Below Expectation",L885&lt;5,"Needs Improvement",L885&lt;=7,"Meets Expectation",L885&gt;=8,"Exceeds Expectation")</f>
        <v>Needs Improvement</v>
      </c>
      <c r="N885">
        <f t="shared" si="13"/>
        <v>11</v>
      </c>
      <c r="O885" s="11">
        <f>N885/Table3[[#Totals],[Point]]</f>
        <v>0.7857142857142857</v>
      </c>
      <c r="P885" s="4" t="str" cm="1">
        <f t="array" ref="P885">_xlfn.IFS(O885&lt;=40%,"Low Risk",AND(O885&gt;40%,O885&lt;60%), "Medium Risk",O885&gt;=60%,"High Risk")</f>
        <v>High Risk</v>
      </c>
      <c r="Y885" cm="1">
        <f t="array" ref="Y885">_xlfn.IFS(D885="22-29",1,D885="30-39",2,D885="40-49",3,D885="50-59",4)</f>
        <v>2</v>
      </c>
      <c r="Z885" cm="1">
        <f t="array" ref="Z885">_xlfn.IFS(I885="0-4years",3,I885="5-9years",2,I885="10+ years",1)</f>
        <v>2</v>
      </c>
      <c r="AA885" cm="1">
        <f t="array" ref="AA885">_xlfn.IFS(J885="Low(1-2)", 3, J885="Medium(3)",1,J885="High(4-5)",2)</f>
        <v>3</v>
      </c>
      <c r="AB885" cm="1">
        <f t="array" ref="AB885">_xlfn.IFS(M885="Needs Improvement", 4, M885="Below Expectation", 1,M885="Meets Expectation",3,M885="Exceeds Expectation",2)</f>
        <v>4</v>
      </c>
    </row>
    <row r="886" spans="1:28" x14ac:dyDescent="0.3">
      <c r="A886" t="s">
        <v>908</v>
      </c>
      <c r="B886" t="s">
        <v>1906</v>
      </c>
      <c r="C886" t="s">
        <v>2030</v>
      </c>
      <c r="D886" t="s">
        <v>2075</v>
      </c>
      <c r="E886" t="s">
        <v>2022</v>
      </c>
      <c r="F886" t="s">
        <v>778</v>
      </c>
      <c r="G886" s="4">
        <v>58085</v>
      </c>
      <c r="H886">
        <v>0</v>
      </c>
      <c r="I886" s="6" t="s">
        <v>2070</v>
      </c>
      <c r="J886" t="s">
        <v>2080</v>
      </c>
      <c r="K886">
        <v>4</v>
      </c>
      <c r="L886">
        <v>6</v>
      </c>
      <c r="M886" t="str" cm="1">
        <f t="array" ref="M886">_xlfn.IFS(L886=0,"Below Expectation",L886&lt;5,"Needs Improvement",L886&lt;=7,"Meets Expectation",L886&gt;=8,"Exceeds Expectation")</f>
        <v>Meets Expectation</v>
      </c>
      <c r="N886">
        <f t="shared" si="13"/>
        <v>12</v>
      </c>
      <c r="O886" s="11">
        <f>N886/Table3[[#Totals],[Point]]</f>
        <v>0.8571428571428571</v>
      </c>
      <c r="P886" s="4" t="str" cm="1">
        <f t="array" ref="P886">_xlfn.IFS(O886&lt;=40%,"Low Risk",AND(O886&gt;40%,O886&lt;60%), "Medium Risk",O886&gt;=60%,"High Risk")</f>
        <v>High Risk</v>
      </c>
      <c r="Y886" cm="1">
        <f t="array" ref="Y886">_xlfn.IFS(D886="22-29",1,D886="30-39",2,D886="40-49",3,D886="50-59",4)</f>
        <v>4</v>
      </c>
      <c r="Z886" cm="1">
        <f t="array" ref="Z886">_xlfn.IFS(I886="0-4years",3,I886="5-9years",2,I886="10+ years",1)</f>
        <v>2</v>
      </c>
      <c r="AA886" cm="1">
        <f t="array" ref="AA886">_xlfn.IFS(J886="Low(1-2)", 3, J886="Medium(3)",1,J886="High(4-5)",2)</f>
        <v>3</v>
      </c>
      <c r="AB886" cm="1">
        <f t="array" ref="AB886">_xlfn.IFS(M886="Needs Improvement", 4, M886="Below Expectation", 1,M886="Meets Expectation",3,M886="Exceeds Expectation",2)</f>
        <v>3</v>
      </c>
    </row>
    <row r="887" spans="1:28" x14ac:dyDescent="0.3">
      <c r="A887" t="s">
        <v>909</v>
      </c>
      <c r="B887" t="s">
        <v>1907</v>
      </c>
      <c r="C887" t="s">
        <v>2026</v>
      </c>
      <c r="D887" t="s">
        <v>2075</v>
      </c>
      <c r="E887" t="s">
        <v>2022</v>
      </c>
      <c r="F887" t="s">
        <v>553</v>
      </c>
      <c r="G887" s="4">
        <v>75654</v>
      </c>
      <c r="H887">
        <v>0</v>
      </c>
      <c r="I887" s="6" t="s">
        <v>2070</v>
      </c>
      <c r="J887" t="s">
        <v>2080</v>
      </c>
      <c r="K887">
        <v>2</v>
      </c>
      <c r="L887">
        <v>6</v>
      </c>
      <c r="M887" t="str" cm="1">
        <f t="array" ref="M887">_xlfn.IFS(L887=0,"Below Expectation",L887&lt;5,"Needs Improvement",L887&lt;=7,"Meets Expectation",L887&gt;=8,"Exceeds Expectation")</f>
        <v>Meets Expectation</v>
      </c>
      <c r="N887">
        <f t="shared" si="13"/>
        <v>12</v>
      </c>
      <c r="O887" s="11">
        <f>N887/Table3[[#Totals],[Point]]</f>
        <v>0.8571428571428571</v>
      </c>
      <c r="P887" s="4" t="str" cm="1">
        <f t="array" ref="P887">_xlfn.IFS(O887&lt;=40%,"Low Risk",AND(O887&gt;40%,O887&lt;60%), "Medium Risk",O887&gt;=60%,"High Risk")</f>
        <v>High Risk</v>
      </c>
      <c r="Y887" cm="1">
        <f t="array" ref="Y887">_xlfn.IFS(D887="22-29",1,D887="30-39",2,D887="40-49",3,D887="50-59",4)</f>
        <v>4</v>
      </c>
      <c r="Z887" cm="1">
        <f t="array" ref="Z887">_xlfn.IFS(I887="0-4years",3,I887="5-9years",2,I887="10+ years",1)</f>
        <v>2</v>
      </c>
      <c r="AA887" cm="1">
        <f t="array" ref="AA887">_xlfn.IFS(J887="Low(1-2)", 3, J887="Medium(3)",1,J887="High(4-5)",2)</f>
        <v>3</v>
      </c>
      <c r="AB887" cm="1">
        <f t="array" ref="AB887">_xlfn.IFS(M887="Needs Improvement", 4, M887="Below Expectation", 1,M887="Meets Expectation",3,M887="Exceeds Expectation",2)</f>
        <v>3</v>
      </c>
    </row>
    <row r="888" spans="1:28" x14ac:dyDescent="0.3">
      <c r="A888" t="s">
        <v>910</v>
      </c>
      <c r="B888" t="s">
        <v>1908</v>
      </c>
      <c r="C888" t="s">
        <v>2026</v>
      </c>
      <c r="D888" t="s">
        <v>2075</v>
      </c>
      <c r="E888" t="s">
        <v>2023</v>
      </c>
      <c r="F888" t="s">
        <v>506</v>
      </c>
      <c r="G888" s="4">
        <v>31130</v>
      </c>
      <c r="H888">
        <v>0</v>
      </c>
      <c r="I888" s="6" t="s">
        <v>2069</v>
      </c>
      <c r="J888" t="s">
        <v>2080</v>
      </c>
      <c r="K888">
        <v>2</v>
      </c>
      <c r="L888">
        <v>4</v>
      </c>
      <c r="M888" t="str" cm="1">
        <f t="array" ref="M888">_xlfn.IFS(L888=0,"Below Expectation",L888&lt;5,"Needs Improvement",L888&lt;=7,"Meets Expectation",L888&gt;=8,"Exceeds Expectation")</f>
        <v>Needs Improvement</v>
      </c>
      <c r="N888">
        <f t="shared" si="13"/>
        <v>14</v>
      </c>
      <c r="O888" s="11">
        <f>N888/Table3[[#Totals],[Point]]</f>
        <v>1</v>
      </c>
      <c r="P888" s="4" t="str" cm="1">
        <f t="array" ref="P888">_xlfn.IFS(O888&lt;=40%,"Low Risk",AND(O888&gt;40%,O888&lt;60%), "Medium Risk",O888&gt;=60%,"High Risk")</f>
        <v>High Risk</v>
      </c>
      <c r="Y888" cm="1">
        <f t="array" ref="Y888">_xlfn.IFS(D888="22-29",1,D888="30-39",2,D888="40-49",3,D888="50-59",4)</f>
        <v>4</v>
      </c>
      <c r="Z888" cm="1">
        <f t="array" ref="Z888">_xlfn.IFS(I888="0-4years",3,I888="5-9years",2,I888="10+ years",1)</f>
        <v>3</v>
      </c>
      <c r="AA888" cm="1">
        <f t="array" ref="AA888">_xlfn.IFS(J888="Low(1-2)", 3, J888="Medium(3)",1,J888="High(4-5)",2)</f>
        <v>3</v>
      </c>
      <c r="AB888" cm="1">
        <f t="array" ref="AB888">_xlfn.IFS(M888="Needs Improvement", 4, M888="Below Expectation", 1,M888="Meets Expectation",3,M888="Exceeds Expectation",2)</f>
        <v>4</v>
      </c>
    </row>
    <row r="889" spans="1:28" x14ac:dyDescent="0.3">
      <c r="A889" t="s">
        <v>911</v>
      </c>
      <c r="B889" t="s">
        <v>1909</v>
      </c>
      <c r="C889" t="s">
        <v>2029</v>
      </c>
      <c r="D889" t="s">
        <v>2074</v>
      </c>
      <c r="E889" t="s">
        <v>2023</v>
      </c>
      <c r="F889" t="s">
        <v>210</v>
      </c>
      <c r="G889" s="4">
        <v>27042</v>
      </c>
      <c r="H889">
        <v>0</v>
      </c>
      <c r="I889" s="6" t="s">
        <v>2071</v>
      </c>
      <c r="J889" t="s">
        <v>2080</v>
      </c>
      <c r="K889">
        <v>2</v>
      </c>
      <c r="L889">
        <v>4</v>
      </c>
      <c r="M889" t="str" cm="1">
        <f t="array" ref="M889">_xlfn.IFS(L889=0,"Below Expectation",L889&lt;5,"Needs Improvement",L889&lt;=7,"Meets Expectation",L889&gt;=8,"Exceeds Expectation")</f>
        <v>Needs Improvement</v>
      </c>
      <c r="N889">
        <f t="shared" si="13"/>
        <v>11</v>
      </c>
      <c r="O889" s="11">
        <f>N889/Table3[[#Totals],[Point]]</f>
        <v>0.7857142857142857</v>
      </c>
      <c r="P889" s="4" t="str" cm="1">
        <f t="array" ref="P889">_xlfn.IFS(O889&lt;=40%,"Low Risk",AND(O889&gt;40%,O889&lt;60%), "Medium Risk",O889&gt;=60%,"High Risk")</f>
        <v>High Risk</v>
      </c>
      <c r="Y889" cm="1">
        <f t="array" ref="Y889">_xlfn.IFS(D889="22-29",1,D889="30-39",2,D889="40-49",3,D889="50-59",4)</f>
        <v>3</v>
      </c>
      <c r="Z889" cm="1">
        <f t="array" ref="Z889">_xlfn.IFS(I889="0-4years",3,I889="5-9years",2,I889="10+ years",1)</f>
        <v>1</v>
      </c>
      <c r="AA889" cm="1">
        <f t="array" ref="AA889">_xlfn.IFS(J889="Low(1-2)", 3, J889="Medium(3)",1,J889="High(4-5)",2)</f>
        <v>3</v>
      </c>
      <c r="AB889" cm="1">
        <f t="array" ref="AB889">_xlfn.IFS(M889="Needs Improvement", 4, M889="Below Expectation", 1,M889="Meets Expectation",3,M889="Exceeds Expectation",2)</f>
        <v>4</v>
      </c>
    </row>
    <row r="890" spans="1:28" x14ac:dyDescent="0.3">
      <c r="A890" t="s">
        <v>912</v>
      </c>
      <c r="B890" t="s">
        <v>1910</v>
      </c>
      <c r="C890" t="s">
        <v>2027</v>
      </c>
      <c r="D890" t="s">
        <v>2075</v>
      </c>
      <c r="E890" t="s">
        <v>2024</v>
      </c>
      <c r="F890" t="s">
        <v>881</v>
      </c>
      <c r="G890" s="4">
        <v>95134</v>
      </c>
      <c r="H890">
        <v>1</v>
      </c>
      <c r="I890" s="6" t="s">
        <v>2070</v>
      </c>
      <c r="J890" t="s">
        <v>2081</v>
      </c>
      <c r="K890">
        <v>5</v>
      </c>
      <c r="L890">
        <v>9</v>
      </c>
      <c r="M890" t="str" cm="1">
        <f t="array" ref="M890">_xlfn.IFS(L890=0,"Below Expectation",L890&lt;5,"Needs Improvement",L890&lt;=7,"Meets Expectation",L890&gt;=8,"Exceeds Expectation")</f>
        <v>Exceeds Expectation</v>
      </c>
      <c r="N890">
        <f t="shared" si="13"/>
        <v>9</v>
      </c>
      <c r="O890" s="11">
        <f>N890/Table3[[#Totals],[Point]]</f>
        <v>0.6428571428571429</v>
      </c>
      <c r="P890" s="4" t="str" cm="1">
        <f t="array" ref="P890">_xlfn.IFS(O890&lt;=40%,"Low Risk",AND(O890&gt;40%,O890&lt;60%), "Medium Risk",O890&gt;=60%,"High Risk")</f>
        <v>High Risk</v>
      </c>
      <c r="Y890" cm="1">
        <f t="array" ref="Y890">_xlfn.IFS(D890="22-29",1,D890="30-39",2,D890="40-49",3,D890="50-59",4)</f>
        <v>4</v>
      </c>
      <c r="Z890" cm="1">
        <f t="array" ref="Z890">_xlfn.IFS(I890="0-4years",3,I890="5-9years",2,I890="10+ years",1)</f>
        <v>2</v>
      </c>
      <c r="AA890" cm="1">
        <f t="array" ref="AA890">_xlfn.IFS(J890="Low(1-2)", 3, J890="Medium(3)",1,J890="High(4-5)",2)</f>
        <v>1</v>
      </c>
      <c r="AB890" cm="1">
        <f t="array" ref="AB890">_xlfn.IFS(M890="Needs Improvement", 4, M890="Below Expectation", 1,M890="Meets Expectation",3,M890="Exceeds Expectation",2)</f>
        <v>2</v>
      </c>
    </row>
    <row r="891" spans="1:28" x14ac:dyDescent="0.3">
      <c r="A891" t="s">
        <v>913</v>
      </c>
      <c r="B891" t="s">
        <v>1911</v>
      </c>
      <c r="C891" t="s">
        <v>2028</v>
      </c>
      <c r="D891" t="s">
        <v>2075</v>
      </c>
      <c r="E891" t="s">
        <v>2023</v>
      </c>
      <c r="F891" t="s">
        <v>679</v>
      </c>
      <c r="G891" s="4">
        <v>67982</v>
      </c>
      <c r="H891">
        <v>0</v>
      </c>
      <c r="I891" s="6" t="s">
        <v>2070</v>
      </c>
      <c r="J891" t="s">
        <v>2079</v>
      </c>
      <c r="K891">
        <v>2</v>
      </c>
      <c r="L891">
        <v>7</v>
      </c>
      <c r="M891" t="str" cm="1">
        <f t="array" ref="M891">_xlfn.IFS(L891=0,"Below Expectation",L891&lt;5,"Needs Improvement",L891&lt;=7,"Meets Expectation",L891&gt;=8,"Exceeds Expectation")</f>
        <v>Meets Expectation</v>
      </c>
      <c r="N891">
        <f t="shared" si="13"/>
        <v>11</v>
      </c>
      <c r="O891" s="11">
        <f>N891/Table3[[#Totals],[Point]]</f>
        <v>0.7857142857142857</v>
      </c>
      <c r="P891" s="4" t="str" cm="1">
        <f t="array" ref="P891">_xlfn.IFS(O891&lt;=40%,"Low Risk",AND(O891&gt;40%,O891&lt;60%), "Medium Risk",O891&gt;=60%,"High Risk")</f>
        <v>High Risk</v>
      </c>
      <c r="Y891" cm="1">
        <f t="array" ref="Y891">_xlfn.IFS(D891="22-29",1,D891="30-39",2,D891="40-49",3,D891="50-59",4)</f>
        <v>4</v>
      </c>
      <c r="Z891" cm="1">
        <f t="array" ref="Z891">_xlfn.IFS(I891="0-4years",3,I891="5-9years",2,I891="10+ years",1)</f>
        <v>2</v>
      </c>
      <c r="AA891" cm="1">
        <f t="array" ref="AA891">_xlfn.IFS(J891="Low(1-2)", 3, J891="Medium(3)",1,J891="High(4-5)",2)</f>
        <v>2</v>
      </c>
      <c r="AB891" cm="1">
        <f t="array" ref="AB891">_xlfn.IFS(M891="Needs Improvement", 4, M891="Below Expectation", 1,M891="Meets Expectation",3,M891="Exceeds Expectation",2)</f>
        <v>3</v>
      </c>
    </row>
    <row r="892" spans="1:28" x14ac:dyDescent="0.3">
      <c r="A892" t="s">
        <v>914</v>
      </c>
      <c r="B892" t="s">
        <v>1912</v>
      </c>
      <c r="C892" t="s">
        <v>2030</v>
      </c>
      <c r="D892" t="s">
        <v>2075</v>
      </c>
      <c r="E892" t="s">
        <v>2023</v>
      </c>
      <c r="F892" t="s">
        <v>285</v>
      </c>
      <c r="G892" s="4">
        <v>90185</v>
      </c>
      <c r="H892">
        <v>1</v>
      </c>
      <c r="I892" s="6" t="s">
        <v>2069</v>
      </c>
      <c r="J892" t="s">
        <v>2080</v>
      </c>
      <c r="K892">
        <v>2</v>
      </c>
      <c r="L892">
        <v>6</v>
      </c>
      <c r="M892" t="str" cm="1">
        <f t="array" ref="M892">_xlfn.IFS(L892=0,"Below Expectation",L892&lt;5,"Needs Improvement",L892&lt;=7,"Meets Expectation",L892&gt;=8,"Exceeds Expectation")</f>
        <v>Meets Expectation</v>
      </c>
      <c r="N892">
        <f t="shared" si="13"/>
        <v>13</v>
      </c>
      <c r="O892" s="11">
        <f>N892/Table3[[#Totals],[Point]]</f>
        <v>0.9285714285714286</v>
      </c>
      <c r="P892" s="4" t="str" cm="1">
        <f t="array" ref="P892">_xlfn.IFS(O892&lt;=40%,"Low Risk",AND(O892&gt;40%,O892&lt;60%), "Medium Risk",O892&gt;=60%,"High Risk")</f>
        <v>High Risk</v>
      </c>
      <c r="Y892" cm="1">
        <f t="array" ref="Y892">_xlfn.IFS(D892="22-29",1,D892="30-39",2,D892="40-49",3,D892="50-59",4)</f>
        <v>4</v>
      </c>
      <c r="Z892" cm="1">
        <f t="array" ref="Z892">_xlfn.IFS(I892="0-4years",3,I892="5-9years",2,I892="10+ years",1)</f>
        <v>3</v>
      </c>
      <c r="AA892" cm="1">
        <f t="array" ref="AA892">_xlfn.IFS(J892="Low(1-2)", 3, J892="Medium(3)",1,J892="High(4-5)",2)</f>
        <v>3</v>
      </c>
      <c r="AB892" cm="1">
        <f t="array" ref="AB892">_xlfn.IFS(M892="Needs Improvement", 4, M892="Below Expectation", 1,M892="Meets Expectation",3,M892="Exceeds Expectation",2)</f>
        <v>3</v>
      </c>
    </row>
    <row r="893" spans="1:28" x14ac:dyDescent="0.3">
      <c r="A893" t="s">
        <v>915</v>
      </c>
      <c r="B893" t="s">
        <v>1913</v>
      </c>
      <c r="C893" t="s">
        <v>2026</v>
      </c>
      <c r="D893" t="s">
        <v>2075</v>
      </c>
      <c r="E893" t="s">
        <v>2023</v>
      </c>
      <c r="F893" t="s">
        <v>976</v>
      </c>
      <c r="G893" s="4">
        <v>58477</v>
      </c>
      <c r="H893">
        <v>0</v>
      </c>
      <c r="I893" s="6" t="s">
        <v>2069</v>
      </c>
      <c r="J893" t="s">
        <v>2080</v>
      </c>
      <c r="K893">
        <v>5</v>
      </c>
      <c r="L893">
        <v>6</v>
      </c>
      <c r="M893" t="str" cm="1">
        <f t="array" ref="M893">_xlfn.IFS(L893=0,"Below Expectation",L893&lt;5,"Needs Improvement",L893&lt;=7,"Meets Expectation",L893&gt;=8,"Exceeds Expectation")</f>
        <v>Meets Expectation</v>
      </c>
      <c r="N893">
        <f t="shared" si="13"/>
        <v>13</v>
      </c>
      <c r="O893" s="11">
        <f>N893/Table3[[#Totals],[Point]]</f>
        <v>0.9285714285714286</v>
      </c>
      <c r="P893" s="4" t="str" cm="1">
        <f t="array" ref="P893">_xlfn.IFS(O893&lt;=40%,"Low Risk",AND(O893&gt;40%,O893&lt;60%), "Medium Risk",O893&gt;=60%,"High Risk")</f>
        <v>High Risk</v>
      </c>
      <c r="Y893" cm="1">
        <f t="array" ref="Y893">_xlfn.IFS(D893="22-29",1,D893="30-39",2,D893="40-49",3,D893="50-59",4)</f>
        <v>4</v>
      </c>
      <c r="Z893" cm="1">
        <f t="array" ref="Z893">_xlfn.IFS(I893="0-4years",3,I893="5-9years",2,I893="10+ years",1)</f>
        <v>3</v>
      </c>
      <c r="AA893" cm="1">
        <f t="array" ref="AA893">_xlfn.IFS(J893="Low(1-2)", 3, J893="Medium(3)",1,J893="High(4-5)",2)</f>
        <v>3</v>
      </c>
      <c r="AB893" cm="1">
        <f t="array" ref="AB893">_xlfn.IFS(M893="Needs Improvement", 4, M893="Below Expectation", 1,M893="Meets Expectation",3,M893="Exceeds Expectation",2)</f>
        <v>3</v>
      </c>
    </row>
    <row r="894" spans="1:28" x14ac:dyDescent="0.3">
      <c r="A894" t="s">
        <v>916</v>
      </c>
      <c r="B894" t="s">
        <v>1914</v>
      </c>
      <c r="C894" t="s">
        <v>2027</v>
      </c>
      <c r="D894" t="s">
        <v>2075</v>
      </c>
      <c r="E894" t="s">
        <v>2022</v>
      </c>
      <c r="F894" t="s">
        <v>387</v>
      </c>
      <c r="G894" s="4">
        <v>77709</v>
      </c>
      <c r="H894">
        <v>1</v>
      </c>
      <c r="I894" s="6" t="s">
        <v>2070</v>
      </c>
      <c r="J894" t="s">
        <v>2080</v>
      </c>
      <c r="K894">
        <v>3</v>
      </c>
      <c r="L894">
        <v>5</v>
      </c>
      <c r="M894" t="str" cm="1">
        <f t="array" ref="M894">_xlfn.IFS(L894=0,"Below Expectation",L894&lt;5,"Needs Improvement",L894&lt;=7,"Meets Expectation",L894&gt;=8,"Exceeds Expectation")</f>
        <v>Meets Expectation</v>
      </c>
      <c r="N894">
        <f t="shared" si="13"/>
        <v>12</v>
      </c>
      <c r="O894" s="11">
        <f>N894/Table3[[#Totals],[Point]]</f>
        <v>0.8571428571428571</v>
      </c>
      <c r="P894" s="4" t="str" cm="1">
        <f t="array" ref="P894">_xlfn.IFS(O894&lt;=40%,"Low Risk",AND(O894&gt;40%,O894&lt;60%), "Medium Risk",O894&gt;=60%,"High Risk")</f>
        <v>High Risk</v>
      </c>
      <c r="Y894" cm="1">
        <f t="array" ref="Y894">_xlfn.IFS(D894="22-29",1,D894="30-39",2,D894="40-49",3,D894="50-59",4)</f>
        <v>4</v>
      </c>
      <c r="Z894" cm="1">
        <f t="array" ref="Z894">_xlfn.IFS(I894="0-4years",3,I894="5-9years",2,I894="10+ years",1)</f>
        <v>2</v>
      </c>
      <c r="AA894" cm="1">
        <f t="array" ref="AA894">_xlfn.IFS(J894="Low(1-2)", 3, J894="Medium(3)",1,J894="High(4-5)",2)</f>
        <v>3</v>
      </c>
      <c r="AB894" cm="1">
        <f t="array" ref="AB894">_xlfn.IFS(M894="Needs Improvement", 4, M894="Below Expectation", 1,M894="Meets Expectation",3,M894="Exceeds Expectation",2)</f>
        <v>3</v>
      </c>
    </row>
    <row r="895" spans="1:28" x14ac:dyDescent="0.3">
      <c r="A895" t="s">
        <v>917</v>
      </c>
      <c r="B895" t="s">
        <v>1915</v>
      </c>
      <c r="C895" t="s">
        <v>2028</v>
      </c>
      <c r="D895" t="s">
        <v>2074</v>
      </c>
      <c r="E895" t="s">
        <v>2022</v>
      </c>
      <c r="F895" t="s">
        <v>514</v>
      </c>
      <c r="G895" s="4">
        <v>53716</v>
      </c>
      <c r="H895">
        <v>0</v>
      </c>
      <c r="I895" s="6" t="s">
        <v>2071</v>
      </c>
      <c r="J895" t="s">
        <v>2079</v>
      </c>
      <c r="K895">
        <v>1</v>
      </c>
      <c r="L895">
        <v>6</v>
      </c>
      <c r="M895" t="str" cm="1">
        <f t="array" ref="M895">_xlfn.IFS(L895=0,"Below Expectation",L895&lt;5,"Needs Improvement",L895&lt;=7,"Meets Expectation",L895&gt;=8,"Exceeds Expectation")</f>
        <v>Meets Expectation</v>
      </c>
      <c r="N895">
        <f t="shared" si="13"/>
        <v>9</v>
      </c>
      <c r="O895" s="11">
        <f>N895/Table3[[#Totals],[Point]]</f>
        <v>0.6428571428571429</v>
      </c>
      <c r="P895" s="4" t="str" cm="1">
        <f t="array" ref="P895">_xlfn.IFS(O895&lt;=40%,"Low Risk",AND(O895&gt;40%,O895&lt;60%), "Medium Risk",O895&gt;=60%,"High Risk")</f>
        <v>High Risk</v>
      </c>
      <c r="Y895" cm="1">
        <f t="array" ref="Y895">_xlfn.IFS(D895="22-29",1,D895="30-39",2,D895="40-49",3,D895="50-59",4)</f>
        <v>3</v>
      </c>
      <c r="Z895" cm="1">
        <f t="array" ref="Z895">_xlfn.IFS(I895="0-4years",3,I895="5-9years",2,I895="10+ years",1)</f>
        <v>1</v>
      </c>
      <c r="AA895" cm="1">
        <f t="array" ref="AA895">_xlfn.IFS(J895="Low(1-2)", 3, J895="Medium(3)",1,J895="High(4-5)",2)</f>
        <v>2</v>
      </c>
      <c r="AB895" cm="1">
        <f t="array" ref="AB895">_xlfn.IFS(M895="Needs Improvement", 4, M895="Below Expectation", 1,M895="Meets Expectation",3,M895="Exceeds Expectation",2)</f>
        <v>3</v>
      </c>
    </row>
    <row r="896" spans="1:28" x14ac:dyDescent="0.3">
      <c r="A896" t="s">
        <v>918</v>
      </c>
      <c r="B896" t="s">
        <v>1916</v>
      </c>
      <c r="C896" t="s">
        <v>2026</v>
      </c>
      <c r="D896" t="s">
        <v>2075</v>
      </c>
      <c r="E896" t="s">
        <v>2022</v>
      </c>
      <c r="F896" t="s">
        <v>454</v>
      </c>
      <c r="G896" s="4">
        <v>103137</v>
      </c>
      <c r="H896">
        <v>1</v>
      </c>
      <c r="I896" s="6" t="s">
        <v>2070</v>
      </c>
      <c r="J896" t="s">
        <v>2080</v>
      </c>
      <c r="K896">
        <v>5</v>
      </c>
      <c r="L896">
        <v>6</v>
      </c>
      <c r="M896" t="str" cm="1">
        <f t="array" ref="M896">_xlfn.IFS(L896=0,"Below Expectation",L896&lt;5,"Needs Improvement",L896&lt;=7,"Meets Expectation",L896&gt;=8,"Exceeds Expectation")</f>
        <v>Meets Expectation</v>
      </c>
      <c r="N896">
        <f t="shared" si="13"/>
        <v>12</v>
      </c>
      <c r="O896" s="11">
        <f>N896/Table3[[#Totals],[Point]]</f>
        <v>0.8571428571428571</v>
      </c>
      <c r="P896" s="4" t="str" cm="1">
        <f t="array" ref="P896">_xlfn.IFS(O896&lt;=40%,"Low Risk",AND(O896&gt;40%,O896&lt;60%), "Medium Risk",O896&gt;=60%,"High Risk")</f>
        <v>High Risk</v>
      </c>
      <c r="Y896" cm="1">
        <f t="array" ref="Y896">_xlfn.IFS(D896="22-29",1,D896="30-39",2,D896="40-49",3,D896="50-59",4)</f>
        <v>4</v>
      </c>
      <c r="Z896" cm="1">
        <f t="array" ref="Z896">_xlfn.IFS(I896="0-4years",3,I896="5-9years",2,I896="10+ years",1)</f>
        <v>2</v>
      </c>
      <c r="AA896" cm="1">
        <f t="array" ref="AA896">_xlfn.IFS(J896="Low(1-2)", 3, J896="Medium(3)",1,J896="High(4-5)",2)</f>
        <v>3</v>
      </c>
      <c r="AB896" cm="1">
        <f t="array" ref="AB896">_xlfn.IFS(M896="Needs Improvement", 4, M896="Below Expectation", 1,M896="Meets Expectation",3,M896="Exceeds Expectation",2)</f>
        <v>3</v>
      </c>
    </row>
    <row r="897" spans="1:28" x14ac:dyDescent="0.3">
      <c r="A897" t="s">
        <v>919</v>
      </c>
      <c r="B897" t="s">
        <v>1917</v>
      </c>
      <c r="C897" t="s">
        <v>2026</v>
      </c>
      <c r="D897" t="s">
        <v>2076</v>
      </c>
      <c r="E897" t="s">
        <v>2023</v>
      </c>
      <c r="F897" t="s">
        <v>262</v>
      </c>
      <c r="G897" s="4">
        <v>61018</v>
      </c>
      <c r="H897">
        <v>0</v>
      </c>
      <c r="I897" s="6" t="s">
        <v>2069</v>
      </c>
      <c r="J897" t="s">
        <v>2079</v>
      </c>
      <c r="K897">
        <v>5</v>
      </c>
      <c r="L897">
        <v>9</v>
      </c>
      <c r="M897" t="str" cm="1">
        <f t="array" ref="M897">_xlfn.IFS(L897=0,"Below Expectation",L897&lt;5,"Needs Improvement",L897&lt;=7,"Meets Expectation",L897&gt;=8,"Exceeds Expectation")</f>
        <v>Exceeds Expectation</v>
      </c>
      <c r="N897">
        <f t="shared" si="13"/>
        <v>8</v>
      </c>
      <c r="O897" s="11">
        <f>N897/Table3[[#Totals],[Point]]</f>
        <v>0.5714285714285714</v>
      </c>
      <c r="P897" s="4" t="str" cm="1">
        <f t="array" ref="P897">_xlfn.IFS(O897&lt;=40%,"Low Risk",AND(O897&gt;40%,O897&lt;60%), "Medium Risk",O897&gt;=60%,"High Risk")</f>
        <v>Medium Risk</v>
      </c>
      <c r="Y897" cm="1">
        <f t="array" ref="Y897">_xlfn.IFS(D897="22-29",1,D897="30-39",2,D897="40-49",3,D897="50-59",4)</f>
        <v>1</v>
      </c>
      <c r="Z897" cm="1">
        <f t="array" ref="Z897">_xlfn.IFS(I897="0-4years",3,I897="5-9years",2,I897="10+ years",1)</f>
        <v>3</v>
      </c>
      <c r="AA897" cm="1">
        <f t="array" ref="AA897">_xlfn.IFS(J897="Low(1-2)", 3, J897="Medium(3)",1,J897="High(4-5)",2)</f>
        <v>2</v>
      </c>
      <c r="AB897" cm="1">
        <f t="array" ref="AB897">_xlfn.IFS(M897="Needs Improvement", 4, M897="Below Expectation", 1,M897="Meets Expectation",3,M897="Exceeds Expectation",2)</f>
        <v>2</v>
      </c>
    </row>
    <row r="898" spans="1:28" x14ac:dyDescent="0.3">
      <c r="A898" t="s">
        <v>920</v>
      </c>
      <c r="B898" t="s">
        <v>1918</v>
      </c>
      <c r="C898" t="s">
        <v>2030</v>
      </c>
      <c r="D898" t="s">
        <v>2074</v>
      </c>
      <c r="E898" t="s">
        <v>2022</v>
      </c>
      <c r="F898" t="s">
        <v>327</v>
      </c>
      <c r="G898" s="4">
        <v>33061</v>
      </c>
      <c r="H898">
        <v>0</v>
      </c>
      <c r="I898" s="6" t="s">
        <v>2071</v>
      </c>
      <c r="J898" t="s">
        <v>2080</v>
      </c>
      <c r="K898">
        <v>2</v>
      </c>
      <c r="L898">
        <v>1</v>
      </c>
      <c r="M898" t="str" cm="1">
        <f t="array" ref="M898">_xlfn.IFS(L898=0,"Below Expectation",L898&lt;5,"Needs Improvement",L898&lt;=7,"Meets Expectation",L898&gt;=8,"Exceeds Expectation")</f>
        <v>Needs Improvement</v>
      </c>
      <c r="N898">
        <f t="shared" si="13"/>
        <v>11</v>
      </c>
      <c r="O898" s="11">
        <f>N898/Table3[[#Totals],[Point]]</f>
        <v>0.7857142857142857</v>
      </c>
      <c r="P898" s="4" t="str" cm="1">
        <f t="array" ref="P898">_xlfn.IFS(O898&lt;=40%,"Low Risk",AND(O898&gt;40%,O898&lt;60%), "Medium Risk",O898&gt;=60%,"High Risk")</f>
        <v>High Risk</v>
      </c>
      <c r="Y898" cm="1">
        <f t="array" ref="Y898">_xlfn.IFS(D898="22-29",1,D898="30-39",2,D898="40-49",3,D898="50-59",4)</f>
        <v>3</v>
      </c>
      <c r="Z898" cm="1">
        <f t="array" ref="Z898">_xlfn.IFS(I898="0-4years",3,I898="5-9years",2,I898="10+ years",1)</f>
        <v>1</v>
      </c>
      <c r="AA898" cm="1">
        <f t="array" ref="AA898">_xlfn.IFS(J898="Low(1-2)", 3, J898="Medium(3)",1,J898="High(4-5)",2)</f>
        <v>3</v>
      </c>
      <c r="AB898" cm="1">
        <f t="array" ref="AB898">_xlfn.IFS(M898="Needs Improvement", 4, M898="Below Expectation", 1,M898="Meets Expectation",3,M898="Exceeds Expectation",2)</f>
        <v>4</v>
      </c>
    </row>
    <row r="899" spans="1:28" x14ac:dyDescent="0.3">
      <c r="A899" t="s">
        <v>921</v>
      </c>
      <c r="B899" t="s">
        <v>1919</v>
      </c>
      <c r="C899" t="s">
        <v>2030</v>
      </c>
      <c r="D899" t="s">
        <v>2076</v>
      </c>
      <c r="E899" t="s">
        <v>2023</v>
      </c>
      <c r="F899" t="s">
        <v>321</v>
      </c>
      <c r="G899" s="4">
        <v>33609</v>
      </c>
      <c r="H899">
        <v>0</v>
      </c>
      <c r="I899" s="6" t="s">
        <v>2069</v>
      </c>
      <c r="J899" t="s">
        <v>2079</v>
      </c>
      <c r="K899">
        <v>2</v>
      </c>
      <c r="L899">
        <v>9</v>
      </c>
      <c r="M899" t="str" cm="1">
        <f t="array" ref="M899">_xlfn.IFS(L899=0,"Below Expectation",L899&lt;5,"Needs Improvement",L899&lt;=7,"Meets Expectation",L899&gt;=8,"Exceeds Expectation")</f>
        <v>Exceeds Expectation</v>
      </c>
      <c r="N899">
        <f t="shared" ref="N899:N962" si="14">SUM(Y899:AB899)</f>
        <v>8</v>
      </c>
      <c r="O899" s="11">
        <f>N899/Table3[[#Totals],[Point]]</f>
        <v>0.5714285714285714</v>
      </c>
      <c r="P899" s="4" t="str" cm="1">
        <f t="array" ref="P899">_xlfn.IFS(O899&lt;=40%,"Low Risk",AND(O899&gt;40%,O899&lt;60%), "Medium Risk",O899&gt;=60%,"High Risk")</f>
        <v>Medium Risk</v>
      </c>
      <c r="Y899" cm="1">
        <f t="array" ref="Y899">_xlfn.IFS(D899="22-29",1,D899="30-39",2,D899="40-49",3,D899="50-59",4)</f>
        <v>1</v>
      </c>
      <c r="Z899" cm="1">
        <f t="array" ref="Z899">_xlfn.IFS(I899="0-4years",3,I899="5-9years",2,I899="10+ years",1)</f>
        <v>3</v>
      </c>
      <c r="AA899" cm="1">
        <f t="array" ref="AA899">_xlfn.IFS(J899="Low(1-2)", 3, J899="Medium(3)",1,J899="High(4-5)",2)</f>
        <v>2</v>
      </c>
      <c r="AB899" cm="1">
        <f t="array" ref="AB899">_xlfn.IFS(M899="Needs Improvement", 4, M899="Below Expectation", 1,M899="Meets Expectation",3,M899="Exceeds Expectation",2)</f>
        <v>2</v>
      </c>
    </row>
    <row r="900" spans="1:28" x14ac:dyDescent="0.3">
      <c r="A900" t="s">
        <v>922</v>
      </c>
      <c r="B900" t="s">
        <v>1920</v>
      </c>
      <c r="C900" t="s">
        <v>2026</v>
      </c>
      <c r="D900" t="s">
        <v>2073</v>
      </c>
      <c r="E900" t="s">
        <v>2022</v>
      </c>
      <c r="F900" t="s">
        <v>99</v>
      </c>
      <c r="G900" s="4">
        <v>60371</v>
      </c>
      <c r="H900">
        <v>1</v>
      </c>
      <c r="I900" s="6" t="s">
        <v>2069</v>
      </c>
      <c r="J900" t="s">
        <v>2079</v>
      </c>
      <c r="K900">
        <v>1</v>
      </c>
      <c r="L900">
        <v>1</v>
      </c>
      <c r="M900" t="str" cm="1">
        <f t="array" ref="M900">_xlfn.IFS(L900=0,"Below Expectation",L900&lt;5,"Needs Improvement",L900&lt;=7,"Meets Expectation",L900&gt;=8,"Exceeds Expectation")</f>
        <v>Needs Improvement</v>
      </c>
      <c r="N900">
        <f t="shared" si="14"/>
        <v>11</v>
      </c>
      <c r="O900" s="11">
        <f>N900/Table3[[#Totals],[Point]]</f>
        <v>0.7857142857142857</v>
      </c>
      <c r="P900" s="4" t="str" cm="1">
        <f t="array" ref="P900">_xlfn.IFS(O900&lt;=40%,"Low Risk",AND(O900&gt;40%,O900&lt;60%), "Medium Risk",O900&gt;=60%,"High Risk")</f>
        <v>High Risk</v>
      </c>
      <c r="Y900" cm="1">
        <f t="array" ref="Y900">_xlfn.IFS(D900="22-29",1,D900="30-39",2,D900="40-49",3,D900="50-59",4)</f>
        <v>2</v>
      </c>
      <c r="Z900" cm="1">
        <f t="array" ref="Z900">_xlfn.IFS(I900="0-4years",3,I900="5-9years",2,I900="10+ years",1)</f>
        <v>3</v>
      </c>
      <c r="AA900" cm="1">
        <f t="array" ref="AA900">_xlfn.IFS(J900="Low(1-2)", 3, J900="Medium(3)",1,J900="High(4-5)",2)</f>
        <v>2</v>
      </c>
      <c r="AB900" cm="1">
        <f t="array" ref="AB900">_xlfn.IFS(M900="Needs Improvement", 4, M900="Below Expectation", 1,M900="Meets Expectation",3,M900="Exceeds Expectation",2)</f>
        <v>4</v>
      </c>
    </row>
    <row r="901" spans="1:28" x14ac:dyDescent="0.3">
      <c r="A901" t="s">
        <v>923</v>
      </c>
      <c r="B901" t="s">
        <v>1921</v>
      </c>
      <c r="C901" t="s">
        <v>2025</v>
      </c>
      <c r="D901" t="s">
        <v>2076</v>
      </c>
      <c r="E901" t="s">
        <v>2022</v>
      </c>
      <c r="F901" t="s">
        <v>723</v>
      </c>
      <c r="G901" s="4">
        <v>108021</v>
      </c>
      <c r="H901">
        <v>0</v>
      </c>
      <c r="I901" s="6" t="s">
        <v>2070</v>
      </c>
      <c r="J901" t="s">
        <v>2081</v>
      </c>
      <c r="K901">
        <v>2</v>
      </c>
      <c r="L901">
        <v>9</v>
      </c>
      <c r="M901" t="str" cm="1">
        <f t="array" ref="M901">_xlfn.IFS(L901=0,"Below Expectation",L901&lt;5,"Needs Improvement",L901&lt;=7,"Meets Expectation",L901&gt;=8,"Exceeds Expectation")</f>
        <v>Exceeds Expectation</v>
      </c>
      <c r="N901">
        <f t="shared" si="14"/>
        <v>6</v>
      </c>
      <c r="O901" s="11">
        <f>N901/Table3[[#Totals],[Point]]</f>
        <v>0.42857142857142855</v>
      </c>
      <c r="P901" s="4" t="str" cm="1">
        <f t="array" ref="P901">_xlfn.IFS(O901&lt;=40%,"Low Risk",AND(O901&gt;40%,O901&lt;60%), "Medium Risk",O901&gt;=60%,"High Risk")</f>
        <v>Medium Risk</v>
      </c>
      <c r="Y901" cm="1">
        <f t="array" ref="Y901">_xlfn.IFS(D901="22-29",1,D901="30-39",2,D901="40-49",3,D901="50-59",4)</f>
        <v>1</v>
      </c>
      <c r="Z901" cm="1">
        <f t="array" ref="Z901">_xlfn.IFS(I901="0-4years",3,I901="5-9years",2,I901="10+ years",1)</f>
        <v>2</v>
      </c>
      <c r="AA901" cm="1">
        <f t="array" ref="AA901">_xlfn.IFS(J901="Low(1-2)", 3, J901="Medium(3)",1,J901="High(4-5)",2)</f>
        <v>1</v>
      </c>
      <c r="AB901" cm="1">
        <f t="array" ref="AB901">_xlfn.IFS(M901="Needs Improvement", 4, M901="Below Expectation", 1,M901="Meets Expectation",3,M901="Exceeds Expectation",2)</f>
        <v>2</v>
      </c>
    </row>
    <row r="902" spans="1:28" x14ac:dyDescent="0.3">
      <c r="A902" t="s">
        <v>924</v>
      </c>
      <c r="B902" t="s">
        <v>1922</v>
      </c>
      <c r="C902" t="s">
        <v>2026</v>
      </c>
      <c r="D902" t="s">
        <v>2073</v>
      </c>
      <c r="E902" t="s">
        <v>2023</v>
      </c>
      <c r="F902" t="s">
        <v>356</v>
      </c>
      <c r="G902" s="4">
        <v>45805</v>
      </c>
      <c r="H902">
        <v>0</v>
      </c>
      <c r="I902" s="6" t="s">
        <v>2069</v>
      </c>
      <c r="J902" t="s">
        <v>2081</v>
      </c>
      <c r="K902">
        <v>4</v>
      </c>
      <c r="L902">
        <v>6</v>
      </c>
      <c r="M902" t="str" cm="1">
        <f t="array" ref="M902">_xlfn.IFS(L902=0,"Below Expectation",L902&lt;5,"Needs Improvement",L902&lt;=7,"Meets Expectation",L902&gt;=8,"Exceeds Expectation")</f>
        <v>Meets Expectation</v>
      </c>
      <c r="N902">
        <f t="shared" si="14"/>
        <v>9</v>
      </c>
      <c r="O902" s="11">
        <f>N902/Table3[[#Totals],[Point]]</f>
        <v>0.6428571428571429</v>
      </c>
      <c r="P902" s="4" t="str" cm="1">
        <f t="array" ref="P902">_xlfn.IFS(O902&lt;=40%,"Low Risk",AND(O902&gt;40%,O902&lt;60%), "Medium Risk",O902&gt;=60%,"High Risk")</f>
        <v>High Risk</v>
      </c>
      <c r="Y902" cm="1">
        <f t="array" ref="Y902">_xlfn.IFS(D902="22-29",1,D902="30-39",2,D902="40-49",3,D902="50-59",4)</f>
        <v>2</v>
      </c>
      <c r="Z902" cm="1">
        <f t="array" ref="Z902">_xlfn.IFS(I902="0-4years",3,I902="5-9years",2,I902="10+ years",1)</f>
        <v>3</v>
      </c>
      <c r="AA902" cm="1">
        <f t="array" ref="AA902">_xlfn.IFS(J902="Low(1-2)", 3, J902="Medium(3)",1,J902="High(4-5)",2)</f>
        <v>1</v>
      </c>
      <c r="AB902" cm="1">
        <f t="array" ref="AB902">_xlfn.IFS(M902="Needs Improvement", 4, M902="Below Expectation", 1,M902="Meets Expectation",3,M902="Exceeds Expectation",2)</f>
        <v>3</v>
      </c>
    </row>
    <row r="903" spans="1:28" x14ac:dyDescent="0.3">
      <c r="A903" t="s">
        <v>925</v>
      </c>
      <c r="B903" t="s">
        <v>1923</v>
      </c>
      <c r="C903" t="s">
        <v>2027</v>
      </c>
      <c r="D903" t="s">
        <v>2075</v>
      </c>
      <c r="E903" t="s">
        <v>2023</v>
      </c>
      <c r="F903" t="s">
        <v>923</v>
      </c>
      <c r="G903" s="4">
        <v>32857</v>
      </c>
      <c r="H903">
        <v>1</v>
      </c>
      <c r="I903" s="6" t="s">
        <v>2069</v>
      </c>
      <c r="J903" t="s">
        <v>2080</v>
      </c>
      <c r="K903">
        <v>2</v>
      </c>
      <c r="L903">
        <v>9</v>
      </c>
      <c r="M903" t="str" cm="1">
        <f t="array" ref="M903">_xlfn.IFS(L903=0,"Below Expectation",L903&lt;5,"Needs Improvement",L903&lt;=7,"Meets Expectation",L903&gt;=8,"Exceeds Expectation")</f>
        <v>Exceeds Expectation</v>
      </c>
      <c r="N903">
        <f t="shared" si="14"/>
        <v>12</v>
      </c>
      <c r="O903" s="11">
        <f>N903/Table3[[#Totals],[Point]]</f>
        <v>0.8571428571428571</v>
      </c>
      <c r="P903" s="4" t="str" cm="1">
        <f t="array" ref="P903">_xlfn.IFS(O903&lt;=40%,"Low Risk",AND(O903&gt;40%,O903&lt;60%), "Medium Risk",O903&gt;=60%,"High Risk")</f>
        <v>High Risk</v>
      </c>
      <c r="Y903" cm="1">
        <f t="array" ref="Y903">_xlfn.IFS(D903="22-29",1,D903="30-39",2,D903="40-49",3,D903="50-59",4)</f>
        <v>4</v>
      </c>
      <c r="Z903" cm="1">
        <f t="array" ref="Z903">_xlfn.IFS(I903="0-4years",3,I903="5-9years",2,I903="10+ years",1)</f>
        <v>3</v>
      </c>
      <c r="AA903" cm="1">
        <f t="array" ref="AA903">_xlfn.IFS(J903="Low(1-2)", 3, J903="Medium(3)",1,J903="High(4-5)",2)</f>
        <v>3</v>
      </c>
      <c r="AB903" cm="1">
        <f t="array" ref="AB903">_xlfn.IFS(M903="Needs Improvement", 4, M903="Below Expectation", 1,M903="Meets Expectation",3,M903="Exceeds Expectation",2)</f>
        <v>2</v>
      </c>
    </row>
    <row r="904" spans="1:28" x14ac:dyDescent="0.3">
      <c r="A904" t="s">
        <v>926</v>
      </c>
      <c r="B904" t="s">
        <v>1924</v>
      </c>
      <c r="C904" t="s">
        <v>2026</v>
      </c>
      <c r="D904" t="s">
        <v>2075</v>
      </c>
      <c r="E904" t="s">
        <v>2023</v>
      </c>
      <c r="F904" t="s">
        <v>1022</v>
      </c>
      <c r="G904" s="4">
        <v>36620</v>
      </c>
      <c r="H904">
        <v>0</v>
      </c>
      <c r="I904" s="6" t="s">
        <v>2070</v>
      </c>
      <c r="J904" t="s">
        <v>2080</v>
      </c>
      <c r="K904">
        <v>2</v>
      </c>
      <c r="L904">
        <v>6</v>
      </c>
      <c r="M904" t="str" cm="1">
        <f t="array" ref="M904">_xlfn.IFS(L904=0,"Below Expectation",L904&lt;5,"Needs Improvement",L904&lt;=7,"Meets Expectation",L904&gt;=8,"Exceeds Expectation")</f>
        <v>Meets Expectation</v>
      </c>
      <c r="N904">
        <f t="shared" si="14"/>
        <v>12</v>
      </c>
      <c r="O904" s="11">
        <f>N904/Table3[[#Totals],[Point]]</f>
        <v>0.8571428571428571</v>
      </c>
      <c r="P904" s="4" t="str" cm="1">
        <f t="array" ref="P904">_xlfn.IFS(O904&lt;=40%,"Low Risk",AND(O904&gt;40%,O904&lt;60%), "Medium Risk",O904&gt;=60%,"High Risk")</f>
        <v>High Risk</v>
      </c>
      <c r="Y904" cm="1">
        <f t="array" ref="Y904">_xlfn.IFS(D904="22-29",1,D904="30-39",2,D904="40-49",3,D904="50-59",4)</f>
        <v>4</v>
      </c>
      <c r="Z904" cm="1">
        <f t="array" ref="Z904">_xlfn.IFS(I904="0-4years",3,I904="5-9years",2,I904="10+ years",1)</f>
        <v>2</v>
      </c>
      <c r="AA904" cm="1">
        <f t="array" ref="AA904">_xlfn.IFS(J904="Low(1-2)", 3, J904="Medium(3)",1,J904="High(4-5)",2)</f>
        <v>3</v>
      </c>
      <c r="AB904" cm="1">
        <f t="array" ref="AB904">_xlfn.IFS(M904="Needs Improvement", 4, M904="Below Expectation", 1,M904="Meets Expectation",3,M904="Exceeds Expectation",2)</f>
        <v>3</v>
      </c>
    </row>
    <row r="905" spans="1:28" x14ac:dyDescent="0.3">
      <c r="A905" t="s">
        <v>927</v>
      </c>
      <c r="B905" t="s">
        <v>1925</v>
      </c>
      <c r="C905" t="s">
        <v>2029</v>
      </c>
      <c r="D905" t="s">
        <v>2073</v>
      </c>
      <c r="E905" t="s">
        <v>2023</v>
      </c>
      <c r="F905" t="s">
        <v>781</v>
      </c>
      <c r="G905" s="4">
        <v>33177</v>
      </c>
      <c r="H905">
        <v>0</v>
      </c>
      <c r="I905" s="6" t="s">
        <v>2071</v>
      </c>
      <c r="J905" t="s">
        <v>2079</v>
      </c>
      <c r="K905">
        <v>4</v>
      </c>
      <c r="L905">
        <v>6</v>
      </c>
      <c r="M905" t="str" cm="1">
        <f t="array" ref="M905">_xlfn.IFS(L905=0,"Below Expectation",L905&lt;5,"Needs Improvement",L905&lt;=7,"Meets Expectation",L905&gt;=8,"Exceeds Expectation")</f>
        <v>Meets Expectation</v>
      </c>
      <c r="N905">
        <f t="shared" si="14"/>
        <v>8</v>
      </c>
      <c r="O905" s="11">
        <f>N905/Table3[[#Totals],[Point]]</f>
        <v>0.5714285714285714</v>
      </c>
      <c r="P905" s="4" t="str" cm="1">
        <f t="array" ref="P905">_xlfn.IFS(O905&lt;=40%,"Low Risk",AND(O905&gt;40%,O905&lt;60%), "Medium Risk",O905&gt;=60%,"High Risk")</f>
        <v>Medium Risk</v>
      </c>
      <c r="Y905" cm="1">
        <f t="array" ref="Y905">_xlfn.IFS(D905="22-29",1,D905="30-39",2,D905="40-49",3,D905="50-59",4)</f>
        <v>2</v>
      </c>
      <c r="Z905" cm="1">
        <f t="array" ref="Z905">_xlfn.IFS(I905="0-4years",3,I905="5-9years",2,I905="10+ years",1)</f>
        <v>1</v>
      </c>
      <c r="AA905" cm="1">
        <f t="array" ref="AA905">_xlfn.IFS(J905="Low(1-2)", 3, J905="Medium(3)",1,J905="High(4-5)",2)</f>
        <v>2</v>
      </c>
      <c r="AB905" cm="1">
        <f t="array" ref="AB905">_xlfn.IFS(M905="Needs Improvement", 4, M905="Below Expectation", 1,M905="Meets Expectation",3,M905="Exceeds Expectation",2)</f>
        <v>3</v>
      </c>
    </row>
    <row r="906" spans="1:28" x14ac:dyDescent="0.3">
      <c r="A906" t="s">
        <v>928</v>
      </c>
      <c r="B906" t="s">
        <v>1926</v>
      </c>
      <c r="C906" t="s">
        <v>2029</v>
      </c>
      <c r="D906" t="s">
        <v>2075</v>
      </c>
      <c r="E906" t="s">
        <v>2023</v>
      </c>
      <c r="F906" t="s">
        <v>665</v>
      </c>
      <c r="G906" s="4">
        <v>55111</v>
      </c>
      <c r="H906">
        <v>0</v>
      </c>
      <c r="I906" s="6" t="s">
        <v>2069</v>
      </c>
      <c r="J906" t="s">
        <v>2080</v>
      </c>
      <c r="K906">
        <v>1</v>
      </c>
      <c r="L906">
        <v>4</v>
      </c>
      <c r="M906" t="str" cm="1">
        <f t="array" ref="M906">_xlfn.IFS(L906=0,"Below Expectation",L906&lt;5,"Needs Improvement",L906&lt;=7,"Meets Expectation",L906&gt;=8,"Exceeds Expectation")</f>
        <v>Needs Improvement</v>
      </c>
      <c r="N906">
        <f t="shared" si="14"/>
        <v>14</v>
      </c>
      <c r="O906" s="11">
        <f>N906/Table3[[#Totals],[Point]]</f>
        <v>1</v>
      </c>
      <c r="P906" s="4" t="str" cm="1">
        <f t="array" ref="P906">_xlfn.IFS(O906&lt;=40%,"Low Risk",AND(O906&gt;40%,O906&lt;60%), "Medium Risk",O906&gt;=60%,"High Risk")</f>
        <v>High Risk</v>
      </c>
      <c r="Y906" cm="1">
        <f t="array" ref="Y906">_xlfn.IFS(D906="22-29",1,D906="30-39",2,D906="40-49",3,D906="50-59",4)</f>
        <v>4</v>
      </c>
      <c r="Z906" cm="1">
        <f t="array" ref="Z906">_xlfn.IFS(I906="0-4years",3,I906="5-9years",2,I906="10+ years",1)</f>
        <v>3</v>
      </c>
      <c r="AA906" cm="1">
        <f t="array" ref="AA906">_xlfn.IFS(J906="Low(1-2)", 3, J906="Medium(3)",1,J906="High(4-5)",2)</f>
        <v>3</v>
      </c>
      <c r="AB906" cm="1">
        <f t="array" ref="AB906">_xlfn.IFS(M906="Needs Improvement", 4, M906="Below Expectation", 1,M906="Meets Expectation",3,M906="Exceeds Expectation",2)</f>
        <v>4</v>
      </c>
    </row>
    <row r="907" spans="1:28" x14ac:dyDescent="0.3">
      <c r="A907" t="s">
        <v>929</v>
      </c>
      <c r="B907" t="s">
        <v>1927</v>
      </c>
      <c r="C907" t="s">
        <v>2029</v>
      </c>
      <c r="D907" t="s">
        <v>2075</v>
      </c>
      <c r="E907" t="s">
        <v>2022</v>
      </c>
      <c r="F907" t="s">
        <v>497</v>
      </c>
      <c r="G907" s="4">
        <v>113578</v>
      </c>
      <c r="H907">
        <v>0</v>
      </c>
      <c r="I907" s="6" t="s">
        <v>2070</v>
      </c>
      <c r="J907" t="s">
        <v>2079</v>
      </c>
      <c r="K907">
        <v>4</v>
      </c>
      <c r="L907">
        <v>0</v>
      </c>
      <c r="M907" t="str" cm="1">
        <f t="array" ref="M907">_xlfn.IFS(L907=0,"Below Expectation",L907&lt;5,"Needs Improvement",L907&lt;=7,"Meets Expectation",L907&gt;=8,"Exceeds Expectation")</f>
        <v>Below Expectation</v>
      </c>
      <c r="N907">
        <f t="shared" si="14"/>
        <v>9</v>
      </c>
      <c r="O907" s="11">
        <f>N907/Table3[[#Totals],[Point]]</f>
        <v>0.6428571428571429</v>
      </c>
      <c r="P907" s="4" t="str" cm="1">
        <f t="array" ref="P907">_xlfn.IFS(O907&lt;=40%,"Low Risk",AND(O907&gt;40%,O907&lt;60%), "Medium Risk",O907&gt;=60%,"High Risk")</f>
        <v>High Risk</v>
      </c>
      <c r="Y907" cm="1">
        <f t="array" ref="Y907">_xlfn.IFS(D907="22-29",1,D907="30-39",2,D907="40-49",3,D907="50-59",4)</f>
        <v>4</v>
      </c>
      <c r="Z907" cm="1">
        <f t="array" ref="Z907">_xlfn.IFS(I907="0-4years",3,I907="5-9years",2,I907="10+ years",1)</f>
        <v>2</v>
      </c>
      <c r="AA907" cm="1">
        <f t="array" ref="AA907">_xlfn.IFS(J907="Low(1-2)", 3, J907="Medium(3)",1,J907="High(4-5)",2)</f>
        <v>2</v>
      </c>
      <c r="AB907" cm="1">
        <f t="array" ref="AB907">_xlfn.IFS(M907="Needs Improvement", 4, M907="Below Expectation", 1,M907="Meets Expectation",3,M907="Exceeds Expectation",2)</f>
        <v>1</v>
      </c>
    </row>
    <row r="908" spans="1:28" x14ac:dyDescent="0.3">
      <c r="A908" t="s">
        <v>930</v>
      </c>
      <c r="B908" t="s">
        <v>1928</v>
      </c>
      <c r="C908" t="s">
        <v>2025</v>
      </c>
      <c r="D908" t="s">
        <v>2074</v>
      </c>
      <c r="E908" t="s">
        <v>2022</v>
      </c>
      <c r="F908" t="s">
        <v>850</v>
      </c>
      <c r="G908" s="4">
        <v>109181</v>
      </c>
      <c r="H908">
        <v>1</v>
      </c>
      <c r="I908" s="6" t="s">
        <v>2069</v>
      </c>
      <c r="J908" t="s">
        <v>2079</v>
      </c>
      <c r="K908">
        <v>5</v>
      </c>
      <c r="L908">
        <v>1</v>
      </c>
      <c r="M908" t="str" cm="1">
        <f t="array" ref="M908">_xlfn.IFS(L908=0,"Below Expectation",L908&lt;5,"Needs Improvement",L908&lt;=7,"Meets Expectation",L908&gt;=8,"Exceeds Expectation")</f>
        <v>Needs Improvement</v>
      </c>
      <c r="N908">
        <f t="shared" si="14"/>
        <v>12</v>
      </c>
      <c r="O908" s="11">
        <f>N908/Table3[[#Totals],[Point]]</f>
        <v>0.8571428571428571</v>
      </c>
      <c r="P908" s="4" t="str" cm="1">
        <f t="array" ref="P908">_xlfn.IFS(O908&lt;=40%,"Low Risk",AND(O908&gt;40%,O908&lt;60%), "Medium Risk",O908&gt;=60%,"High Risk")</f>
        <v>High Risk</v>
      </c>
      <c r="Y908" cm="1">
        <f t="array" ref="Y908">_xlfn.IFS(D908="22-29",1,D908="30-39",2,D908="40-49",3,D908="50-59",4)</f>
        <v>3</v>
      </c>
      <c r="Z908" cm="1">
        <f t="array" ref="Z908">_xlfn.IFS(I908="0-4years",3,I908="5-9years",2,I908="10+ years",1)</f>
        <v>3</v>
      </c>
      <c r="AA908" cm="1">
        <f t="array" ref="AA908">_xlfn.IFS(J908="Low(1-2)", 3, J908="Medium(3)",1,J908="High(4-5)",2)</f>
        <v>2</v>
      </c>
      <c r="AB908" cm="1">
        <f t="array" ref="AB908">_xlfn.IFS(M908="Needs Improvement", 4, M908="Below Expectation", 1,M908="Meets Expectation",3,M908="Exceeds Expectation",2)</f>
        <v>4</v>
      </c>
    </row>
    <row r="909" spans="1:28" x14ac:dyDescent="0.3">
      <c r="A909" t="s">
        <v>931</v>
      </c>
      <c r="B909" t="s">
        <v>1929</v>
      </c>
      <c r="C909" t="s">
        <v>2025</v>
      </c>
      <c r="D909" t="s">
        <v>2073</v>
      </c>
      <c r="E909" t="s">
        <v>2023</v>
      </c>
      <c r="F909" t="s">
        <v>946</v>
      </c>
      <c r="G909" s="4">
        <v>114941</v>
      </c>
      <c r="H909">
        <v>1</v>
      </c>
      <c r="I909" s="6" t="s">
        <v>2070</v>
      </c>
      <c r="J909" t="s">
        <v>2080</v>
      </c>
      <c r="K909">
        <v>4</v>
      </c>
      <c r="L909">
        <v>8</v>
      </c>
      <c r="M909" t="str" cm="1">
        <f t="array" ref="M909">_xlfn.IFS(L909=0,"Below Expectation",L909&lt;5,"Needs Improvement",L909&lt;=7,"Meets Expectation",L909&gt;=8,"Exceeds Expectation")</f>
        <v>Exceeds Expectation</v>
      </c>
      <c r="N909">
        <f t="shared" si="14"/>
        <v>9</v>
      </c>
      <c r="O909" s="11">
        <f>N909/Table3[[#Totals],[Point]]</f>
        <v>0.6428571428571429</v>
      </c>
      <c r="P909" s="4" t="str" cm="1">
        <f t="array" ref="P909">_xlfn.IFS(O909&lt;=40%,"Low Risk",AND(O909&gt;40%,O909&lt;60%), "Medium Risk",O909&gt;=60%,"High Risk")</f>
        <v>High Risk</v>
      </c>
      <c r="Y909" cm="1">
        <f t="array" ref="Y909">_xlfn.IFS(D909="22-29",1,D909="30-39",2,D909="40-49",3,D909="50-59",4)</f>
        <v>2</v>
      </c>
      <c r="Z909" cm="1">
        <f t="array" ref="Z909">_xlfn.IFS(I909="0-4years",3,I909="5-9years",2,I909="10+ years",1)</f>
        <v>2</v>
      </c>
      <c r="AA909" cm="1">
        <f t="array" ref="AA909">_xlfn.IFS(J909="Low(1-2)", 3, J909="Medium(3)",1,J909="High(4-5)",2)</f>
        <v>3</v>
      </c>
      <c r="AB909" cm="1">
        <f t="array" ref="AB909">_xlfn.IFS(M909="Needs Improvement", 4, M909="Below Expectation", 1,M909="Meets Expectation",3,M909="Exceeds Expectation",2)</f>
        <v>2</v>
      </c>
    </row>
    <row r="910" spans="1:28" x14ac:dyDescent="0.3">
      <c r="A910" t="s">
        <v>932</v>
      </c>
      <c r="B910" t="s">
        <v>1930</v>
      </c>
      <c r="C910" t="s">
        <v>2026</v>
      </c>
      <c r="D910" t="s">
        <v>2075</v>
      </c>
      <c r="E910" t="s">
        <v>2023</v>
      </c>
      <c r="F910" t="s">
        <v>306</v>
      </c>
      <c r="G910" s="4">
        <v>36826</v>
      </c>
      <c r="H910">
        <v>0</v>
      </c>
      <c r="I910" s="6" t="s">
        <v>2071</v>
      </c>
      <c r="J910" t="s">
        <v>2080</v>
      </c>
      <c r="K910">
        <v>3</v>
      </c>
      <c r="L910">
        <v>7</v>
      </c>
      <c r="M910" t="str" cm="1">
        <f t="array" ref="M910">_xlfn.IFS(L910=0,"Below Expectation",L910&lt;5,"Needs Improvement",L910&lt;=7,"Meets Expectation",L910&gt;=8,"Exceeds Expectation")</f>
        <v>Meets Expectation</v>
      </c>
      <c r="N910">
        <f t="shared" si="14"/>
        <v>11</v>
      </c>
      <c r="O910" s="11">
        <f>N910/Table3[[#Totals],[Point]]</f>
        <v>0.7857142857142857</v>
      </c>
      <c r="P910" s="4" t="str" cm="1">
        <f t="array" ref="P910">_xlfn.IFS(O910&lt;=40%,"Low Risk",AND(O910&gt;40%,O910&lt;60%), "Medium Risk",O910&gt;=60%,"High Risk")</f>
        <v>High Risk</v>
      </c>
      <c r="Y910" cm="1">
        <f t="array" ref="Y910">_xlfn.IFS(D910="22-29",1,D910="30-39",2,D910="40-49",3,D910="50-59",4)</f>
        <v>4</v>
      </c>
      <c r="Z910" cm="1">
        <f t="array" ref="Z910">_xlfn.IFS(I910="0-4years",3,I910="5-9years",2,I910="10+ years",1)</f>
        <v>1</v>
      </c>
      <c r="AA910" cm="1">
        <f t="array" ref="AA910">_xlfn.IFS(J910="Low(1-2)", 3, J910="Medium(3)",1,J910="High(4-5)",2)</f>
        <v>3</v>
      </c>
      <c r="AB910" cm="1">
        <f t="array" ref="AB910">_xlfn.IFS(M910="Needs Improvement", 4, M910="Below Expectation", 1,M910="Meets Expectation",3,M910="Exceeds Expectation",2)</f>
        <v>3</v>
      </c>
    </row>
    <row r="911" spans="1:28" x14ac:dyDescent="0.3">
      <c r="A911" t="s">
        <v>933</v>
      </c>
      <c r="B911" t="s">
        <v>1931</v>
      </c>
      <c r="C911" t="s">
        <v>2029</v>
      </c>
      <c r="D911" t="s">
        <v>2076</v>
      </c>
      <c r="E911" t="s">
        <v>2023</v>
      </c>
      <c r="F911" t="s">
        <v>614</v>
      </c>
      <c r="G911" s="4">
        <v>38890</v>
      </c>
      <c r="H911">
        <v>1</v>
      </c>
      <c r="I911" s="6" t="s">
        <v>2069</v>
      </c>
      <c r="J911" t="s">
        <v>2081</v>
      </c>
      <c r="K911">
        <v>5</v>
      </c>
      <c r="L911">
        <v>7</v>
      </c>
      <c r="M911" t="str" cm="1">
        <f t="array" ref="M911">_xlfn.IFS(L911=0,"Below Expectation",L911&lt;5,"Needs Improvement",L911&lt;=7,"Meets Expectation",L911&gt;=8,"Exceeds Expectation")</f>
        <v>Meets Expectation</v>
      </c>
      <c r="N911">
        <f t="shared" si="14"/>
        <v>8</v>
      </c>
      <c r="O911" s="11">
        <f>N911/Table3[[#Totals],[Point]]</f>
        <v>0.5714285714285714</v>
      </c>
      <c r="P911" s="4" t="str" cm="1">
        <f t="array" ref="P911">_xlfn.IFS(O911&lt;=40%,"Low Risk",AND(O911&gt;40%,O911&lt;60%), "Medium Risk",O911&gt;=60%,"High Risk")</f>
        <v>Medium Risk</v>
      </c>
      <c r="Y911" cm="1">
        <f t="array" ref="Y911">_xlfn.IFS(D911="22-29",1,D911="30-39",2,D911="40-49",3,D911="50-59",4)</f>
        <v>1</v>
      </c>
      <c r="Z911" cm="1">
        <f t="array" ref="Z911">_xlfn.IFS(I911="0-4years",3,I911="5-9years",2,I911="10+ years",1)</f>
        <v>3</v>
      </c>
      <c r="AA911" cm="1">
        <f t="array" ref="AA911">_xlfn.IFS(J911="Low(1-2)", 3, J911="Medium(3)",1,J911="High(4-5)",2)</f>
        <v>1</v>
      </c>
      <c r="AB911" cm="1">
        <f t="array" ref="AB911">_xlfn.IFS(M911="Needs Improvement", 4, M911="Below Expectation", 1,M911="Meets Expectation",3,M911="Exceeds Expectation",2)</f>
        <v>3</v>
      </c>
    </row>
    <row r="912" spans="1:28" x14ac:dyDescent="0.3">
      <c r="A912" t="s">
        <v>934</v>
      </c>
      <c r="B912" t="s">
        <v>1932</v>
      </c>
      <c r="C912" t="s">
        <v>2025</v>
      </c>
      <c r="D912" t="s">
        <v>2076</v>
      </c>
      <c r="E912" t="s">
        <v>2022</v>
      </c>
      <c r="F912" t="s">
        <v>95</v>
      </c>
      <c r="G912" s="4">
        <v>107428</v>
      </c>
      <c r="H912">
        <v>0</v>
      </c>
      <c r="I912" s="6" t="s">
        <v>2071</v>
      </c>
      <c r="J912" t="s">
        <v>2079</v>
      </c>
      <c r="K912">
        <v>2</v>
      </c>
      <c r="L912">
        <v>9</v>
      </c>
      <c r="M912" t="str" cm="1">
        <f t="array" ref="M912">_xlfn.IFS(L912=0,"Below Expectation",L912&lt;5,"Needs Improvement",L912&lt;=7,"Meets Expectation",L912&gt;=8,"Exceeds Expectation")</f>
        <v>Exceeds Expectation</v>
      </c>
      <c r="N912">
        <f t="shared" si="14"/>
        <v>6</v>
      </c>
      <c r="O912" s="11">
        <f>N912/Table3[[#Totals],[Point]]</f>
        <v>0.42857142857142855</v>
      </c>
      <c r="P912" s="4" t="str" cm="1">
        <f t="array" ref="P912">_xlfn.IFS(O912&lt;=40%,"Low Risk",AND(O912&gt;40%,O912&lt;60%), "Medium Risk",O912&gt;=60%,"High Risk")</f>
        <v>Medium Risk</v>
      </c>
      <c r="Y912" cm="1">
        <f t="array" ref="Y912">_xlfn.IFS(D912="22-29",1,D912="30-39",2,D912="40-49",3,D912="50-59",4)</f>
        <v>1</v>
      </c>
      <c r="Z912" cm="1">
        <f t="array" ref="Z912">_xlfn.IFS(I912="0-4years",3,I912="5-9years",2,I912="10+ years",1)</f>
        <v>1</v>
      </c>
      <c r="AA912" cm="1">
        <f t="array" ref="AA912">_xlfn.IFS(J912="Low(1-2)", 3, J912="Medium(3)",1,J912="High(4-5)",2)</f>
        <v>2</v>
      </c>
      <c r="AB912" cm="1">
        <f t="array" ref="AB912">_xlfn.IFS(M912="Needs Improvement", 4, M912="Below Expectation", 1,M912="Meets Expectation",3,M912="Exceeds Expectation",2)</f>
        <v>2</v>
      </c>
    </row>
    <row r="913" spans="1:28" x14ac:dyDescent="0.3">
      <c r="A913" t="s">
        <v>935</v>
      </c>
      <c r="B913" t="s">
        <v>1933</v>
      </c>
      <c r="C913" t="s">
        <v>2030</v>
      </c>
      <c r="D913" t="s">
        <v>2075</v>
      </c>
      <c r="E913" t="s">
        <v>2023</v>
      </c>
      <c r="F913" t="s">
        <v>286</v>
      </c>
      <c r="G913" s="4">
        <v>83031</v>
      </c>
      <c r="H913">
        <v>0</v>
      </c>
      <c r="I913" s="6" t="s">
        <v>2071</v>
      </c>
      <c r="J913" t="s">
        <v>2079</v>
      </c>
      <c r="K913">
        <v>5</v>
      </c>
      <c r="L913">
        <v>0</v>
      </c>
      <c r="M913" t="str" cm="1">
        <f t="array" ref="M913">_xlfn.IFS(L913=0,"Below Expectation",L913&lt;5,"Needs Improvement",L913&lt;=7,"Meets Expectation",L913&gt;=8,"Exceeds Expectation")</f>
        <v>Below Expectation</v>
      </c>
      <c r="N913">
        <f t="shared" si="14"/>
        <v>8</v>
      </c>
      <c r="O913" s="11">
        <f>N913/Table3[[#Totals],[Point]]</f>
        <v>0.5714285714285714</v>
      </c>
      <c r="P913" s="4" t="str" cm="1">
        <f t="array" ref="P913">_xlfn.IFS(O913&lt;=40%,"Low Risk",AND(O913&gt;40%,O913&lt;60%), "Medium Risk",O913&gt;=60%,"High Risk")</f>
        <v>Medium Risk</v>
      </c>
      <c r="Y913" cm="1">
        <f t="array" ref="Y913">_xlfn.IFS(D913="22-29",1,D913="30-39",2,D913="40-49",3,D913="50-59",4)</f>
        <v>4</v>
      </c>
      <c r="Z913" cm="1">
        <f t="array" ref="Z913">_xlfn.IFS(I913="0-4years",3,I913="5-9years",2,I913="10+ years",1)</f>
        <v>1</v>
      </c>
      <c r="AA913" cm="1">
        <f t="array" ref="AA913">_xlfn.IFS(J913="Low(1-2)", 3, J913="Medium(3)",1,J913="High(4-5)",2)</f>
        <v>2</v>
      </c>
      <c r="AB913" cm="1">
        <f t="array" ref="AB913">_xlfn.IFS(M913="Needs Improvement", 4, M913="Below Expectation", 1,M913="Meets Expectation",3,M913="Exceeds Expectation",2)</f>
        <v>1</v>
      </c>
    </row>
    <row r="914" spans="1:28" x14ac:dyDescent="0.3">
      <c r="A914" t="s">
        <v>936</v>
      </c>
      <c r="B914" t="s">
        <v>1934</v>
      </c>
      <c r="C914" t="s">
        <v>2026</v>
      </c>
      <c r="D914" t="s">
        <v>2076</v>
      </c>
      <c r="E914" t="s">
        <v>2022</v>
      </c>
      <c r="F914" t="s">
        <v>726</v>
      </c>
      <c r="G914" s="4">
        <v>100020</v>
      </c>
      <c r="H914">
        <v>0</v>
      </c>
      <c r="I914" s="6" t="s">
        <v>2071</v>
      </c>
      <c r="J914" t="s">
        <v>2080</v>
      </c>
      <c r="K914">
        <v>1</v>
      </c>
      <c r="L914">
        <v>5</v>
      </c>
      <c r="M914" t="str" cm="1">
        <f t="array" ref="M914">_xlfn.IFS(L914=0,"Below Expectation",L914&lt;5,"Needs Improvement",L914&lt;=7,"Meets Expectation",L914&gt;=8,"Exceeds Expectation")</f>
        <v>Meets Expectation</v>
      </c>
      <c r="N914">
        <f t="shared" si="14"/>
        <v>8</v>
      </c>
      <c r="O914" s="11">
        <f>N914/Table3[[#Totals],[Point]]</f>
        <v>0.5714285714285714</v>
      </c>
      <c r="P914" s="4" t="str" cm="1">
        <f t="array" ref="P914">_xlfn.IFS(O914&lt;=40%,"Low Risk",AND(O914&gt;40%,O914&lt;60%), "Medium Risk",O914&gt;=60%,"High Risk")</f>
        <v>Medium Risk</v>
      </c>
      <c r="Y914" cm="1">
        <f t="array" ref="Y914">_xlfn.IFS(D914="22-29",1,D914="30-39",2,D914="40-49",3,D914="50-59",4)</f>
        <v>1</v>
      </c>
      <c r="Z914" cm="1">
        <f t="array" ref="Z914">_xlfn.IFS(I914="0-4years",3,I914="5-9years",2,I914="10+ years",1)</f>
        <v>1</v>
      </c>
      <c r="AA914" cm="1">
        <f t="array" ref="AA914">_xlfn.IFS(J914="Low(1-2)", 3, J914="Medium(3)",1,J914="High(4-5)",2)</f>
        <v>3</v>
      </c>
      <c r="AB914" cm="1">
        <f t="array" ref="AB914">_xlfn.IFS(M914="Needs Improvement", 4, M914="Below Expectation", 1,M914="Meets Expectation",3,M914="Exceeds Expectation",2)</f>
        <v>3</v>
      </c>
    </row>
    <row r="915" spans="1:28" x14ac:dyDescent="0.3">
      <c r="A915" t="s">
        <v>937</v>
      </c>
      <c r="B915" t="s">
        <v>1935</v>
      </c>
      <c r="C915" t="s">
        <v>2027</v>
      </c>
      <c r="D915" t="s">
        <v>2073</v>
      </c>
      <c r="E915" t="s">
        <v>2022</v>
      </c>
      <c r="F915" t="s">
        <v>902</v>
      </c>
      <c r="G915" s="4">
        <v>30495</v>
      </c>
      <c r="H915">
        <v>0</v>
      </c>
      <c r="I915" s="6" t="s">
        <v>2071</v>
      </c>
      <c r="J915" t="s">
        <v>2081</v>
      </c>
      <c r="K915">
        <v>1</v>
      </c>
      <c r="L915">
        <v>8</v>
      </c>
      <c r="M915" t="str" cm="1">
        <f t="array" ref="M915">_xlfn.IFS(L915=0,"Below Expectation",L915&lt;5,"Needs Improvement",L915&lt;=7,"Meets Expectation",L915&gt;=8,"Exceeds Expectation")</f>
        <v>Exceeds Expectation</v>
      </c>
      <c r="N915">
        <f t="shared" si="14"/>
        <v>6</v>
      </c>
      <c r="O915" s="11">
        <f>N915/Table3[[#Totals],[Point]]</f>
        <v>0.42857142857142855</v>
      </c>
      <c r="P915" s="4" t="str" cm="1">
        <f t="array" ref="P915">_xlfn.IFS(O915&lt;=40%,"Low Risk",AND(O915&gt;40%,O915&lt;60%), "Medium Risk",O915&gt;=60%,"High Risk")</f>
        <v>Medium Risk</v>
      </c>
      <c r="Y915" cm="1">
        <f t="array" ref="Y915">_xlfn.IFS(D915="22-29",1,D915="30-39",2,D915="40-49",3,D915="50-59",4)</f>
        <v>2</v>
      </c>
      <c r="Z915" cm="1">
        <f t="array" ref="Z915">_xlfn.IFS(I915="0-4years",3,I915="5-9years",2,I915="10+ years",1)</f>
        <v>1</v>
      </c>
      <c r="AA915" cm="1">
        <f t="array" ref="AA915">_xlfn.IFS(J915="Low(1-2)", 3, J915="Medium(3)",1,J915="High(4-5)",2)</f>
        <v>1</v>
      </c>
      <c r="AB915" cm="1">
        <f t="array" ref="AB915">_xlfn.IFS(M915="Needs Improvement", 4, M915="Below Expectation", 1,M915="Meets Expectation",3,M915="Exceeds Expectation",2)</f>
        <v>2</v>
      </c>
    </row>
    <row r="916" spans="1:28" x14ac:dyDescent="0.3">
      <c r="A916" t="s">
        <v>938</v>
      </c>
      <c r="B916" t="s">
        <v>1936</v>
      </c>
      <c r="C916" t="s">
        <v>2028</v>
      </c>
      <c r="D916" t="s">
        <v>2076</v>
      </c>
      <c r="E916" t="s">
        <v>2022</v>
      </c>
      <c r="F916" t="s">
        <v>910</v>
      </c>
      <c r="G916" s="4">
        <v>53481</v>
      </c>
      <c r="H916">
        <v>0</v>
      </c>
      <c r="I916" s="6" t="s">
        <v>2071</v>
      </c>
      <c r="J916" t="s">
        <v>2079</v>
      </c>
      <c r="K916">
        <v>4</v>
      </c>
      <c r="L916">
        <v>7</v>
      </c>
      <c r="M916" t="str" cm="1">
        <f t="array" ref="M916">_xlfn.IFS(L916=0,"Below Expectation",L916&lt;5,"Needs Improvement",L916&lt;=7,"Meets Expectation",L916&gt;=8,"Exceeds Expectation")</f>
        <v>Meets Expectation</v>
      </c>
      <c r="N916">
        <f t="shared" si="14"/>
        <v>7</v>
      </c>
      <c r="O916" s="11">
        <f>N916/Table3[[#Totals],[Point]]</f>
        <v>0.5</v>
      </c>
      <c r="P916" s="4" t="str" cm="1">
        <f t="array" ref="P916">_xlfn.IFS(O916&lt;=40%,"Low Risk",AND(O916&gt;40%,O916&lt;60%), "Medium Risk",O916&gt;=60%,"High Risk")</f>
        <v>Medium Risk</v>
      </c>
      <c r="Y916" cm="1">
        <f t="array" ref="Y916">_xlfn.IFS(D916="22-29",1,D916="30-39",2,D916="40-49",3,D916="50-59",4)</f>
        <v>1</v>
      </c>
      <c r="Z916" cm="1">
        <f t="array" ref="Z916">_xlfn.IFS(I916="0-4years",3,I916="5-9years",2,I916="10+ years",1)</f>
        <v>1</v>
      </c>
      <c r="AA916" cm="1">
        <f t="array" ref="AA916">_xlfn.IFS(J916="Low(1-2)", 3, J916="Medium(3)",1,J916="High(4-5)",2)</f>
        <v>2</v>
      </c>
      <c r="AB916" cm="1">
        <f t="array" ref="AB916">_xlfn.IFS(M916="Needs Improvement", 4, M916="Below Expectation", 1,M916="Meets Expectation",3,M916="Exceeds Expectation",2)</f>
        <v>3</v>
      </c>
    </row>
    <row r="917" spans="1:28" x14ac:dyDescent="0.3">
      <c r="A917" t="s">
        <v>939</v>
      </c>
      <c r="B917" t="s">
        <v>1937</v>
      </c>
      <c r="C917" t="s">
        <v>2026</v>
      </c>
      <c r="D917" t="s">
        <v>2074</v>
      </c>
      <c r="E917" t="s">
        <v>2022</v>
      </c>
      <c r="F917" t="s">
        <v>965</v>
      </c>
      <c r="G917" s="4">
        <v>36267</v>
      </c>
      <c r="H917">
        <v>1</v>
      </c>
      <c r="I917" s="6" t="s">
        <v>2069</v>
      </c>
      <c r="J917" t="s">
        <v>2080</v>
      </c>
      <c r="K917">
        <v>5</v>
      </c>
      <c r="L917">
        <v>2</v>
      </c>
      <c r="M917" t="str" cm="1">
        <f t="array" ref="M917">_xlfn.IFS(L917=0,"Below Expectation",L917&lt;5,"Needs Improvement",L917&lt;=7,"Meets Expectation",L917&gt;=8,"Exceeds Expectation")</f>
        <v>Needs Improvement</v>
      </c>
      <c r="N917">
        <f t="shared" si="14"/>
        <v>13</v>
      </c>
      <c r="O917" s="11">
        <f>N917/Table3[[#Totals],[Point]]</f>
        <v>0.9285714285714286</v>
      </c>
      <c r="P917" s="4" t="str" cm="1">
        <f t="array" ref="P917">_xlfn.IFS(O917&lt;=40%,"Low Risk",AND(O917&gt;40%,O917&lt;60%), "Medium Risk",O917&gt;=60%,"High Risk")</f>
        <v>High Risk</v>
      </c>
      <c r="Y917" cm="1">
        <f t="array" ref="Y917">_xlfn.IFS(D917="22-29",1,D917="30-39",2,D917="40-49",3,D917="50-59",4)</f>
        <v>3</v>
      </c>
      <c r="Z917" cm="1">
        <f t="array" ref="Z917">_xlfn.IFS(I917="0-4years",3,I917="5-9years",2,I917="10+ years",1)</f>
        <v>3</v>
      </c>
      <c r="AA917" cm="1">
        <f t="array" ref="AA917">_xlfn.IFS(J917="Low(1-2)", 3, J917="Medium(3)",1,J917="High(4-5)",2)</f>
        <v>3</v>
      </c>
      <c r="AB917" cm="1">
        <f t="array" ref="AB917">_xlfn.IFS(M917="Needs Improvement", 4, M917="Below Expectation", 1,M917="Meets Expectation",3,M917="Exceeds Expectation",2)</f>
        <v>4</v>
      </c>
    </row>
    <row r="918" spans="1:28" x14ac:dyDescent="0.3">
      <c r="A918" t="s">
        <v>940</v>
      </c>
      <c r="B918" t="s">
        <v>1938</v>
      </c>
      <c r="C918" t="s">
        <v>2028</v>
      </c>
      <c r="D918" t="s">
        <v>2075</v>
      </c>
      <c r="E918" t="s">
        <v>2023</v>
      </c>
      <c r="F918" t="s">
        <v>598</v>
      </c>
      <c r="G918" s="4">
        <v>31743</v>
      </c>
      <c r="H918">
        <v>1</v>
      </c>
      <c r="I918" s="6" t="s">
        <v>2069</v>
      </c>
      <c r="J918" t="s">
        <v>2079</v>
      </c>
      <c r="K918">
        <v>2</v>
      </c>
      <c r="L918">
        <v>3</v>
      </c>
      <c r="M918" t="str" cm="1">
        <f t="array" ref="M918">_xlfn.IFS(L918=0,"Below Expectation",L918&lt;5,"Needs Improvement",L918&lt;=7,"Meets Expectation",L918&gt;=8,"Exceeds Expectation")</f>
        <v>Needs Improvement</v>
      </c>
      <c r="N918">
        <f t="shared" si="14"/>
        <v>13</v>
      </c>
      <c r="O918" s="11">
        <f>N918/Table3[[#Totals],[Point]]</f>
        <v>0.9285714285714286</v>
      </c>
      <c r="P918" s="4" t="str" cm="1">
        <f t="array" ref="P918">_xlfn.IFS(O918&lt;=40%,"Low Risk",AND(O918&gt;40%,O918&lt;60%), "Medium Risk",O918&gt;=60%,"High Risk")</f>
        <v>High Risk</v>
      </c>
      <c r="Y918" cm="1">
        <f t="array" ref="Y918">_xlfn.IFS(D918="22-29",1,D918="30-39",2,D918="40-49",3,D918="50-59",4)</f>
        <v>4</v>
      </c>
      <c r="Z918" cm="1">
        <f t="array" ref="Z918">_xlfn.IFS(I918="0-4years",3,I918="5-9years",2,I918="10+ years",1)</f>
        <v>3</v>
      </c>
      <c r="AA918" cm="1">
        <f t="array" ref="AA918">_xlfn.IFS(J918="Low(1-2)", 3, J918="Medium(3)",1,J918="High(4-5)",2)</f>
        <v>2</v>
      </c>
      <c r="AB918" cm="1">
        <f t="array" ref="AB918">_xlfn.IFS(M918="Needs Improvement", 4, M918="Below Expectation", 1,M918="Meets Expectation",3,M918="Exceeds Expectation",2)</f>
        <v>4</v>
      </c>
    </row>
    <row r="919" spans="1:28" x14ac:dyDescent="0.3">
      <c r="A919" t="s">
        <v>941</v>
      </c>
      <c r="B919" t="s">
        <v>1939</v>
      </c>
      <c r="C919" t="s">
        <v>2029</v>
      </c>
      <c r="D919" t="s">
        <v>2075</v>
      </c>
      <c r="E919" t="s">
        <v>2024</v>
      </c>
      <c r="F919" t="s">
        <v>1023</v>
      </c>
      <c r="G919" s="4">
        <v>79800</v>
      </c>
      <c r="H919">
        <v>0</v>
      </c>
      <c r="I919" s="6" t="s">
        <v>2071</v>
      </c>
      <c r="J919" t="s">
        <v>2079</v>
      </c>
      <c r="K919">
        <v>1</v>
      </c>
      <c r="L919">
        <v>2</v>
      </c>
      <c r="M919" t="str" cm="1">
        <f t="array" ref="M919">_xlfn.IFS(L919=0,"Below Expectation",L919&lt;5,"Needs Improvement",L919&lt;=7,"Meets Expectation",L919&gt;=8,"Exceeds Expectation")</f>
        <v>Needs Improvement</v>
      </c>
      <c r="N919">
        <f t="shared" si="14"/>
        <v>11</v>
      </c>
      <c r="O919" s="11">
        <f>N919/Table3[[#Totals],[Point]]</f>
        <v>0.7857142857142857</v>
      </c>
      <c r="P919" s="4" t="str" cm="1">
        <f t="array" ref="P919">_xlfn.IFS(O919&lt;=40%,"Low Risk",AND(O919&gt;40%,O919&lt;60%), "Medium Risk",O919&gt;=60%,"High Risk")</f>
        <v>High Risk</v>
      </c>
      <c r="Y919" cm="1">
        <f t="array" ref="Y919">_xlfn.IFS(D919="22-29",1,D919="30-39",2,D919="40-49",3,D919="50-59",4)</f>
        <v>4</v>
      </c>
      <c r="Z919" cm="1">
        <f t="array" ref="Z919">_xlfn.IFS(I919="0-4years",3,I919="5-9years",2,I919="10+ years",1)</f>
        <v>1</v>
      </c>
      <c r="AA919" cm="1">
        <f t="array" ref="AA919">_xlfn.IFS(J919="Low(1-2)", 3, J919="Medium(3)",1,J919="High(4-5)",2)</f>
        <v>2</v>
      </c>
      <c r="AB919" cm="1">
        <f t="array" ref="AB919">_xlfn.IFS(M919="Needs Improvement", 4, M919="Below Expectation", 1,M919="Meets Expectation",3,M919="Exceeds Expectation",2)</f>
        <v>4</v>
      </c>
    </row>
    <row r="920" spans="1:28" x14ac:dyDescent="0.3">
      <c r="A920" t="s">
        <v>942</v>
      </c>
      <c r="B920" t="s">
        <v>1940</v>
      </c>
      <c r="C920" t="s">
        <v>2028</v>
      </c>
      <c r="D920" t="s">
        <v>2075</v>
      </c>
      <c r="E920" t="s">
        <v>2023</v>
      </c>
      <c r="F920" t="s">
        <v>915</v>
      </c>
      <c r="G920" s="4">
        <v>73773</v>
      </c>
      <c r="H920">
        <v>0</v>
      </c>
      <c r="I920" s="6" t="s">
        <v>2071</v>
      </c>
      <c r="J920" t="s">
        <v>2081</v>
      </c>
      <c r="K920">
        <v>2</v>
      </c>
      <c r="L920">
        <v>5</v>
      </c>
      <c r="M920" t="str" cm="1">
        <f t="array" ref="M920">_xlfn.IFS(L920=0,"Below Expectation",L920&lt;5,"Needs Improvement",L920&lt;=7,"Meets Expectation",L920&gt;=8,"Exceeds Expectation")</f>
        <v>Meets Expectation</v>
      </c>
      <c r="N920">
        <f t="shared" si="14"/>
        <v>9</v>
      </c>
      <c r="O920" s="11">
        <f>N920/Table3[[#Totals],[Point]]</f>
        <v>0.6428571428571429</v>
      </c>
      <c r="P920" s="4" t="str" cm="1">
        <f t="array" ref="P920">_xlfn.IFS(O920&lt;=40%,"Low Risk",AND(O920&gt;40%,O920&lt;60%), "Medium Risk",O920&gt;=60%,"High Risk")</f>
        <v>High Risk</v>
      </c>
      <c r="Y920" cm="1">
        <f t="array" ref="Y920">_xlfn.IFS(D920="22-29",1,D920="30-39",2,D920="40-49",3,D920="50-59",4)</f>
        <v>4</v>
      </c>
      <c r="Z920" cm="1">
        <f t="array" ref="Z920">_xlfn.IFS(I920="0-4years",3,I920="5-9years",2,I920="10+ years",1)</f>
        <v>1</v>
      </c>
      <c r="AA920" cm="1">
        <f t="array" ref="AA920">_xlfn.IFS(J920="Low(1-2)", 3, J920="Medium(3)",1,J920="High(4-5)",2)</f>
        <v>1</v>
      </c>
      <c r="AB920" cm="1">
        <f t="array" ref="AB920">_xlfn.IFS(M920="Needs Improvement", 4, M920="Below Expectation", 1,M920="Meets Expectation",3,M920="Exceeds Expectation",2)</f>
        <v>3</v>
      </c>
    </row>
    <row r="921" spans="1:28" x14ac:dyDescent="0.3">
      <c r="A921" t="s">
        <v>943</v>
      </c>
      <c r="B921" t="s">
        <v>1941</v>
      </c>
      <c r="C921" t="s">
        <v>2029</v>
      </c>
      <c r="D921" t="s">
        <v>2074</v>
      </c>
      <c r="E921" t="s">
        <v>2023</v>
      </c>
      <c r="F921" t="s">
        <v>35</v>
      </c>
      <c r="G921" s="4">
        <v>82042</v>
      </c>
      <c r="H921">
        <v>0</v>
      </c>
      <c r="I921" s="6" t="s">
        <v>2069</v>
      </c>
      <c r="J921" t="s">
        <v>2080</v>
      </c>
      <c r="K921">
        <v>3</v>
      </c>
      <c r="L921">
        <v>8</v>
      </c>
      <c r="M921" t="str" cm="1">
        <f t="array" ref="M921">_xlfn.IFS(L921=0,"Below Expectation",L921&lt;5,"Needs Improvement",L921&lt;=7,"Meets Expectation",L921&gt;=8,"Exceeds Expectation")</f>
        <v>Exceeds Expectation</v>
      </c>
      <c r="N921">
        <f t="shared" si="14"/>
        <v>11</v>
      </c>
      <c r="O921" s="11">
        <f>N921/Table3[[#Totals],[Point]]</f>
        <v>0.7857142857142857</v>
      </c>
      <c r="P921" s="4" t="str" cm="1">
        <f t="array" ref="P921">_xlfn.IFS(O921&lt;=40%,"Low Risk",AND(O921&gt;40%,O921&lt;60%), "Medium Risk",O921&gt;=60%,"High Risk")</f>
        <v>High Risk</v>
      </c>
      <c r="Y921" cm="1">
        <f t="array" ref="Y921">_xlfn.IFS(D921="22-29",1,D921="30-39",2,D921="40-49",3,D921="50-59",4)</f>
        <v>3</v>
      </c>
      <c r="Z921" cm="1">
        <f t="array" ref="Z921">_xlfn.IFS(I921="0-4years",3,I921="5-9years",2,I921="10+ years",1)</f>
        <v>3</v>
      </c>
      <c r="AA921" cm="1">
        <f t="array" ref="AA921">_xlfn.IFS(J921="Low(1-2)", 3, J921="Medium(3)",1,J921="High(4-5)",2)</f>
        <v>3</v>
      </c>
      <c r="AB921" cm="1">
        <f t="array" ref="AB921">_xlfn.IFS(M921="Needs Improvement", 4, M921="Below Expectation", 1,M921="Meets Expectation",3,M921="Exceeds Expectation",2)</f>
        <v>2</v>
      </c>
    </row>
    <row r="922" spans="1:28" x14ac:dyDescent="0.3">
      <c r="A922" t="s">
        <v>944</v>
      </c>
      <c r="B922" t="s">
        <v>1942</v>
      </c>
      <c r="C922" t="s">
        <v>2030</v>
      </c>
      <c r="D922" t="s">
        <v>2074</v>
      </c>
      <c r="E922" t="s">
        <v>2022</v>
      </c>
      <c r="F922" t="s">
        <v>164</v>
      </c>
      <c r="G922" s="4">
        <v>74476</v>
      </c>
      <c r="H922">
        <v>1</v>
      </c>
      <c r="I922" s="6" t="s">
        <v>2069</v>
      </c>
      <c r="J922" t="s">
        <v>2079</v>
      </c>
      <c r="K922">
        <v>1</v>
      </c>
      <c r="L922">
        <v>7</v>
      </c>
      <c r="M922" t="str" cm="1">
        <f t="array" ref="M922">_xlfn.IFS(L922=0,"Below Expectation",L922&lt;5,"Needs Improvement",L922&lt;=7,"Meets Expectation",L922&gt;=8,"Exceeds Expectation")</f>
        <v>Meets Expectation</v>
      </c>
      <c r="N922">
        <f t="shared" si="14"/>
        <v>11</v>
      </c>
      <c r="O922" s="11">
        <f>N922/Table3[[#Totals],[Point]]</f>
        <v>0.7857142857142857</v>
      </c>
      <c r="P922" s="4" t="str" cm="1">
        <f t="array" ref="P922">_xlfn.IFS(O922&lt;=40%,"Low Risk",AND(O922&gt;40%,O922&lt;60%), "Medium Risk",O922&gt;=60%,"High Risk")</f>
        <v>High Risk</v>
      </c>
      <c r="Y922" cm="1">
        <f t="array" ref="Y922">_xlfn.IFS(D922="22-29",1,D922="30-39",2,D922="40-49",3,D922="50-59",4)</f>
        <v>3</v>
      </c>
      <c r="Z922" cm="1">
        <f t="array" ref="Z922">_xlfn.IFS(I922="0-4years",3,I922="5-9years",2,I922="10+ years",1)</f>
        <v>3</v>
      </c>
      <c r="AA922" cm="1">
        <f t="array" ref="AA922">_xlfn.IFS(J922="Low(1-2)", 3, J922="Medium(3)",1,J922="High(4-5)",2)</f>
        <v>2</v>
      </c>
      <c r="AB922" cm="1">
        <f t="array" ref="AB922">_xlfn.IFS(M922="Needs Improvement", 4, M922="Below Expectation", 1,M922="Meets Expectation",3,M922="Exceeds Expectation",2)</f>
        <v>3</v>
      </c>
    </row>
    <row r="923" spans="1:28" x14ac:dyDescent="0.3">
      <c r="A923" t="s">
        <v>945</v>
      </c>
      <c r="B923" t="s">
        <v>1943</v>
      </c>
      <c r="C923" t="s">
        <v>2028</v>
      </c>
      <c r="D923" t="s">
        <v>2076</v>
      </c>
      <c r="E923" t="s">
        <v>2024</v>
      </c>
      <c r="F923" t="s">
        <v>789</v>
      </c>
      <c r="G923" s="4">
        <v>117105</v>
      </c>
      <c r="H923">
        <v>1</v>
      </c>
      <c r="I923" s="6" t="s">
        <v>2069</v>
      </c>
      <c r="J923" t="s">
        <v>2080</v>
      </c>
      <c r="K923">
        <v>4</v>
      </c>
      <c r="L923">
        <v>9</v>
      </c>
      <c r="M923" t="str" cm="1">
        <f t="array" ref="M923">_xlfn.IFS(L923=0,"Below Expectation",L923&lt;5,"Needs Improvement",L923&lt;=7,"Meets Expectation",L923&gt;=8,"Exceeds Expectation")</f>
        <v>Exceeds Expectation</v>
      </c>
      <c r="N923">
        <f t="shared" si="14"/>
        <v>9</v>
      </c>
      <c r="O923" s="11">
        <f>N923/Table3[[#Totals],[Point]]</f>
        <v>0.6428571428571429</v>
      </c>
      <c r="P923" s="4" t="str" cm="1">
        <f t="array" ref="P923">_xlfn.IFS(O923&lt;=40%,"Low Risk",AND(O923&gt;40%,O923&lt;60%), "Medium Risk",O923&gt;=60%,"High Risk")</f>
        <v>High Risk</v>
      </c>
      <c r="Y923" cm="1">
        <f t="array" ref="Y923">_xlfn.IFS(D923="22-29",1,D923="30-39",2,D923="40-49",3,D923="50-59",4)</f>
        <v>1</v>
      </c>
      <c r="Z923" cm="1">
        <f t="array" ref="Z923">_xlfn.IFS(I923="0-4years",3,I923="5-9years",2,I923="10+ years",1)</f>
        <v>3</v>
      </c>
      <c r="AA923" cm="1">
        <f t="array" ref="AA923">_xlfn.IFS(J923="Low(1-2)", 3, J923="Medium(3)",1,J923="High(4-5)",2)</f>
        <v>3</v>
      </c>
      <c r="AB923" cm="1">
        <f t="array" ref="AB923">_xlfn.IFS(M923="Needs Improvement", 4, M923="Below Expectation", 1,M923="Meets Expectation",3,M923="Exceeds Expectation",2)</f>
        <v>2</v>
      </c>
    </row>
    <row r="924" spans="1:28" x14ac:dyDescent="0.3">
      <c r="A924" t="s">
        <v>946</v>
      </c>
      <c r="B924" t="s">
        <v>1944</v>
      </c>
      <c r="C924" t="s">
        <v>2026</v>
      </c>
      <c r="D924" t="s">
        <v>2074</v>
      </c>
      <c r="E924" t="s">
        <v>2022</v>
      </c>
      <c r="F924" t="s">
        <v>578</v>
      </c>
      <c r="G924" s="4">
        <v>53552</v>
      </c>
      <c r="H924">
        <v>0</v>
      </c>
      <c r="I924" s="6" t="s">
        <v>2071</v>
      </c>
      <c r="J924" t="s">
        <v>2081</v>
      </c>
      <c r="K924">
        <v>3</v>
      </c>
      <c r="L924">
        <v>3</v>
      </c>
      <c r="M924" t="str" cm="1">
        <f t="array" ref="M924">_xlfn.IFS(L924=0,"Below Expectation",L924&lt;5,"Needs Improvement",L924&lt;=7,"Meets Expectation",L924&gt;=8,"Exceeds Expectation")</f>
        <v>Needs Improvement</v>
      </c>
      <c r="N924">
        <f t="shared" si="14"/>
        <v>9</v>
      </c>
      <c r="O924" s="11">
        <f>N924/Table3[[#Totals],[Point]]</f>
        <v>0.6428571428571429</v>
      </c>
      <c r="P924" s="4" t="str" cm="1">
        <f t="array" ref="P924">_xlfn.IFS(O924&lt;=40%,"Low Risk",AND(O924&gt;40%,O924&lt;60%), "Medium Risk",O924&gt;=60%,"High Risk")</f>
        <v>High Risk</v>
      </c>
      <c r="Y924" cm="1">
        <f t="array" ref="Y924">_xlfn.IFS(D924="22-29",1,D924="30-39",2,D924="40-49",3,D924="50-59",4)</f>
        <v>3</v>
      </c>
      <c r="Z924" cm="1">
        <f t="array" ref="Z924">_xlfn.IFS(I924="0-4years",3,I924="5-9years",2,I924="10+ years",1)</f>
        <v>1</v>
      </c>
      <c r="AA924" cm="1">
        <f t="array" ref="AA924">_xlfn.IFS(J924="Low(1-2)", 3, J924="Medium(3)",1,J924="High(4-5)",2)</f>
        <v>1</v>
      </c>
      <c r="AB924" cm="1">
        <f t="array" ref="AB924">_xlfn.IFS(M924="Needs Improvement", 4, M924="Below Expectation", 1,M924="Meets Expectation",3,M924="Exceeds Expectation",2)</f>
        <v>4</v>
      </c>
    </row>
    <row r="925" spans="1:28" x14ac:dyDescent="0.3">
      <c r="A925" t="s">
        <v>947</v>
      </c>
      <c r="B925" t="s">
        <v>1945</v>
      </c>
      <c r="C925" t="s">
        <v>2029</v>
      </c>
      <c r="D925" t="s">
        <v>2073</v>
      </c>
      <c r="E925" t="s">
        <v>2023</v>
      </c>
      <c r="F925" t="s">
        <v>40</v>
      </c>
      <c r="G925" s="4">
        <v>90242</v>
      </c>
      <c r="H925">
        <v>1</v>
      </c>
      <c r="I925" s="6" t="s">
        <v>2070</v>
      </c>
      <c r="J925" t="s">
        <v>2079</v>
      </c>
      <c r="K925">
        <v>5</v>
      </c>
      <c r="L925">
        <v>1</v>
      </c>
      <c r="M925" t="str" cm="1">
        <f t="array" ref="M925">_xlfn.IFS(L925=0,"Below Expectation",L925&lt;5,"Needs Improvement",L925&lt;=7,"Meets Expectation",L925&gt;=8,"Exceeds Expectation")</f>
        <v>Needs Improvement</v>
      </c>
      <c r="N925">
        <f t="shared" si="14"/>
        <v>10</v>
      </c>
      <c r="O925" s="11">
        <f>N925/Table3[[#Totals],[Point]]</f>
        <v>0.7142857142857143</v>
      </c>
      <c r="P925" s="4" t="str" cm="1">
        <f t="array" ref="P925">_xlfn.IFS(O925&lt;=40%,"Low Risk",AND(O925&gt;40%,O925&lt;60%), "Medium Risk",O925&gt;=60%,"High Risk")</f>
        <v>High Risk</v>
      </c>
      <c r="Y925" cm="1">
        <f t="array" ref="Y925">_xlfn.IFS(D925="22-29",1,D925="30-39",2,D925="40-49",3,D925="50-59",4)</f>
        <v>2</v>
      </c>
      <c r="Z925" cm="1">
        <f t="array" ref="Z925">_xlfn.IFS(I925="0-4years",3,I925="5-9years",2,I925="10+ years",1)</f>
        <v>2</v>
      </c>
      <c r="AA925" cm="1">
        <f t="array" ref="AA925">_xlfn.IFS(J925="Low(1-2)", 3, J925="Medium(3)",1,J925="High(4-5)",2)</f>
        <v>2</v>
      </c>
      <c r="AB925" cm="1">
        <f t="array" ref="AB925">_xlfn.IFS(M925="Needs Improvement", 4, M925="Below Expectation", 1,M925="Meets Expectation",3,M925="Exceeds Expectation",2)</f>
        <v>4</v>
      </c>
    </row>
    <row r="926" spans="1:28" x14ac:dyDescent="0.3">
      <c r="A926" t="s">
        <v>948</v>
      </c>
      <c r="B926" t="s">
        <v>1946</v>
      </c>
      <c r="C926" t="s">
        <v>2026</v>
      </c>
      <c r="D926" t="s">
        <v>2073</v>
      </c>
      <c r="E926" t="s">
        <v>2023</v>
      </c>
      <c r="F926" t="s">
        <v>86</v>
      </c>
      <c r="G926" s="4">
        <v>70772</v>
      </c>
      <c r="H926">
        <v>0</v>
      </c>
      <c r="I926" s="6" t="s">
        <v>2070</v>
      </c>
      <c r="J926" t="s">
        <v>2079</v>
      </c>
      <c r="K926">
        <v>2</v>
      </c>
      <c r="L926">
        <v>7</v>
      </c>
      <c r="M926" t="str" cm="1">
        <f t="array" ref="M926">_xlfn.IFS(L926=0,"Below Expectation",L926&lt;5,"Needs Improvement",L926&lt;=7,"Meets Expectation",L926&gt;=8,"Exceeds Expectation")</f>
        <v>Meets Expectation</v>
      </c>
      <c r="N926">
        <f t="shared" si="14"/>
        <v>9</v>
      </c>
      <c r="O926" s="11">
        <f>N926/Table3[[#Totals],[Point]]</f>
        <v>0.6428571428571429</v>
      </c>
      <c r="P926" s="4" t="str" cm="1">
        <f t="array" ref="P926">_xlfn.IFS(O926&lt;=40%,"Low Risk",AND(O926&gt;40%,O926&lt;60%), "Medium Risk",O926&gt;=60%,"High Risk")</f>
        <v>High Risk</v>
      </c>
      <c r="Y926" cm="1">
        <f t="array" ref="Y926">_xlfn.IFS(D926="22-29",1,D926="30-39",2,D926="40-49",3,D926="50-59",4)</f>
        <v>2</v>
      </c>
      <c r="Z926" cm="1">
        <f t="array" ref="Z926">_xlfn.IFS(I926="0-4years",3,I926="5-9years",2,I926="10+ years",1)</f>
        <v>2</v>
      </c>
      <c r="AA926" cm="1">
        <f t="array" ref="AA926">_xlfn.IFS(J926="Low(1-2)", 3, J926="Medium(3)",1,J926="High(4-5)",2)</f>
        <v>2</v>
      </c>
      <c r="AB926" cm="1">
        <f t="array" ref="AB926">_xlfn.IFS(M926="Needs Improvement", 4, M926="Below Expectation", 1,M926="Meets Expectation",3,M926="Exceeds Expectation",2)</f>
        <v>3</v>
      </c>
    </row>
    <row r="927" spans="1:28" x14ac:dyDescent="0.3">
      <c r="A927" t="s">
        <v>949</v>
      </c>
      <c r="B927" t="s">
        <v>1947</v>
      </c>
      <c r="C927" t="s">
        <v>2025</v>
      </c>
      <c r="D927" t="s">
        <v>2075</v>
      </c>
      <c r="E927" t="s">
        <v>2024</v>
      </c>
      <c r="F927" t="s">
        <v>276</v>
      </c>
      <c r="G927" s="4">
        <v>68730</v>
      </c>
      <c r="H927">
        <v>0</v>
      </c>
      <c r="I927" s="6" t="s">
        <v>2070</v>
      </c>
      <c r="J927" t="s">
        <v>2080</v>
      </c>
      <c r="K927">
        <v>1</v>
      </c>
      <c r="L927">
        <v>7</v>
      </c>
      <c r="M927" t="str" cm="1">
        <f t="array" ref="M927">_xlfn.IFS(L927=0,"Below Expectation",L927&lt;5,"Needs Improvement",L927&lt;=7,"Meets Expectation",L927&gt;=8,"Exceeds Expectation")</f>
        <v>Meets Expectation</v>
      </c>
      <c r="N927">
        <f t="shared" si="14"/>
        <v>12</v>
      </c>
      <c r="O927" s="11">
        <f>N927/Table3[[#Totals],[Point]]</f>
        <v>0.8571428571428571</v>
      </c>
      <c r="P927" s="4" t="str" cm="1">
        <f t="array" ref="P927">_xlfn.IFS(O927&lt;=40%,"Low Risk",AND(O927&gt;40%,O927&lt;60%), "Medium Risk",O927&gt;=60%,"High Risk")</f>
        <v>High Risk</v>
      </c>
      <c r="Y927" cm="1">
        <f t="array" ref="Y927">_xlfn.IFS(D927="22-29",1,D927="30-39",2,D927="40-49",3,D927="50-59",4)</f>
        <v>4</v>
      </c>
      <c r="Z927" cm="1">
        <f t="array" ref="Z927">_xlfn.IFS(I927="0-4years",3,I927="5-9years",2,I927="10+ years",1)</f>
        <v>2</v>
      </c>
      <c r="AA927" cm="1">
        <f t="array" ref="AA927">_xlfn.IFS(J927="Low(1-2)", 3, J927="Medium(3)",1,J927="High(4-5)",2)</f>
        <v>3</v>
      </c>
      <c r="AB927" cm="1">
        <f t="array" ref="AB927">_xlfn.IFS(M927="Needs Improvement", 4, M927="Below Expectation", 1,M927="Meets Expectation",3,M927="Exceeds Expectation",2)</f>
        <v>3</v>
      </c>
    </row>
    <row r="928" spans="1:28" x14ac:dyDescent="0.3">
      <c r="A928" t="s">
        <v>950</v>
      </c>
      <c r="B928" t="s">
        <v>1948</v>
      </c>
      <c r="C928" t="s">
        <v>2029</v>
      </c>
      <c r="D928" t="s">
        <v>2076</v>
      </c>
      <c r="E928" t="s">
        <v>2023</v>
      </c>
      <c r="F928" t="s">
        <v>488</v>
      </c>
      <c r="G928" s="4">
        <v>53948</v>
      </c>
      <c r="H928">
        <v>0</v>
      </c>
      <c r="I928" s="6" t="s">
        <v>2070</v>
      </c>
      <c r="J928" t="s">
        <v>2080</v>
      </c>
      <c r="K928">
        <v>3</v>
      </c>
      <c r="L928">
        <v>5</v>
      </c>
      <c r="M928" t="str" cm="1">
        <f t="array" ref="M928">_xlfn.IFS(L928=0,"Below Expectation",L928&lt;5,"Needs Improvement",L928&lt;=7,"Meets Expectation",L928&gt;=8,"Exceeds Expectation")</f>
        <v>Meets Expectation</v>
      </c>
      <c r="N928">
        <f t="shared" si="14"/>
        <v>9</v>
      </c>
      <c r="O928" s="11">
        <f>N928/Table3[[#Totals],[Point]]</f>
        <v>0.6428571428571429</v>
      </c>
      <c r="P928" s="4" t="str" cm="1">
        <f t="array" ref="P928">_xlfn.IFS(O928&lt;=40%,"Low Risk",AND(O928&gt;40%,O928&lt;60%), "Medium Risk",O928&gt;=60%,"High Risk")</f>
        <v>High Risk</v>
      </c>
      <c r="Y928" cm="1">
        <f t="array" ref="Y928">_xlfn.IFS(D928="22-29",1,D928="30-39",2,D928="40-49",3,D928="50-59",4)</f>
        <v>1</v>
      </c>
      <c r="Z928" cm="1">
        <f t="array" ref="Z928">_xlfn.IFS(I928="0-4years",3,I928="5-9years",2,I928="10+ years",1)</f>
        <v>2</v>
      </c>
      <c r="AA928" cm="1">
        <f t="array" ref="AA928">_xlfn.IFS(J928="Low(1-2)", 3, J928="Medium(3)",1,J928="High(4-5)",2)</f>
        <v>3</v>
      </c>
      <c r="AB928" cm="1">
        <f t="array" ref="AB928">_xlfn.IFS(M928="Needs Improvement", 4, M928="Below Expectation", 1,M928="Meets Expectation",3,M928="Exceeds Expectation",2)</f>
        <v>3</v>
      </c>
    </row>
    <row r="929" spans="1:28" x14ac:dyDescent="0.3">
      <c r="A929" t="s">
        <v>951</v>
      </c>
      <c r="B929" t="s">
        <v>1949</v>
      </c>
      <c r="C929" t="s">
        <v>2028</v>
      </c>
      <c r="D929" t="s">
        <v>2076</v>
      </c>
      <c r="E929" t="s">
        <v>2022</v>
      </c>
      <c r="F929" t="s">
        <v>399</v>
      </c>
      <c r="G929" s="4">
        <v>101311</v>
      </c>
      <c r="H929">
        <v>0</v>
      </c>
      <c r="I929" s="6" t="s">
        <v>2070</v>
      </c>
      <c r="J929" t="s">
        <v>2079</v>
      </c>
      <c r="K929">
        <v>3</v>
      </c>
      <c r="L929">
        <v>7</v>
      </c>
      <c r="M929" t="str" cm="1">
        <f t="array" ref="M929">_xlfn.IFS(L929=0,"Below Expectation",L929&lt;5,"Needs Improvement",L929&lt;=7,"Meets Expectation",L929&gt;=8,"Exceeds Expectation")</f>
        <v>Meets Expectation</v>
      </c>
      <c r="N929">
        <f t="shared" si="14"/>
        <v>8</v>
      </c>
      <c r="O929" s="11">
        <f>N929/Table3[[#Totals],[Point]]</f>
        <v>0.5714285714285714</v>
      </c>
      <c r="P929" s="4" t="str" cm="1">
        <f t="array" ref="P929">_xlfn.IFS(O929&lt;=40%,"Low Risk",AND(O929&gt;40%,O929&lt;60%), "Medium Risk",O929&gt;=60%,"High Risk")</f>
        <v>Medium Risk</v>
      </c>
      <c r="Y929" cm="1">
        <f t="array" ref="Y929">_xlfn.IFS(D929="22-29",1,D929="30-39",2,D929="40-49",3,D929="50-59",4)</f>
        <v>1</v>
      </c>
      <c r="Z929" cm="1">
        <f t="array" ref="Z929">_xlfn.IFS(I929="0-4years",3,I929="5-9years",2,I929="10+ years",1)</f>
        <v>2</v>
      </c>
      <c r="AA929" cm="1">
        <f t="array" ref="AA929">_xlfn.IFS(J929="Low(1-2)", 3, J929="Medium(3)",1,J929="High(4-5)",2)</f>
        <v>2</v>
      </c>
      <c r="AB929" cm="1">
        <f t="array" ref="AB929">_xlfn.IFS(M929="Needs Improvement", 4, M929="Below Expectation", 1,M929="Meets Expectation",3,M929="Exceeds Expectation",2)</f>
        <v>3</v>
      </c>
    </row>
    <row r="930" spans="1:28" x14ac:dyDescent="0.3">
      <c r="A930" t="s">
        <v>952</v>
      </c>
      <c r="B930" t="s">
        <v>1950</v>
      </c>
      <c r="C930" t="s">
        <v>2029</v>
      </c>
      <c r="D930" t="s">
        <v>2074</v>
      </c>
      <c r="E930" t="s">
        <v>2022</v>
      </c>
      <c r="F930" t="s">
        <v>827</v>
      </c>
      <c r="G930" s="4">
        <v>94093</v>
      </c>
      <c r="H930">
        <v>0</v>
      </c>
      <c r="I930" s="6" t="s">
        <v>2069</v>
      </c>
      <c r="J930" t="s">
        <v>2081</v>
      </c>
      <c r="K930">
        <v>1</v>
      </c>
      <c r="L930">
        <v>8</v>
      </c>
      <c r="M930" t="str" cm="1">
        <f t="array" ref="M930">_xlfn.IFS(L930=0,"Below Expectation",L930&lt;5,"Needs Improvement",L930&lt;=7,"Meets Expectation",L930&gt;=8,"Exceeds Expectation")</f>
        <v>Exceeds Expectation</v>
      </c>
      <c r="N930">
        <f t="shared" si="14"/>
        <v>9</v>
      </c>
      <c r="O930" s="11">
        <f>N930/Table3[[#Totals],[Point]]</f>
        <v>0.6428571428571429</v>
      </c>
      <c r="P930" s="4" t="str" cm="1">
        <f t="array" ref="P930">_xlfn.IFS(O930&lt;=40%,"Low Risk",AND(O930&gt;40%,O930&lt;60%), "Medium Risk",O930&gt;=60%,"High Risk")</f>
        <v>High Risk</v>
      </c>
      <c r="Y930" cm="1">
        <f t="array" ref="Y930">_xlfn.IFS(D930="22-29",1,D930="30-39",2,D930="40-49",3,D930="50-59",4)</f>
        <v>3</v>
      </c>
      <c r="Z930" cm="1">
        <f t="array" ref="Z930">_xlfn.IFS(I930="0-4years",3,I930="5-9years",2,I930="10+ years",1)</f>
        <v>3</v>
      </c>
      <c r="AA930" cm="1">
        <f t="array" ref="AA930">_xlfn.IFS(J930="Low(1-2)", 3, J930="Medium(3)",1,J930="High(4-5)",2)</f>
        <v>1</v>
      </c>
      <c r="AB930" cm="1">
        <f t="array" ref="AB930">_xlfn.IFS(M930="Needs Improvement", 4, M930="Below Expectation", 1,M930="Meets Expectation",3,M930="Exceeds Expectation",2)</f>
        <v>2</v>
      </c>
    </row>
    <row r="931" spans="1:28" x14ac:dyDescent="0.3">
      <c r="A931" t="s">
        <v>953</v>
      </c>
      <c r="B931" t="s">
        <v>1951</v>
      </c>
      <c r="C931" t="s">
        <v>2026</v>
      </c>
      <c r="D931" t="s">
        <v>2074</v>
      </c>
      <c r="E931" t="s">
        <v>2022</v>
      </c>
      <c r="F931" t="s">
        <v>1004</v>
      </c>
      <c r="G931" s="4">
        <v>94123</v>
      </c>
      <c r="H931">
        <v>0</v>
      </c>
      <c r="I931" s="6" t="s">
        <v>2071</v>
      </c>
      <c r="J931" t="s">
        <v>2079</v>
      </c>
      <c r="K931">
        <v>5</v>
      </c>
      <c r="L931">
        <v>0</v>
      </c>
      <c r="M931" t="str" cm="1">
        <f t="array" ref="M931">_xlfn.IFS(L931=0,"Below Expectation",L931&lt;5,"Needs Improvement",L931&lt;=7,"Meets Expectation",L931&gt;=8,"Exceeds Expectation")</f>
        <v>Below Expectation</v>
      </c>
      <c r="N931">
        <f t="shared" si="14"/>
        <v>7</v>
      </c>
      <c r="O931" s="11">
        <f>N931/Table3[[#Totals],[Point]]</f>
        <v>0.5</v>
      </c>
      <c r="P931" s="4" t="str" cm="1">
        <f t="array" ref="P931">_xlfn.IFS(O931&lt;=40%,"Low Risk",AND(O931&gt;40%,O931&lt;60%), "Medium Risk",O931&gt;=60%,"High Risk")</f>
        <v>Medium Risk</v>
      </c>
      <c r="Y931" cm="1">
        <f t="array" ref="Y931">_xlfn.IFS(D931="22-29",1,D931="30-39",2,D931="40-49",3,D931="50-59",4)</f>
        <v>3</v>
      </c>
      <c r="Z931" cm="1">
        <f t="array" ref="Z931">_xlfn.IFS(I931="0-4years",3,I931="5-9years",2,I931="10+ years",1)</f>
        <v>1</v>
      </c>
      <c r="AA931" cm="1">
        <f t="array" ref="AA931">_xlfn.IFS(J931="Low(1-2)", 3, J931="Medium(3)",1,J931="High(4-5)",2)</f>
        <v>2</v>
      </c>
      <c r="AB931" cm="1">
        <f t="array" ref="AB931">_xlfn.IFS(M931="Needs Improvement", 4, M931="Below Expectation", 1,M931="Meets Expectation",3,M931="Exceeds Expectation",2)</f>
        <v>1</v>
      </c>
    </row>
    <row r="932" spans="1:28" x14ac:dyDescent="0.3">
      <c r="A932" t="s">
        <v>954</v>
      </c>
      <c r="B932" t="s">
        <v>1952</v>
      </c>
      <c r="C932" t="s">
        <v>2030</v>
      </c>
      <c r="D932" t="s">
        <v>2073</v>
      </c>
      <c r="E932" t="s">
        <v>2023</v>
      </c>
      <c r="F932" t="s">
        <v>543</v>
      </c>
      <c r="G932" s="4">
        <v>41535</v>
      </c>
      <c r="H932">
        <v>0</v>
      </c>
      <c r="I932" s="6" t="s">
        <v>2071</v>
      </c>
      <c r="J932" t="s">
        <v>2079</v>
      </c>
      <c r="K932">
        <v>5</v>
      </c>
      <c r="L932">
        <v>8</v>
      </c>
      <c r="M932" t="str" cm="1">
        <f t="array" ref="M932">_xlfn.IFS(L932=0,"Below Expectation",L932&lt;5,"Needs Improvement",L932&lt;=7,"Meets Expectation",L932&gt;=8,"Exceeds Expectation")</f>
        <v>Exceeds Expectation</v>
      </c>
      <c r="N932">
        <f t="shared" si="14"/>
        <v>7</v>
      </c>
      <c r="O932" s="11">
        <f>N932/Table3[[#Totals],[Point]]</f>
        <v>0.5</v>
      </c>
      <c r="P932" s="4" t="str" cm="1">
        <f t="array" ref="P932">_xlfn.IFS(O932&lt;=40%,"Low Risk",AND(O932&gt;40%,O932&lt;60%), "Medium Risk",O932&gt;=60%,"High Risk")</f>
        <v>Medium Risk</v>
      </c>
      <c r="Y932" cm="1">
        <f t="array" ref="Y932">_xlfn.IFS(D932="22-29",1,D932="30-39",2,D932="40-49",3,D932="50-59",4)</f>
        <v>2</v>
      </c>
      <c r="Z932" cm="1">
        <f t="array" ref="Z932">_xlfn.IFS(I932="0-4years",3,I932="5-9years",2,I932="10+ years",1)</f>
        <v>1</v>
      </c>
      <c r="AA932" cm="1">
        <f t="array" ref="AA932">_xlfn.IFS(J932="Low(1-2)", 3, J932="Medium(3)",1,J932="High(4-5)",2)</f>
        <v>2</v>
      </c>
      <c r="AB932" cm="1">
        <f t="array" ref="AB932">_xlfn.IFS(M932="Needs Improvement", 4, M932="Below Expectation", 1,M932="Meets Expectation",3,M932="Exceeds Expectation",2)</f>
        <v>2</v>
      </c>
    </row>
    <row r="933" spans="1:28" x14ac:dyDescent="0.3">
      <c r="A933" t="s">
        <v>955</v>
      </c>
      <c r="B933" t="s">
        <v>1953</v>
      </c>
      <c r="C933" t="s">
        <v>2029</v>
      </c>
      <c r="D933" t="s">
        <v>2074</v>
      </c>
      <c r="E933" t="s">
        <v>2022</v>
      </c>
      <c r="F933" t="s">
        <v>860</v>
      </c>
      <c r="G933" s="4">
        <v>91490</v>
      </c>
      <c r="H933">
        <v>0</v>
      </c>
      <c r="I933" s="6" t="s">
        <v>2070</v>
      </c>
      <c r="J933" t="s">
        <v>2081</v>
      </c>
      <c r="K933">
        <v>4</v>
      </c>
      <c r="L933">
        <v>1</v>
      </c>
      <c r="M933" t="str" cm="1">
        <f t="array" ref="M933">_xlfn.IFS(L933=0,"Below Expectation",L933&lt;5,"Needs Improvement",L933&lt;=7,"Meets Expectation",L933&gt;=8,"Exceeds Expectation")</f>
        <v>Needs Improvement</v>
      </c>
      <c r="N933">
        <f t="shared" si="14"/>
        <v>10</v>
      </c>
      <c r="O933" s="11">
        <f>N933/Table3[[#Totals],[Point]]</f>
        <v>0.7142857142857143</v>
      </c>
      <c r="P933" s="4" t="str" cm="1">
        <f t="array" ref="P933">_xlfn.IFS(O933&lt;=40%,"Low Risk",AND(O933&gt;40%,O933&lt;60%), "Medium Risk",O933&gt;=60%,"High Risk")</f>
        <v>High Risk</v>
      </c>
      <c r="Y933" cm="1">
        <f t="array" ref="Y933">_xlfn.IFS(D933="22-29",1,D933="30-39",2,D933="40-49",3,D933="50-59",4)</f>
        <v>3</v>
      </c>
      <c r="Z933" cm="1">
        <f t="array" ref="Z933">_xlfn.IFS(I933="0-4years",3,I933="5-9years",2,I933="10+ years",1)</f>
        <v>2</v>
      </c>
      <c r="AA933" cm="1">
        <f t="array" ref="AA933">_xlfn.IFS(J933="Low(1-2)", 3, J933="Medium(3)",1,J933="High(4-5)",2)</f>
        <v>1</v>
      </c>
      <c r="AB933" cm="1">
        <f t="array" ref="AB933">_xlfn.IFS(M933="Needs Improvement", 4, M933="Below Expectation", 1,M933="Meets Expectation",3,M933="Exceeds Expectation",2)</f>
        <v>4</v>
      </c>
    </row>
    <row r="934" spans="1:28" x14ac:dyDescent="0.3">
      <c r="A934" t="s">
        <v>956</v>
      </c>
      <c r="B934" t="s">
        <v>1954</v>
      </c>
      <c r="C934" t="s">
        <v>2028</v>
      </c>
      <c r="D934" t="s">
        <v>2073</v>
      </c>
      <c r="E934" t="s">
        <v>2023</v>
      </c>
      <c r="F934" t="s">
        <v>113</v>
      </c>
      <c r="G934" s="4">
        <v>71562</v>
      </c>
      <c r="H934">
        <v>0</v>
      </c>
      <c r="I934" s="6" t="s">
        <v>2070</v>
      </c>
      <c r="J934" t="s">
        <v>2081</v>
      </c>
      <c r="K934">
        <v>5</v>
      </c>
      <c r="L934">
        <v>0</v>
      </c>
      <c r="M934" t="str" cm="1">
        <f t="array" ref="M934">_xlfn.IFS(L934=0,"Below Expectation",L934&lt;5,"Needs Improvement",L934&lt;=7,"Meets Expectation",L934&gt;=8,"Exceeds Expectation")</f>
        <v>Below Expectation</v>
      </c>
      <c r="N934">
        <f t="shared" si="14"/>
        <v>6</v>
      </c>
      <c r="O934" s="11">
        <f>N934/Table3[[#Totals],[Point]]</f>
        <v>0.42857142857142855</v>
      </c>
      <c r="P934" s="4" t="str" cm="1">
        <f t="array" ref="P934">_xlfn.IFS(O934&lt;=40%,"Low Risk",AND(O934&gt;40%,O934&lt;60%), "Medium Risk",O934&gt;=60%,"High Risk")</f>
        <v>Medium Risk</v>
      </c>
      <c r="Y934" cm="1">
        <f t="array" ref="Y934">_xlfn.IFS(D934="22-29",1,D934="30-39",2,D934="40-49",3,D934="50-59",4)</f>
        <v>2</v>
      </c>
      <c r="Z934" cm="1">
        <f t="array" ref="Z934">_xlfn.IFS(I934="0-4years",3,I934="5-9years",2,I934="10+ years",1)</f>
        <v>2</v>
      </c>
      <c r="AA934" cm="1">
        <f t="array" ref="AA934">_xlfn.IFS(J934="Low(1-2)", 3, J934="Medium(3)",1,J934="High(4-5)",2)</f>
        <v>1</v>
      </c>
      <c r="AB934" cm="1">
        <f t="array" ref="AB934">_xlfn.IFS(M934="Needs Improvement", 4, M934="Below Expectation", 1,M934="Meets Expectation",3,M934="Exceeds Expectation",2)</f>
        <v>1</v>
      </c>
    </row>
    <row r="935" spans="1:28" x14ac:dyDescent="0.3">
      <c r="A935" t="s">
        <v>957</v>
      </c>
      <c r="B935" t="s">
        <v>1955</v>
      </c>
      <c r="C935" t="s">
        <v>2025</v>
      </c>
      <c r="D935" t="s">
        <v>2073</v>
      </c>
      <c r="E935" t="s">
        <v>2022</v>
      </c>
      <c r="F935" t="s">
        <v>743</v>
      </c>
      <c r="G935" s="4">
        <v>114080</v>
      </c>
      <c r="H935">
        <v>0</v>
      </c>
      <c r="I935" s="6" t="s">
        <v>2069</v>
      </c>
      <c r="J935" t="s">
        <v>2079</v>
      </c>
      <c r="K935">
        <v>4</v>
      </c>
      <c r="L935">
        <v>7</v>
      </c>
      <c r="M935" t="str" cm="1">
        <f t="array" ref="M935">_xlfn.IFS(L935=0,"Below Expectation",L935&lt;5,"Needs Improvement",L935&lt;=7,"Meets Expectation",L935&gt;=8,"Exceeds Expectation")</f>
        <v>Meets Expectation</v>
      </c>
      <c r="N935">
        <f t="shared" si="14"/>
        <v>10</v>
      </c>
      <c r="O935" s="11">
        <f>N935/Table3[[#Totals],[Point]]</f>
        <v>0.7142857142857143</v>
      </c>
      <c r="P935" s="4" t="str" cm="1">
        <f t="array" ref="P935">_xlfn.IFS(O935&lt;=40%,"Low Risk",AND(O935&gt;40%,O935&lt;60%), "Medium Risk",O935&gt;=60%,"High Risk")</f>
        <v>High Risk</v>
      </c>
      <c r="Y935" cm="1">
        <f t="array" ref="Y935">_xlfn.IFS(D935="22-29",1,D935="30-39",2,D935="40-49",3,D935="50-59",4)</f>
        <v>2</v>
      </c>
      <c r="Z935" cm="1">
        <f t="array" ref="Z935">_xlfn.IFS(I935="0-4years",3,I935="5-9years",2,I935="10+ years",1)</f>
        <v>3</v>
      </c>
      <c r="AA935" cm="1">
        <f t="array" ref="AA935">_xlfn.IFS(J935="Low(1-2)", 3, J935="Medium(3)",1,J935="High(4-5)",2)</f>
        <v>2</v>
      </c>
      <c r="AB935" cm="1">
        <f t="array" ref="AB935">_xlfn.IFS(M935="Needs Improvement", 4, M935="Below Expectation", 1,M935="Meets Expectation",3,M935="Exceeds Expectation",2)</f>
        <v>3</v>
      </c>
    </row>
    <row r="936" spans="1:28" x14ac:dyDescent="0.3">
      <c r="A936" t="s">
        <v>958</v>
      </c>
      <c r="B936" t="s">
        <v>1956</v>
      </c>
      <c r="C936" t="s">
        <v>2027</v>
      </c>
      <c r="D936" t="s">
        <v>2074</v>
      </c>
      <c r="E936" t="s">
        <v>2022</v>
      </c>
      <c r="F936" t="s">
        <v>827</v>
      </c>
      <c r="G936" s="4">
        <v>83535</v>
      </c>
      <c r="H936">
        <v>0</v>
      </c>
      <c r="I936" s="6" t="s">
        <v>2070</v>
      </c>
      <c r="J936" t="s">
        <v>2080</v>
      </c>
      <c r="K936">
        <v>3</v>
      </c>
      <c r="L936">
        <v>7</v>
      </c>
      <c r="M936" t="str" cm="1">
        <f t="array" ref="M936">_xlfn.IFS(L936=0,"Below Expectation",L936&lt;5,"Needs Improvement",L936&lt;=7,"Meets Expectation",L936&gt;=8,"Exceeds Expectation")</f>
        <v>Meets Expectation</v>
      </c>
      <c r="N936">
        <f t="shared" si="14"/>
        <v>11</v>
      </c>
      <c r="O936" s="11">
        <f>N936/Table3[[#Totals],[Point]]</f>
        <v>0.7857142857142857</v>
      </c>
      <c r="P936" s="4" t="str" cm="1">
        <f t="array" ref="P936">_xlfn.IFS(O936&lt;=40%,"Low Risk",AND(O936&gt;40%,O936&lt;60%), "Medium Risk",O936&gt;=60%,"High Risk")</f>
        <v>High Risk</v>
      </c>
      <c r="Y936" cm="1">
        <f t="array" ref="Y936">_xlfn.IFS(D936="22-29",1,D936="30-39",2,D936="40-49",3,D936="50-59",4)</f>
        <v>3</v>
      </c>
      <c r="Z936" cm="1">
        <f t="array" ref="Z936">_xlfn.IFS(I936="0-4years",3,I936="5-9years",2,I936="10+ years",1)</f>
        <v>2</v>
      </c>
      <c r="AA936" cm="1">
        <f t="array" ref="AA936">_xlfn.IFS(J936="Low(1-2)", 3, J936="Medium(3)",1,J936="High(4-5)",2)</f>
        <v>3</v>
      </c>
      <c r="AB936" cm="1">
        <f t="array" ref="AB936">_xlfn.IFS(M936="Needs Improvement", 4, M936="Below Expectation", 1,M936="Meets Expectation",3,M936="Exceeds Expectation",2)</f>
        <v>3</v>
      </c>
    </row>
    <row r="937" spans="1:28" x14ac:dyDescent="0.3">
      <c r="A937" t="s">
        <v>959</v>
      </c>
      <c r="B937" t="s">
        <v>1957</v>
      </c>
      <c r="C937" t="s">
        <v>2030</v>
      </c>
      <c r="D937" t="s">
        <v>2075</v>
      </c>
      <c r="E937" t="s">
        <v>2022</v>
      </c>
      <c r="F937" t="s">
        <v>819</v>
      </c>
      <c r="G937" s="4">
        <v>66269</v>
      </c>
      <c r="H937">
        <v>1</v>
      </c>
      <c r="I937" s="6" t="s">
        <v>2069</v>
      </c>
      <c r="J937" t="s">
        <v>2081</v>
      </c>
      <c r="K937">
        <v>1</v>
      </c>
      <c r="L937">
        <v>3</v>
      </c>
      <c r="M937" t="str" cm="1">
        <f t="array" ref="M937">_xlfn.IFS(L937=0,"Below Expectation",L937&lt;5,"Needs Improvement",L937&lt;=7,"Meets Expectation",L937&gt;=8,"Exceeds Expectation")</f>
        <v>Needs Improvement</v>
      </c>
      <c r="N937">
        <f t="shared" si="14"/>
        <v>12</v>
      </c>
      <c r="O937" s="11">
        <f>N937/Table3[[#Totals],[Point]]</f>
        <v>0.8571428571428571</v>
      </c>
      <c r="P937" s="4" t="str" cm="1">
        <f t="array" ref="P937">_xlfn.IFS(O937&lt;=40%,"Low Risk",AND(O937&gt;40%,O937&lt;60%), "Medium Risk",O937&gt;=60%,"High Risk")</f>
        <v>High Risk</v>
      </c>
      <c r="Y937" cm="1">
        <f t="array" ref="Y937">_xlfn.IFS(D937="22-29",1,D937="30-39",2,D937="40-49",3,D937="50-59",4)</f>
        <v>4</v>
      </c>
      <c r="Z937" cm="1">
        <f t="array" ref="Z937">_xlfn.IFS(I937="0-4years",3,I937="5-9years",2,I937="10+ years",1)</f>
        <v>3</v>
      </c>
      <c r="AA937" cm="1">
        <f t="array" ref="AA937">_xlfn.IFS(J937="Low(1-2)", 3, J937="Medium(3)",1,J937="High(4-5)",2)</f>
        <v>1</v>
      </c>
      <c r="AB937" cm="1">
        <f t="array" ref="AB937">_xlfn.IFS(M937="Needs Improvement", 4, M937="Below Expectation", 1,M937="Meets Expectation",3,M937="Exceeds Expectation",2)</f>
        <v>4</v>
      </c>
    </row>
    <row r="938" spans="1:28" x14ac:dyDescent="0.3">
      <c r="A938" t="s">
        <v>960</v>
      </c>
      <c r="B938" t="s">
        <v>1958</v>
      </c>
      <c r="C938" t="s">
        <v>2025</v>
      </c>
      <c r="D938" t="s">
        <v>2073</v>
      </c>
      <c r="E938" t="s">
        <v>2023</v>
      </c>
      <c r="F938" t="s">
        <v>653</v>
      </c>
      <c r="G938" s="4">
        <v>105674</v>
      </c>
      <c r="H938">
        <v>0</v>
      </c>
      <c r="I938" s="6" t="s">
        <v>2069</v>
      </c>
      <c r="J938" t="s">
        <v>2079</v>
      </c>
      <c r="K938">
        <v>5</v>
      </c>
      <c r="L938">
        <v>7</v>
      </c>
      <c r="M938" t="str" cm="1">
        <f t="array" ref="M938">_xlfn.IFS(L938=0,"Below Expectation",L938&lt;5,"Needs Improvement",L938&lt;=7,"Meets Expectation",L938&gt;=8,"Exceeds Expectation")</f>
        <v>Meets Expectation</v>
      </c>
      <c r="N938">
        <f t="shared" si="14"/>
        <v>10</v>
      </c>
      <c r="O938" s="11">
        <f>N938/Table3[[#Totals],[Point]]</f>
        <v>0.7142857142857143</v>
      </c>
      <c r="P938" s="4" t="str" cm="1">
        <f t="array" ref="P938">_xlfn.IFS(O938&lt;=40%,"Low Risk",AND(O938&gt;40%,O938&lt;60%), "Medium Risk",O938&gt;=60%,"High Risk")</f>
        <v>High Risk</v>
      </c>
      <c r="Y938" cm="1">
        <f t="array" ref="Y938">_xlfn.IFS(D938="22-29",1,D938="30-39",2,D938="40-49",3,D938="50-59",4)</f>
        <v>2</v>
      </c>
      <c r="Z938" cm="1">
        <f t="array" ref="Z938">_xlfn.IFS(I938="0-4years",3,I938="5-9years",2,I938="10+ years",1)</f>
        <v>3</v>
      </c>
      <c r="AA938" cm="1">
        <f t="array" ref="AA938">_xlfn.IFS(J938="Low(1-2)", 3, J938="Medium(3)",1,J938="High(4-5)",2)</f>
        <v>2</v>
      </c>
      <c r="AB938" cm="1">
        <f t="array" ref="AB938">_xlfn.IFS(M938="Needs Improvement", 4, M938="Below Expectation", 1,M938="Meets Expectation",3,M938="Exceeds Expectation",2)</f>
        <v>3</v>
      </c>
    </row>
    <row r="939" spans="1:28" x14ac:dyDescent="0.3">
      <c r="A939" t="s">
        <v>961</v>
      </c>
      <c r="B939" t="s">
        <v>1959</v>
      </c>
      <c r="C939" t="s">
        <v>2029</v>
      </c>
      <c r="D939" t="s">
        <v>2075</v>
      </c>
      <c r="E939" t="s">
        <v>2024</v>
      </c>
      <c r="F939" t="s">
        <v>884</v>
      </c>
      <c r="G939" s="4">
        <v>67462</v>
      </c>
      <c r="H939">
        <v>0</v>
      </c>
      <c r="I939" s="6" t="s">
        <v>2069</v>
      </c>
      <c r="J939" t="s">
        <v>2080</v>
      </c>
      <c r="K939">
        <v>4</v>
      </c>
      <c r="L939">
        <v>6</v>
      </c>
      <c r="M939" t="str" cm="1">
        <f t="array" ref="M939">_xlfn.IFS(L939=0,"Below Expectation",L939&lt;5,"Needs Improvement",L939&lt;=7,"Meets Expectation",L939&gt;=8,"Exceeds Expectation")</f>
        <v>Meets Expectation</v>
      </c>
      <c r="N939">
        <f t="shared" si="14"/>
        <v>13</v>
      </c>
      <c r="O939" s="11">
        <f>N939/Table3[[#Totals],[Point]]</f>
        <v>0.9285714285714286</v>
      </c>
      <c r="P939" s="4" t="str" cm="1">
        <f t="array" ref="P939">_xlfn.IFS(O939&lt;=40%,"Low Risk",AND(O939&gt;40%,O939&lt;60%), "Medium Risk",O939&gt;=60%,"High Risk")</f>
        <v>High Risk</v>
      </c>
      <c r="Y939" cm="1">
        <f t="array" ref="Y939">_xlfn.IFS(D939="22-29",1,D939="30-39",2,D939="40-49",3,D939="50-59",4)</f>
        <v>4</v>
      </c>
      <c r="Z939" cm="1">
        <f t="array" ref="Z939">_xlfn.IFS(I939="0-4years",3,I939="5-9years",2,I939="10+ years",1)</f>
        <v>3</v>
      </c>
      <c r="AA939" cm="1">
        <f t="array" ref="AA939">_xlfn.IFS(J939="Low(1-2)", 3, J939="Medium(3)",1,J939="High(4-5)",2)</f>
        <v>3</v>
      </c>
      <c r="AB939" cm="1">
        <f t="array" ref="AB939">_xlfn.IFS(M939="Needs Improvement", 4, M939="Below Expectation", 1,M939="Meets Expectation",3,M939="Exceeds Expectation",2)</f>
        <v>3</v>
      </c>
    </row>
    <row r="940" spans="1:28" x14ac:dyDescent="0.3">
      <c r="A940" t="s">
        <v>962</v>
      </c>
      <c r="B940" t="s">
        <v>1960</v>
      </c>
      <c r="C940" t="s">
        <v>2026</v>
      </c>
      <c r="D940" t="s">
        <v>2076</v>
      </c>
      <c r="E940" t="s">
        <v>2023</v>
      </c>
      <c r="F940" t="s">
        <v>198</v>
      </c>
      <c r="G940" s="4">
        <v>28127</v>
      </c>
      <c r="H940">
        <v>0</v>
      </c>
      <c r="I940" s="6" t="s">
        <v>2069</v>
      </c>
      <c r="J940" t="s">
        <v>2080</v>
      </c>
      <c r="K940">
        <v>3</v>
      </c>
      <c r="L940">
        <v>1</v>
      </c>
      <c r="M940" t="str" cm="1">
        <f t="array" ref="M940">_xlfn.IFS(L940=0,"Below Expectation",L940&lt;5,"Needs Improvement",L940&lt;=7,"Meets Expectation",L940&gt;=8,"Exceeds Expectation")</f>
        <v>Needs Improvement</v>
      </c>
      <c r="N940">
        <f t="shared" si="14"/>
        <v>11</v>
      </c>
      <c r="O940" s="11">
        <f>N940/Table3[[#Totals],[Point]]</f>
        <v>0.7857142857142857</v>
      </c>
      <c r="P940" s="4" t="str" cm="1">
        <f t="array" ref="P940">_xlfn.IFS(O940&lt;=40%,"Low Risk",AND(O940&gt;40%,O940&lt;60%), "Medium Risk",O940&gt;=60%,"High Risk")</f>
        <v>High Risk</v>
      </c>
      <c r="Y940" cm="1">
        <f t="array" ref="Y940">_xlfn.IFS(D940="22-29",1,D940="30-39",2,D940="40-49",3,D940="50-59",4)</f>
        <v>1</v>
      </c>
      <c r="Z940" cm="1">
        <f t="array" ref="Z940">_xlfn.IFS(I940="0-4years",3,I940="5-9years",2,I940="10+ years",1)</f>
        <v>3</v>
      </c>
      <c r="AA940" cm="1">
        <f t="array" ref="AA940">_xlfn.IFS(J940="Low(1-2)", 3, J940="Medium(3)",1,J940="High(4-5)",2)</f>
        <v>3</v>
      </c>
      <c r="AB940" cm="1">
        <f t="array" ref="AB940">_xlfn.IFS(M940="Needs Improvement", 4, M940="Below Expectation", 1,M940="Meets Expectation",3,M940="Exceeds Expectation",2)</f>
        <v>4</v>
      </c>
    </row>
    <row r="941" spans="1:28" x14ac:dyDescent="0.3">
      <c r="A941" t="s">
        <v>963</v>
      </c>
      <c r="B941" t="s">
        <v>1961</v>
      </c>
      <c r="C941" t="s">
        <v>2026</v>
      </c>
      <c r="D941" t="s">
        <v>2076</v>
      </c>
      <c r="E941" t="s">
        <v>2023</v>
      </c>
      <c r="F941" t="s">
        <v>99</v>
      </c>
      <c r="G941" s="4">
        <v>48147</v>
      </c>
      <c r="H941">
        <v>1</v>
      </c>
      <c r="I941" s="6" t="s">
        <v>2069</v>
      </c>
      <c r="J941" t="s">
        <v>2080</v>
      </c>
      <c r="K941">
        <v>5</v>
      </c>
      <c r="L941">
        <v>4</v>
      </c>
      <c r="M941" t="str" cm="1">
        <f t="array" ref="M941">_xlfn.IFS(L941=0,"Below Expectation",L941&lt;5,"Needs Improvement",L941&lt;=7,"Meets Expectation",L941&gt;=8,"Exceeds Expectation")</f>
        <v>Needs Improvement</v>
      </c>
      <c r="N941">
        <f t="shared" si="14"/>
        <v>11</v>
      </c>
      <c r="O941" s="11">
        <f>N941/Table3[[#Totals],[Point]]</f>
        <v>0.7857142857142857</v>
      </c>
      <c r="P941" s="4" t="str" cm="1">
        <f t="array" ref="P941">_xlfn.IFS(O941&lt;=40%,"Low Risk",AND(O941&gt;40%,O941&lt;60%), "Medium Risk",O941&gt;=60%,"High Risk")</f>
        <v>High Risk</v>
      </c>
      <c r="Y941" cm="1">
        <f t="array" ref="Y941">_xlfn.IFS(D941="22-29",1,D941="30-39",2,D941="40-49",3,D941="50-59",4)</f>
        <v>1</v>
      </c>
      <c r="Z941" cm="1">
        <f t="array" ref="Z941">_xlfn.IFS(I941="0-4years",3,I941="5-9years",2,I941="10+ years",1)</f>
        <v>3</v>
      </c>
      <c r="AA941" cm="1">
        <f t="array" ref="AA941">_xlfn.IFS(J941="Low(1-2)", 3, J941="Medium(3)",1,J941="High(4-5)",2)</f>
        <v>3</v>
      </c>
      <c r="AB941" cm="1">
        <f t="array" ref="AB941">_xlfn.IFS(M941="Needs Improvement", 4, M941="Below Expectation", 1,M941="Meets Expectation",3,M941="Exceeds Expectation",2)</f>
        <v>4</v>
      </c>
    </row>
    <row r="942" spans="1:28" x14ac:dyDescent="0.3">
      <c r="A942" t="s">
        <v>964</v>
      </c>
      <c r="B942" t="s">
        <v>1962</v>
      </c>
      <c r="C942" t="s">
        <v>2028</v>
      </c>
      <c r="D942" t="s">
        <v>2075</v>
      </c>
      <c r="E942" t="s">
        <v>2023</v>
      </c>
      <c r="F942" t="s">
        <v>636</v>
      </c>
      <c r="G942" s="4">
        <v>70528</v>
      </c>
      <c r="H942">
        <v>1</v>
      </c>
      <c r="I942" s="6" t="s">
        <v>2069</v>
      </c>
      <c r="J942" t="s">
        <v>2081</v>
      </c>
      <c r="K942">
        <v>2</v>
      </c>
      <c r="L942">
        <v>9</v>
      </c>
      <c r="M942" t="str" cm="1">
        <f t="array" ref="M942">_xlfn.IFS(L942=0,"Below Expectation",L942&lt;5,"Needs Improvement",L942&lt;=7,"Meets Expectation",L942&gt;=8,"Exceeds Expectation")</f>
        <v>Exceeds Expectation</v>
      </c>
      <c r="N942">
        <f t="shared" si="14"/>
        <v>10</v>
      </c>
      <c r="O942" s="11">
        <f>N942/Table3[[#Totals],[Point]]</f>
        <v>0.7142857142857143</v>
      </c>
      <c r="P942" s="4" t="str" cm="1">
        <f t="array" ref="P942">_xlfn.IFS(O942&lt;=40%,"Low Risk",AND(O942&gt;40%,O942&lt;60%), "Medium Risk",O942&gt;=60%,"High Risk")</f>
        <v>High Risk</v>
      </c>
      <c r="Y942" cm="1">
        <f t="array" ref="Y942">_xlfn.IFS(D942="22-29",1,D942="30-39",2,D942="40-49",3,D942="50-59",4)</f>
        <v>4</v>
      </c>
      <c r="Z942" cm="1">
        <f t="array" ref="Z942">_xlfn.IFS(I942="0-4years",3,I942="5-9years",2,I942="10+ years",1)</f>
        <v>3</v>
      </c>
      <c r="AA942" cm="1">
        <f t="array" ref="AA942">_xlfn.IFS(J942="Low(1-2)", 3, J942="Medium(3)",1,J942="High(4-5)",2)</f>
        <v>1</v>
      </c>
      <c r="AB942" cm="1">
        <f t="array" ref="AB942">_xlfn.IFS(M942="Needs Improvement", 4, M942="Below Expectation", 1,M942="Meets Expectation",3,M942="Exceeds Expectation",2)</f>
        <v>2</v>
      </c>
    </row>
    <row r="943" spans="1:28" x14ac:dyDescent="0.3">
      <c r="A943" t="s">
        <v>965</v>
      </c>
      <c r="B943" t="s">
        <v>1963</v>
      </c>
      <c r="C943" t="s">
        <v>2026</v>
      </c>
      <c r="D943" t="s">
        <v>2076</v>
      </c>
      <c r="E943" t="s">
        <v>2022</v>
      </c>
      <c r="F943" t="s">
        <v>949</v>
      </c>
      <c r="G943" s="4">
        <v>102095</v>
      </c>
      <c r="H943">
        <v>0</v>
      </c>
      <c r="I943" s="6" t="s">
        <v>2069</v>
      </c>
      <c r="J943" t="s">
        <v>2080</v>
      </c>
      <c r="K943">
        <v>3</v>
      </c>
      <c r="L943">
        <v>3</v>
      </c>
      <c r="M943" t="str" cm="1">
        <f t="array" ref="M943">_xlfn.IFS(L943=0,"Below Expectation",L943&lt;5,"Needs Improvement",L943&lt;=7,"Meets Expectation",L943&gt;=8,"Exceeds Expectation")</f>
        <v>Needs Improvement</v>
      </c>
      <c r="N943">
        <f t="shared" si="14"/>
        <v>11</v>
      </c>
      <c r="O943" s="11">
        <f>N943/Table3[[#Totals],[Point]]</f>
        <v>0.7857142857142857</v>
      </c>
      <c r="P943" s="4" t="str" cm="1">
        <f t="array" ref="P943">_xlfn.IFS(O943&lt;=40%,"Low Risk",AND(O943&gt;40%,O943&lt;60%), "Medium Risk",O943&gt;=60%,"High Risk")</f>
        <v>High Risk</v>
      </c>
      <c r="Y943" cm="1">
        <f t="array" ref="Y943">_xlfn.IFS(D943="22-29",1,D943="30-39",2,D943="40-49",3,D943="50-59",4)</f>
        <v>1</v>
      </c>
      <c r="Z943" cm="1">
        <f t="array" ref="Z943">_xlfn.IFS(I943="0-4years",3,I943="5-9years",2,I943="10+ years",1)</f>
        <v>3</v>
      </c>
      <c r="AA943" cm="1">
        <f t="array" ref="AA943">_xlfn.IFS(J943="Low(1-2)", 3, J943="Medium(3)",1,J943="High(4-5)",2)</f>
        <v>3</v>
      </c>
      <c r="AB943" cm="1">
        <f t="array" ref="AB943">_xlfn.IFS(M943="Needs Improvement", 4, M943="Below Expectation", 1,M943="Meets Expectation",3,M943="Exceeds Expectation",2)</f>
        <v>4</v>
      </c>
    </row>
    <row r="944" spans="1:28" x14ac:dyDescent="0.3">
      <c r="A944" t="s">
        <v>966</v>
      </c>
      <c r="B944" t="s">
        <v>1964</v>
      </c>
      <c r="C944" t="s">
        <v>2030</v>
      </c>
      <c r="D944" t="s">
        <v>2074</v>
      </c>
      <c r="E944" t="s">
        <v>2022</v>
      </c>
      <c r="F944" t="s">
        <v>686</v>
      </c>
      <c r="G944" s="4">
        <v>93931</v>
      </c>
      <c r="H944">
        <v>0</v>
      </c>
      <c r="I944" s="6" t="s">
        <v>2069</v>
      </c>
      <c r="J944" t="s">
        <v>2079</v>
      </c>
      <c r="K944">
        <v>5</v>
      </c>
      <c r="L944">
        <v>2</v>
      </c>
      <c r="M944" t="str" cm="1">
        <f t="array" ref="M944">_xlfn.IFS(L944=0,"Below Expectation",L944&lt;5,"Needs Improvement",L944&lt;=7,"Meets Expectation",L944&gt;=8,"Exceeds Expectation")</f>
        <v>Needs Improvement</v>
      </c>
      <c r="N944">
        <f t="shared" si="14"/>
        <v>12</v>
      </c>
      <c r="O944" s="11">
        <f>N944/Table3[[#Totals],[Point]]</f>
        <v>0.8571428571428571</v>
      </c>
      <c r="P944" s="4" t="str" cm="1">
        <f t="array" ref="P944">_xlfn.IFS(O944&lt;=40%,"Low Risk",AND(O944&gt;40%,O944&lt;60%), "Medium Risk",O944&gt;=60%,"High Risk")</f>
        <v>High Risk</v>
      </c>
      <c r="Y944" cm="1">
        <f t="array" ref="Y944">_xlfn.IFS(D944="22-29",1,D944="30-39",2,D944="40-49",3,D944="50-59",4)</f>
        <v>3</v>
      </c>
      <c r="Z944" cm="1">
        <f t="array" ref="Z944">_xlfn.IFS(I944="0-4years",3,I944="5-9years",2,I944="10+ years",1)</f>
        <v>3</v>
      </c>
      <c r="AA944" cm="1">
        <f t="array" ref="AA944">_xlfn.IFS(J944="Low(1-2)", 3, J944="Medium(3)",1,J944="High(4-5)",2)</f>
        <v>2</v>
      </c>
      <c r="AB944" cm="1">
        <f t="array" ref="AB944">_xlfn.IFS(M944="Needs Improvement", 4, M944="Below Expectation", 1,M944="Meets Expectation",3,M944="Exceeds Expectation",2)</f>
        <v>4</v>
      </c>
    </row>
    <row r="945" spans="1:28" x14ac:dyDescent="0.3">
      <c r="A945" t="s">
        <v>967</v>
      </c>
      <c r="B945" t="s">
        <v>1965</v>
      </c>
      <c r="C945" t="s">
        <v>2026</v>
      </c>
      <c r="D945" t="s">
        <v>2075</v>
      </c>
      <c r="E945" t="s">
        <v>2022</v>
      </c>
      <c r="F945" t="s">
        <v>423</v>
      </c>
      <c r="G945" s="4">
        <v>115925</v>
      </c>
      <c r="H945">
        <v>1</v>
      </c>
      <c r="I945" s="6" t="s">
        <v>2069</v>
      </c>
      <c r="J945" t="s">
        <v>2080</v>
      </c>
      <c r="K945">
        <v>3</v>
      </c>
      <c r="L945">
        <v>0</v>
      </c>
      <c r="M945" t="str" cm="1">
        <f t="array" ref="M945">_xlfn.IFS(L945=0,"Below Expectation",L945&lt;5,"Needs Improvement",L945&lt;=7,"Meets Expectation",L945&gt;=8,"Exceeds Expectation")</f>
        <v>Below Expectation</v>
      </c>
      <c r="N945">
        <f t="shared" si="14"/>
        <v>11</v>
      </c>
      <c r="O945" s="11">
        <f>N945/Table3[[#Totals],[Point]]</f>
        <v>0.7857142857142857</v>
      </c>
      <c r="P945" s="4" t="str" cm="1">
        <f t="array" ref="P945">_xlfn.IFS(O945&lt;=40%,"Low Risk",AND(O945&gt;40%,O945&lt;60%), "Medium Risk",O945&gt;=60%,"High Risk")</f>
        <v>High Risk</v>
      </c>
      <c r="Y945" cm="1">
        <f t="array" ref="Y945">_xlfn.IFS(D945="22-29",1,D945="30-39",2,D945="40-49",3,D945="50-59",4)</f>
        <v>4</v>
      </c>
      <c r="Z945" cm="1">
        <f t="array" ref="Z945">_xlfn.IFS(I945="0-4years",3,I945="5-9years",2,I945="10+ years",1)</f>
        <v>3</v>
      </c>
      <c r="AA945" cm="1">
        <f t="array" ref="AA945">_xlfn.IFS(J945="Low(1-2)", 3, J945="Medium(3)",1,J945="High(4-5)",2)</f>
        <v>3</v>
      </c>
      <c r="AB945" cm="1">
        <f t="array" ref="AB945">_xlfn.IFS(M945="Needs Improvement", 4, M945="Below Expectation", 1,M945="Meets Expectation",3,M945="Exceeds Expectation",2)</f>
        <v>1</v>
      </c>
    </row>
    <row r="946" spans="1:28" x14ac:dyDescent="0.3">
      <c r="A946" t="s">
        <v>968</v>
      </c>
      <c r="B946" t="s">
        <v>1966</v>
      </c>
      <c r="C946" t="s">
        <v>2028</v>
      </c>
      <c r="D946" t="s">
        <v>2073</v>
      </c>
      <c r="E946" t="s">
        <v>2023</v>
      </c>
      <c r="F946" t="s">
        <v>805</v>
      </c>
      <c r="G946" s="4">
        <v>91381</v>
      </c>
      <c r="H946">
        <v>0</v>
      </c>
      <c r="I946" s="6" t="s">
        <v>2071</v>
      </c>
      <c r="J946" t="s">
        <v>2079</v>
      </c>
      <c r="K946">
        <v>1</v>
      </c>
      <c r="L946">
        <v>4</v>
      </c>
      <c r="M946" t="str" cm="1">
        <f t="array" ref="M946">_xlfn.IFS(L946=0,"Below Expectation",L946&lt;5,"Needs Improvement",L946&lt;=7,"Meets Expectation",L946&gt;=8,"Exceeds Expectation")</f>
        <v>Needs Improvement</v>
      </c>
      <c r="N946">
        <f t="shared" si="14"/>
        <v>9</v>
      </c>
      <c r="O946" s="11">
        <f>N946/Table3[[#Totals],[Point]]</f>
        <v>0.6428571428571429</v>
      </c>
      <c r="P946" s="4" t="str" cm="1">
        <f t="array" ref="P946">_xlfn.IFS(O946&lt;=40%,"Low Risk",AND(O946&gt;40%,O946&lt;60%), "Medium Risk",O946&gt;=60%,"High Risk")</f>
        <v>High Risk</v>
      </c>
      <c r="Y946" cm="1">
        <f t="array" ref="Y946">_xlfn.IFS(D946="22-29",1,D946="30-39",2,D946="40-49",3,D946="50-59",4)</f>
        <v>2</v>
      </c>
      <c r="Z946" cm="1">
        <f t="array" ref="Z946">_xlfn.IFS(I946="0-4years",3,I946="5-9years",2,I946="10+ years",1)</f>
        <v>1</v>
      </c>
      <c r="AA946" cm="1">
        <f t="array" ref="AA946">_xlfn.IFS(J946="Low(1-2)", 3, J946="Medium(3)",1,J946="High(4-5)",2)</f>
        <v>2</v>
      </c>
      <c r="AB946" cm="1">
        <f t="array" ref="AB946">_xlfn.IFS(M946="Needs Improvement", 4, M946="Below Expectation", 1,M946="Meets Expectation",3,M946="Exceeds Expectation",2)</f>
        <v>4</v>
      </c>
    </row>
    <row r="947" spans="1:28" x14ac:dyDescent="0.3">
      <c r="A947" t="s">
        <v>969</v>
      </c>
      <c r="B947" t="s">
        <v>1967</v>
      </c>
      <c r="C947" t="s">
        <v>2027</v>
      </c>
      <c r="D947" t="s">
        <v>2075</v>
      </c>
      <c r="E947" t="s">
        <v>2023</v>
      </c>
      <c r="F947" t="s">
        <v>993</v>
      </c>
      <c r="G947" s="4">
        <v>88749</v>
      </c>
      <c r="H947">
        <v>0</v>
      </c>
      <c r="I947" s="6" t="s">
        <v>2071</v>
      </c>
      <c r="J947" t="s">
        <v>2080</v>
      </c>
      <c r="K947">
        <v>1</v>
      </c>
      <c r="L947">
        <v>9</v>
      </c>
      <c r="M947" t="str" cm="1">
        <f t="array" ref="M947">_xlfn.IFS(L947=0,"Below Expectation",L947&lt;5,"Needs Improvement",L947&lt;=7,"Meets Expectation",L947&gt;=8,"Exceeds Expectation")</f>
        <v>Exceeds Expectation</v>
      </c>
      <c r="N947">
        <f t="shared" si="14"/>
        <v>10</v>
      </c>
      <c r="O947" s="11">
        <f>N947/Table3[[#Totals],[Point]]</f>
        <v>0.7142857142857143</v>
      </c>
      <c r="P947" s="4" t="str" cm="1">
        <f t="array" ref="P947">_xlfn.IFS(O947&lt;=40%,"Low Risk",AND(O947&gt;40%,O947&lt;60%), "Medium Risk",O947&gt;=60%,"High Risk")</f>
        <v>High Risk</v>
      </c>
      <c r="Y947" cm="1">
        <f t="array" ref="Y947">_xlfn.IFS(D947="22-29",1,D947="30-39",2,D947="40-49",3,D947="50-59",4)</f>
        <v>4</v>
      </c>
      <c r="Z947" cm="1">
        <f t="array" ref="Z947">_xlfn.IFS(I947="0-4years",3,I947="5-9years",2,I947="10+ years",1)</f>
        <v>1</v>
      </c>
      <c r="AA947" cm="1">
        <f t="array" ref="AA947">_xlfn.IFS(J947="Low(1-2)", 3, J947="Medium(3)",1,J947="High(4-5)",2)</f>
        <v>3</v>
      </c>
      <c r="AB947" cm="1">
        <f t="array" ref="AB947">_xlfn.IFS(M947="Needs Improvement", 4, M947="Below Expectation", 1,M947="Meets Expectation",3,M947="Exceeds Expectation",2)</f>
        <v>2</v>
      </c>
    </row>
    <row r="948" spans="1:28" x14ac:dyDescent="0.3">
      <c r="A948" t="s">
        <v>970</v>
      </c>
      <c r="B948" t="s">
        <v>1968</v>
      </c>
      <c r="C948" t="s">
        <v>2029</v>
      </c>
      <c r="D948" t="s">
        <v>2073</v>
      </c>
      <c r="E948" t="s">
        <v>2022</v>
      </c>
      <c r="F948" t="s">
        <v>94</v>
      </c>
      <c r="G948" s="4">
        <v>63672</v>
      </c>
      <c r="H948">
        <v>0</v>
      </c>
      <c r="I948" s="6" t="s">
        <v>2070</v>
      </c>
      <c r="J948" t="s">
        <v>2079</v>
      </c>
      <c r="K948">
        <v>1</v>
      </c>
      <c r="L948">
        <v>7</v>
      </c>
      <c r="M948" t="str" cm="1">
        <f t="array" ref="M948">_xlfn.IFS(L948=0,"Below Expectation",L948&lt;5,"Needs Improvement",L948&lt;=7,"Meets Expectation",L948&gt;=8,"Exceeds Expectation")</f>
        <v>Meets Expectation</v>
      </c>
      <c r="N948">
        <f t="shared" si="14"/>
        <v>9</v>
      </c>
      <c r="O948" s="11">
        <f>N948/Table3[[#Totals],[Point]]</f>
        <v>0.6428571428571429</v>
      </c>
      <c r="P948" s="4" t="str" cm="1">
        <f t="array" ref="P948">_xlfn.IFS(O948&lt;=40%,"Low Risk",AND(O948&gt;40%,O948&lt;60%), "Medium Risk",O948&gt;=60%,"High Risk")</f>
        <v>High Risk</v>
      </c>
      <c r="Y948" cm="1">
        <f t="array" ref="Y948">_xlfn.IFS(D948="22-29",1,D948="30-39",2,D948="40-49",3,D948="50-59",4)</f>
        <v>2</v>
      </c>
      <c r="Z948" cm="1">
        <f t="array" ref="Z948">_xlfn.IFS(I948="0-4years",3,I948="5-9years",2,I948="10+ years",1)</f>
        <v>2</v>
      </c>
      <c r="AA948" cm="1">
        <f t="array" ref="AA948">_xlfn.IFS(J948="Low(1-2)", 3, J948="Medium(3)",1,J948="High(4-5)",2)</f>
        <v>2</v>
      </c>
      <c r="AB948" cm="1">
        <f t="array" ref="AB948">_xlfn.IFS(M948="Needs Improvement", 4, M948="Below Expectation", 1,M948="Meets Expectation",3,M948="Exceeds Expectation",2)</f>
        <v>3</v>
      </c>
    </row>
    <row r="949" spans="1:28" x14ac:dyDescent="0.3">
      <c r="A949" t="s">
        <v>971</v>
      </c>
      <c r="B949" t="s">
        <v>1969</v>
      </c>
      <c r="C949" t="s">
        <v>2029</v>
      </c>
      <c r="D949" t="s">
        <v>2074</v>
      </c>
      <c r="E949" t="s">
        <v>2023</v>
      </c>
      <c r="F949" t="s">
        <v>203</v>
      </c>
      <c r="G949" s="4">
        <v>38731</v>
      </c>
      <c r="H949">
        <v>0</v>
      </c>
      <c r="I949" s="6" t="s">
        <v>2069</v>
      </c>
      <c r="J949" t="s">
        <v>2081</v>
      </c>
      <c r="K949">
        <v>2</v>
      </c>
      <c r="L949">
        <v>8</v>
      </c>
      <c r="M949" t="str" cm="1">
        <f t="array" ref="M949">_xlfn.IFS(L949=0,"Below Expectation",L949&lt;5,"Needs Improvement",L949&lt;=7,"Meets Expectation",L949&gt;=8,"Exceeds Expectation")</f>
        <v>Exceeds Expectation</v>
      </c>
      <c r="N949">
        <f t="shared" si="14"/>
        <v>9</v>
      </c>
      <c r="O949" s="11">
        <f>N949/Table3[[#Totals],[Point]]</f>
        <v>0.6428571428571429</v>
      </c>
      <c r="P949" s="4" t="str" cm="1">
        <f t="array" ref="P949">_xlfn.IFS(O949&lt;=40%,"Low Risk",AND(O949&gt;40%,O949&lt;60%), "Medium Risk",O949&gt;=60%,"High Risk")</f>
        <v>High Risk</v>
      </c>
      <c r="Y949" cm="1">
        <f t="array" ref="Y949">_xlfn.IFS(D949="22-29",1,D949="30-39",2,D949="40-49",3,D949="50-59",4)</f>
        <v>3</v>
      </c>
      <c r="Z949" cm="1">
        <f t="array" ref="Z949">_xlfn.IFS(I949="0-4years",3,I949="5-9years",2,I949="10+ years",1)</f>
        <v>3</v>
      </c>
      <c r="AA949" cm="1">
        <f t="array" ref="AA949">_xlfn.IFS(J949="Low(1-2)", 3, J949="Medium(3)",1,J949="High(4-5)",2)</f>
        <v>1</v>
      </c>
      <c r="AB949" cm="1">
        <f t="array" ref="AB949">_xlfn.IFS(M949="Needs Improvement", 4, M949="Below Expectation", 1,M949="Meets Expectation",3,M949="Exceeds Expectation",2)</f>
        <v>2</v>
      </c>
    </row>
    <row r="950" spans="1:28" x14ac:dyDescent="0.3">
      <c r="A950" t="s">
        <v>972</v>
      </c>
      <c r="B950" t="s">
        <v>1970</v>
      </c>
      <c r="C950" t="s">
        <v>2026</v>
      </c>
      <c r="D950" t="s">
        <v>2073</v>
      </c>
      <c r="E950" t="s">
        <v>2022</v>
      </c>
      <c r="F950" t="s">
        <v>147</v>
      </c>
      <c r="G950" s="4">
        <v>79512</v>
      </c>
      <c r="H950">
        <v>0</v>
      </c>
      <c r="I950" s="6" t="s">
        <v>2069</v>
      </c>
      <c r="J950" t="s">
        <v>2080</v>
      </c>
      <c r="K950">
        <v>1</v>
      </c>
      <c r="L950">
        <v>6</v>
      </c>
      <c r="M950" t="str" cm="1">
        <f t="array" ref="M950">_xlfn.IFS(L950=0,"Below Expectation",L950&lt;5,"Needs Improvement",L950&lt;=7,"Meets Expectation",L950&gt;=8,"Exceeds Expectation")</f>
        <v>Meets Expectation</v>
      </c>
      <c r="N950">
        <f t="shared" si="14"/>
        <v>11</v>
      </c>
      <c r="O950" s="11">
        <f>N950/Table3[[#Totals],[Point]]</f>
        <v>0.7857142857142857</v>
      </c>
      <c r="P950" s="4" t="str" cm="1">
        <f t="array" ref="P950">_xlfn.IFS(O950&lt;=40%,"Low Risk",AND(O950&gt;40%,O950&lt;60%), "Medium Risk",O950&gt;=60%,"High Risk")</f>
        <v>High Risk</v>
      </c>
      <c r="Y950" cm="1">
        <f t="array" ref="Y950">_xlfn.IFS(D950="22-29",1,D950="30-39",2,D950="40-49",3,D950="50-59",4)</f>
        <v>2</v>
      </c>
      <c r="Z950" cm="1">
        <f t="array" ref="Z950">_xlfn.IFS(I950="0-4years",3,I950="5-9years",2,I950="10+ years",1)</f>
        <v>3</v>
      </c>
      <c r="AA950" cm="1">
        <f t="array" ref="AA950">_xlfn.IFS(J950="Low(1-2)", 3, J950="Medium(3)",1,J950="High(4-5)",2)</f>
        <v>3</v>
      </c>
      <c r="AB950" cm="1">
        <f t="array" ref="AB950">_xlfn.IFS(M950="Needs Improvement", 4, M950="Below Expectation", 1,M950="Meets Expectation",3,M950="Exceeds Expectation",2)</f>
        <v>3</v>
      </c>
    </row>
    <row r="951" spans="1:28" x14ac:dyDescent="0.3">
      <c r="A951" t="s">
        <v>973</v>
      </c>
      <c r="B951" t="s">
        <v>1971</v>
      </c>
      <c r="C951" t="s">
        <v>2025</v>
      </c>
      <c r="D951" t="s">
        <v>2074</v>
      </c>
      <c r="E951" t="s">
        <v>2024</v>
      </c>
      <c r="F951" t="s">
        <v>404</v>
      </c>
      <c r="G951" s="4">
        <v>76024</v>
      </c>
      <c r="H951">
        <v>0</v>
      </c>
      <c r="I951" s="6" t="s">
        <v>2069</v>
      </c>
      <c r="J951" t="s">
        <v>2080</v>
      </c>
      <c r="K951">
        <v>2</v>
      </c>
      <c r="L951">
        <v>0</v>
      </c>
      <c r="M951" t="str" cm="1">
        <f t="array" ref="M951">_xlfn.IFS(L951=0,"Below Expectation",L951&lt;5,"Needs Improvement",L951&lt;=7,"Meets Expectation",L951&gt;=8,"Exceeds Expectation")</f>
        <v>Below Expectation</v>
      </c>
      <c r="N951">
        <f t="shared" si="14"/>
        <v>10</v>
      </c>
      <c r="O951" s="11">
        <f>N951/Table3[[#Totals],[Point]]</f>
        <v>0.7142857142857143</v>
      </c>
      <c r="P951" s="4" t="str" cm="1">
        <f t="array" ref="P951">_xlfn.IFS(O951&lt;=40%,"Low Risk",AND(O951&gt;40%,O951&lt;60%), "Medium Risk",O951&gt;=60%,"High Risk")</f>
        <v>High Risk</v>
      </c>
      <c r="Y951" cm="1">
        <f t="array" ref="Y951">_xlfn.IFS(D951="22-29",1,D951="30-39",2,D951="40-49",3,D951="50-59",4)</f>
        <v>3</v>
      </c>
      <c r="Z951" cm="1">
        <f t="array" ref="Z951">_xlfn.IFS(I951="0-4years",3,I951="5-9years",2,I951="10+ years",1)</f>
        <v>3</v>
      </c>
      <c r="AA951" cm="1">
        <f t="array" ref="AA951">_xlfn.IFS(J951="Low(1-2)", 3, J951="Medium(3)",1,J951="High(4-5)",2)</f>
        <v>3</v>
      </c>
      <c r="AB951" cm="1">
        <f t="array" ref="AB951">_xlfn.IFS(M951="Needs Improvement", 4, M951="Below Expectation", 1,M951="Meets Expectation",3,M951="Exceeds Expectation",2)</f>
        <v>1</v>
      </c>
    </row>
    <row r="952" spans="1:28" x14ac:dyDescent="0.3">
      <c r="A952" t="s">
        <v>974</v>
      </c>
      <c r="B952" t="s">
        <v>1972</v>
      </c>
      <c r="C952" t="s">
        <v>2029</v>
      </c>
      <c r="D952" t="s">
        <v>2076</v>
      </c>
      <c r="E952" t="s">
        <v>2024</v>
      </c>
      <c r="F952" t="s">
        <v>316</v>
      </c>
      <c r="G952" s="4">
        <v>28832</v>
      </c>
      <c r="H952">
        <v>0</v>
      </c>
      <c r="I952" s="6" t="s">
        <v>2069</v>
      </c>
      <c r="J952" t="s">
        <v>2079</v>
      </c>
      <c r="K952">
        <v>1</v>
      </c>
      <c r="L952">
        <v>0</v>
      </c>
      <c r="M952" t="str" cm="1">
        <f t="array" ref="M952">_xlfn.IFS(L952=0,"Below Expectation",L952&lt;5,"Needs Improvement",L952&lt;=7,"Meets Expectation",L952&gt;=8,"Exceeds Expectation")</f>
        <v>Below Expectation</v>
      </c>
      <c r="N952">
        <f t="shared" si="14"/>
        <v>7</v>
      </c>
      <c r="O952" s="11">
        <f>N952/Table3[[#Totals],[Point]]</f>
        <v>0.5</v>
      </c>
      <c r="P952" s="4" t="str" cm="1">
        <f t="array" ref="P952">_xlfn.IFS(O952&lt;=40%,"Low Risk",AND(O952&gt;40%,O952&lt;60%), "Medium Risk",O952&gt;=60%,"High Risk")</f>
        <v>Medium Risk</v>
      </c>
      <c r="Y952" cm="1">
        <f t="array" ref="Y952">_xlfn.IFS(D952="22-29",1,D952="30-39",2,D952="40-49",3,D952="50-59",4)</f>
        <v>1</v>
      </c>
      <c r="Z952" cm="1">
        <f t="array" ref="Z952">_xlfn.IFS(I952="0-4years",3,I952="5-9years",2,I952="10+ years",1)</f>
        <v>3</v>
      </c>
      <c r="AA952" cm="1">
        <f t="array" ref="AA952">_xlfn.IFS(J952="Low(1-2)", 3, J952="Medium(3)",1,J952="High(4-5)",2)</f>
        <v>2</v>
      </c>
      <c r="AB952" cm="1">
        <f t="array" ref="AB952">_xlfn.IFS(M952="Needs Improvement", 4, M952="Below Expectation", 1,M952="Meets Expectation",3,M952="Exceeds Expectation",2)</f>
        <v>1</v>
      </c>
    </row>
    <row r="953" spans="1:28" x14ac:dyDescent="0.3">
      <c r="A953" t="s">
        <v>975</v>
      </c>
      <c r="B953" t="s">
        <v>1973</v>
      </c>
      <c r="C953" t="s">
        <v>2027</v>
      </c>
      <c r="D953" t="s">
        <v>2075</v>
      </c>
      <c r="E953" t="s">
        <v>2024</v>
      </c>
      <c r="F953" t="s">
        <v>820</v>
      </c>
      <c r="G953" s="4">
        <v>57332</v>
      </c>
      <c r="H953">
        <v>1</v>
      </c>
      <c r="I953" s="6" t="s">
        <v>2070</v>
      </c>
      <c r="J953" t="s">
        <v>2080</v>
      </c>
      <c r="K953">
        <v>3</v>
      </c>
      <c r="L953">
        <v>0</v>
      </c>
      <c r="M953" t="str" cm="1">
        <f t="array" ref="M953">_xlfn.IFS(L953=0,"Below Expectation",L953&lt;5,"Needs Improvement",L953&lt;=7,"Meets Expectation",L953&gt;=8,"Exceeds Expectation")</f>
        <v>Below Expectation</v>
      </c>
      <c r="N953">
        <f t="shared" si="14"/>
        <v>10</v>
      </c>
      <c r="O953" s="11">
        <f>N953/Table3[[#Totals],[Point]]</f>
        <v>0.7142857142857143</v>
      </c>
      <c r="P953" s="4" t="str" cm="1">
        <f t="array" ref="P953">_xlfn.IFS(O953&lt;=40%,"Low Risk",AND(O953&gt;40%,O953&lt;60%), "Medium Risk",O953&gt;=60%,"High Risk")</f>
        <v>High Risk</v>
      </c>
      <c r="Y953" cm="1">
        <f t="array" ref="Y953">_xlfn.IFS(D953="22-29",1,D953="30-39",2,D953="40-49",3,D953="50-59",4)</f>
        <v>4</v>
      </c>
      <c r="Z953" cm="1">
        <f t="array" ref="Z953">_xlfn.IFS(I953="0-4years",3,I953="5-9years",2,I953="10+ years",1)</f>
        <v>2</v>
      </c>
      <c r="AA953" cm="1">
        <f t="array" ref="AA953">_xlfn.IFS(J953="Low(1-2)", 3, J953="Medium(3)",1,J953="High(4-5)",2)</f>
        <v>3</v>
      </c>
      <c r="AB953" cm="1">
        <f t="array" ref="AB953">_xlfn.IFS(M953="Needs Improvement", 4, M953="Below Expectation", 1,M953="Meets Expectation",3,M953="Exceeds Expectation",2)</f>
        <v>1</v>
      </c>
    </row>
    <row r="954" spans="1:28" x14ac:dyDescent="0.3">
      <c r="A954" t="s">
        <v>976</v>
      </c>
      <c r="B954" t="s">
        <v>1974</v>
      </c>
      <c r="C954" t="s">
        <v>2026</v>
      </c>
      <c r="D954" t="s">
        <v>2074</v>
      </c>
      <c r="E954" t="s">
        <v>2022</v>
      </c>
      <c r="F954" t="s">
        <v>218</v>
      </c>
      <c r="G954" s="4">
        <v>37467</v>
      </c>
      <c r="H954">
        <v>0</v>
      </c>
      <c r="I954" s="6" t="s">
        <v>2070</v>
      </c>
      <c r="J954" t="s">
        <v>2079</v>
      </c>
      <c r="K954">
        <v>5</v>
      </c>
      <c r="L954">
        <v>1</v>
      </c>
      <c r="M954" t="str" cm="1">
        <f t="array" ref="M954">_xlfn.IFS(L954=0,"Below Expectation",L954&lt;5,"Needs Improvement",L954&lt;=7,"Meets Expectation",L954&gt;=8,"Exceeds Expectation")</f>
        <v>Needs Improvement</v>
      </c>
      <c r="N954">
        <f t="shared" si="14"/>
        <v>11</v>
      </c>
      <c r="O954" s="11">
        <f>N954/Table3[[#Totals],[Point]]</f>
        <v>0.7857142857142857</v>
      </c>
      <c r="P954" s="4" t="str" cm="1">
        <f t="array" ref="P954">_xlfn.IFS(O954&lt;=40%,"Low Risk",AND(O954&gt;40%,O954&lt;60%), "Medium Risk",O954&gt;=60%,"High Risk")</f>
        <v>High Risk</v>
      </c>
      <c r="Y954" cm="1">
        <f t="array" ref="Y954">_xlfn.IFS(D954="22-29",1,D954="30-39",2,D954="40-49",3,D954="50-59",4)</f>
        <v>3</v>
      </c>
      <c r="Z954" cm="1">
        <f t="array" ref="Z954">_xlfn.IFS(I954="0-4years",3,I954="5-9years",2,I954="10+ years",1)</f>
        <v>2</v>
      </c>
      <c r="AA954" cm="1">
        <f t="array" ref="AA954">_xlfn.IFS(J954="Low(1-2)", 3, J954="Medium(3)",1,J954="High(4-5)",2)</f>
        <v>2</v>
      </c>
      <c r="AB954" cm="1">
        <f t="array" ref="AB954">_xlfn.IFS(M954="Needs Improvement", 4, M954="Below Expectation", 1,M954="Meets Expectation",3,M954="Exceeds Expectation",2)</f>
        <v>4</v>
      </c>
    </row>
    <row r="955" spans="1:28" x14ac:dyDescent="0.3">
      <c r="A955" t="s">
        <v>977</v>
      </c>
      <c r="B955" t="s">
        <v>1975</v>
      </c>
      <c r="C955" t="s">
        <v>2028</v>
      </c>
      <c r="D955" t="s">
        <v>2074</v>
      </c>
      <c r="E955" t="s">
        <v>2023</v>
      </c>
      <c r="F955" t="s">
        <v>934</v>
      </c>
      <c r="G955" s="4">
        <v>66025</v>
      </c>
      <c r="H955">
        <v>1</v>
      </c>
      <c r="I955" s="6" t="s">
        <v>2069</v>
      </c>
      <c r="J955" t="s">
        <v>2081</v>
      </c>
      <c r="K955">
        <v>5</v>
      </c>
      <c r="L955">
        <v>0</v>
      </c>
      <c r="M955" t="str" cm="1">
        <f t="array" ref="M955">_xlfn.IFS(L955=0,"Below Expectation",L955&lt;5,"Needs Improvement",L955&lt;=7,"Meets Expectation",L955&gt;=8,"Exceeds Expectation")</f>
        <v>Below Expectation</v>
      </c>
      <c r="N955">
        <f t="shared" si="14"/>
        <v>8</v>
      </c>
      <c r="O955" s="11">
        <f>N955/Table3[[#Totals],[Point]]</f>
        <v>0.5714285714285714</v>
      </c>
      <c r="P955" s="4" t="str" cm="1">
        <f t="array" ref="P955">_xlfn.IFS(O955&lt;=40%,"Low Risk",AND(O955&gt;40%,O955&lt;60%), "Medium Risk",O955&gt;=60%,"High Risk")</f>
        <v>Medium Risk</v>
      </c>
      <c r="Y955" cm="1">
        <f t="array" ref="Y955">_xlfn.IFS(D955="22-29",1,D955="30-39",2,D955="40-49",3,D955="50-59",4)</f>
        <v>3</v>
      </c>
      <c r="Z955" cm="1">
        <f t="array" ref="Z955">_xlfn.IFS(I955="0-4years",3,I955="5-9years",2,I955="10+ years",1)</f>
        <v>3</v>
      </c>
      <c r="AA955" cm="1">
        <f t="array" ref="AA955">_xlfn.IFS(J955="Low(1-2)", 3, J955="Medium(3)",1,J955="High(4-5)",2)</f>
        <v>1</v>
      </c>
      <c r="AB955" cm="1">
        <f t="array" ref="AB955">_xlfn.IFS(M955="Needs Improvement", 4, M955="Below Expectation", 1,M955="Meets Expectation",3,M955="Exceeds Expectation",2)</f>
        <v>1</v>
      </c>
    </row>
    <row r="956" spans="1:28" x14ac:dyDescent="0.3">
      <c r="A956" t="s">
        <v>978</v>
      </c>
      <c r="B956" t="s">
        <v>1976</v>
      </c>
      <c r="C956" t="s">
        <v>2027</v>
      </c>
      <c r="D956" t="s">
        <v>2075</v>
      </c>
      <c r="E956" t="s">
        <v>2023</v>
      </c>
      <c r="F956" t="s">
        <v>251</v>
      </c>
      <c r="G956" s="4">
        <v>38107</v>
      </c>
      <c r="H956">
        <v>0</v>
      </c>
      <c r="I956" s="6" t="s">
        <v>2071</v>
      </c>
      <c r="J956" t="s">
        <v>2080</v>
      </c>
      <c r="K956">
        <v>1</v>
      </c>
      <c r="L956">
        <v>3</v>
      </c>
      <c r="M956" t="str" cm="1">
        <f t="array" ref="M956">_xlfn.IFS(L956=0,"Below Expectation",L956&lt;5,"Needs Improvement",L956&lt;=7,"Meets Expectation",L956&gt;=8,"Exceeds Expectation")</f>
        <v>Needs Improvement</v>
      </c>
      <c r="N956">
        <f t="shared" si="14"/>
        <v>12</v>
      </c>
      <c r="O956" s="11">
        <f>N956/Table3[[#Totals],[Point]]</f>
        <v>0.8571428571428571</v>
      </c>
      <c r="P956" s="4" t="str" cm="1">
        <f t="array" ref="P956">_xlfn.IFS(O956&lt;=40%,"Low Risk",AND(O956&gt;40%,O956&lt;60%), "Medium Risk",O956&gt;=60%,"High Risk")</f>
        <v>High Risk</v>
      </c>
      <c r="Y956" cm="1">
        <f t="array" ref="Y956">_xlfn.IFS(D956="22-29",1,D956="30-39",2,D956="40-49",3,D956="50-59",4)</f>
        <v>4</v>
      </c>
      <c r="Z956" cm="1">
        <f t="array" ref="Z956">_xlfn.IFS(I956="0-4years",3,I956="5-9years",2,I956="10+ years",1)</f>
        <v>1</v>
      </c>
      <c r="AA956" cm="1">
        <f t="array" ref="AA956">_xlfn.IFS(J956="Low(1-2)", 3, J956="Medium(3)",1,J956="High(4-5)",2)</f>
        <v>3</v>
      </c>
      <c r="AB956" cm="1">
        <f t="array" ref="AB956">_xlfn.IFS(M956="Needs Improvement", 4, M956="Below Expectation", 1,M956="Meets Expectation",3,M956="Exceeds Expectation",2)</f>
        <v>4</v>
      </c>
    </row>
    <row r="957" spans="1:28" x14ac:dyDescent="0.3">
      <c r="A957" t="s">
        <v>979</v>
      </c>
      <c r="B957" t="s">
        <v>1977</v>
      </c>
      <c r="C957" t="s">
        <v>2026</v>
      </c>
      <c r="D957" t="s">
        <v>2074</v>
      </c>
      <c r="E957" t="s">
        <v>2022</v>
      </c>
      <c r="F957" t="s">
        <v>454</v>
      </c>
      <c r="G957" s="4">
        <v>102994</v>
      </c>
      <c r="H957">
        <v>0</v>
      </c>
      <c r="I957" s="6" t="s">
        <v>2070</v>
      </c>
      <c r="J957" t="s">
        <v>2080</v>
      </c>
      <c r="K957">
        <v>5</v>
      </c>
      <c r="L957">
        <v>9</v>
      </c>
      <c r="M957" t="str" cm="1">
        <f t="array" ref="M957">_xlfn.IFS(L957=0,"Below Expectation",L957&lt;5,"Needs Improvement",L957&lt;=7,"Meets Expectation",L957&gt;=8,"Exceeds Expectation")</f>
        <v>Exceeds Expectation</v>
      </c>
      <c r="N957">
        <f t="shared" si="14"/>
        <v>10</v>
      </c>
      <c r="O957" s="11">
        <f>N957/Table3[[#Totals],[Point]]</f>
        <v>0.7142857142857143</v>
      </c>
      <c r="P957" s="4" t="str" cm="1">
        <f t="array" ref="P957">_xlfn.IFS(O957&lt;=40%,"Low Risk",AND(O957&gt;40%,O957&lt;60%), "Medium Risk",O957&gt;=60%,"High Risk")</f>
        <v>High Risk</v>
      </c>
      <c r="Y957" cm="1">
        <f t="array" ref="Y957">_xlfn.IFS(D957="22-29",1,D957="30-39",2,D957="40-49",3,D957="50-59",4)</f>
        <v>3</v>
      </c>
      <c r="Z957" cm="1">
        <f t="array" ref="Z957">_xlfn.IFS(I957="0-4years",3,I957="5-9years",2,I957="10+ years",1)</f>
        <v>2</v>
      </c>
      <c r="AA957" cm="1">
        <f t="array" ref="AA957">_xlfn.IFS(J957="Low(1-2)", 3, J957="Medium(3)",1,J957="High(4-5)",2)</f>
        <v>3</v>
      </c>
      <c r="AB957" cm="1">
        <f t="array" ref="AB957">_xlfn.IFS(M957="Needs Improvement", 4, M957="Below Expectation", 1,M957="Meets Expectation",3,M957="Exceeds Expectation",2)</f>
        <v>2</v>
      </c>
    </row>
    <row r="958" spans="1:28" x14ac:dyDescent="0.3">
      <c r="A958" t="s">
        <v>980</v>
      </c>
      <c r="B958" t="s">
        <v>1978</v>
      </c>
      <c r="C958" t="s">
        <v>2027</v>
      </c>
      <c r="D958" t="s">
        <v>2076</v>
      </c>
      <c r="E958" t="s">
        <v>2022</v>
      </c>
      <c r="F958" t="s">
        <v>965</v>
      </c>
      <c r="G958" s="4">
        <v>119202</v>
      </c>
      <c r="H958">
        <v>0</v>
      </c>
      <c r="I958" s="6" t="s">
        <v>2069</v>
      </c>
      <c r="J958" t="s">
        <v>2080</v>
      </c>
      <c r="K958">
        <v>1</v>
      </c>
      <c r="L958">
        <v>8</v>
      </c>
      <c r="M958" t="str" cm="1">
        <f t="array" ref="M958">_xlfn.IFS(L958=0,"Below Expectation",L958&lt;5,"Needs Improvement",L958&lt;=7,"Meets Expectation",L958&gt;=8,"Exceeds Expectation")</f>
        <v>Exceeds Expectation</v>
      </c>
      <c r="N958">
        <f t="shared" si="14"/>
        <v>9</v>
      </c>
      <c r="O958" s="11">
        <f>N958/Table3[[#Totals],[Point]]</f>
        <v>0.6428571428571429</v>
      </c>
      <c r="P958" s="4" t="str" cm="1">
        <f t="array" ref="P958">_xlfn.IFS(O958&lt;=40%,"Low Risk",AND(O958&gt;40%,O958&lt;60%), "Medium Risk",O958&gt;=60%,"High Risk")</f>
        <v>High Risk</v>
      </c>
      <c r="Y958" cm="1">
        <f t="array" ref="Y958">_xlfn.IFS(D958="22-29",1,D958="30-39",2,D958="40-49",3,D958="50-59",4)</f>
        <v>1</v>
      </c>
      <c r="Z958" cm="1">
        <f t="array" ref="Z958">_xlfn.IFS(I958="0-4years",3,I958="5-9years",2,I958="10+ years",1)</f>
        <v>3</v>
      </c>
      <c r="AA958" cm="1">
        <f t="array" ref="AA958">_xlfn.IFS(J958="Low(1-2)", 3, J958="Medium(3)",1,J958="High(4-5)",2)</f>
        <v>3</v>
      </c>
      <c r="AB958" cm="1">
        <f t="array" ref="AB958">_xlfn.IFS(M958="Needs Improvement", 4, M958="Below Expectation", 1,M958="Meets Expectation",3,M958="Exceeds Expectation",2)</f>
        <v>2</v>
      </c>
    </row>
    <row r="959" spans="1:28" x14ac:dyDescent="0.3">
      <c r="A959" t="s">
        <v>981</v>
      </c>
      <c r="B959" t="s">
        <v>1979</v>
      </c>
      <c r="C959" t="s">
        <v>2029</v>
      </c>
      <c r="D959" t="s">
        <v>2073</v>
      </c>
      <c r="E959" t="s">
        <v>2023</v>
      </c>
      <c r="F959" t="s">
        <v>459</v>
      </c>
      <c r="G959" s="4">
        <v>68481</v>
      </c>
      <c r="H959">
        <v>1</v>
      </c>
      <c r="I959" s="6" t="s">
        <v>2069</v>
      </c>
      <c r="J959" t="s">
        <v>2080</v>
      </c>
      <c r="K959">
        <v>1</v>
      </c>
      <c r="L959">
        <v>3</v>
      </c>
      <c r="M959" t="str" cm="1">
        <f t="array" ref="M959">_xlfn.IFS(L959=0,"Below Expectation",L959&lt;5,"Needs Improvement",L959&lt;=7,"Meets Expectation",L959&gt;=8,"Exceeds Expectation")</f>
        <v>Needs Improvement</v>
      </c>
      <c r="N959">
        <f t="shared" si="14"/>
        <v>12</v>
      </c>
      <c r="O959" s="11">
        <f>N959/Table3[[#Totals],[Point]]</f>
        <v>0.8571428571428571</v>
      </c>
      <c r="P959" s="4" t="str" cm="1">
        <f t="array" ref="P959">_xlfn.IFS(O959&lt;=40%,"Low Risk",AND(O959&gt;40%,O959&lt;60%), "Medium Risk",O959&gt;=60%,"High Risk")</f>
        <v>High Risk</v>
      </c>
      <c r="Y959" cm="1">
        <f t="array" ref="Y959">_xlfn.IFS(D959="22-29",1,D959="30-39",2,D959="40-49",3,D959="50-59",4)</f>
        <v>2</v>
      </c>
      <c r="Z959" cm="1">
        <f t="array" ref="Z959">_xlfn.IFS(I959="0-4years",3,I959="5-9years",2,I959="10+ years",1)</f>
        <v>3</v>
      </c>
      <c r="AA959" cm="1">
        <f t="array" ref="AA959">_xlfn.IFS(J959="Low(1-2)", 3, J959="Medium(3)",1,J959="High(4-5)",2)</f>
        <v>3</v>
      </c>
      <c r="AB959" cm="1">
        <f t="array" ref="AB959">_xlfn.IFS(M959="Needs Improvement", 4, M959="Below Expectation", 1,M959="Meets Expectation",3,M959="Exceeds Expectation",2)</f>
        <v>4</v>
      </c>
    </row>
    <row r="960" spans="1:28" x14ac:dyDescent="0.3">
      <c r="A960" t="s">
        <v>982</v>
      </c>
      <c r="B960" t="s">
        <v>1980</v>
      </c>
      <c r="C960" t="s">
        <v>2028</v>
      </c>
      <c r="D960" t="s">
        <v>2074</v>
      </c>
      <c r="E960" t="s">
        <v>2023</v>
      </c>
      <c r="F960" t="s">
        <v>810</v>
      </c>
      <c r="G960" s="4">
        <v>27581</v>
      </c>
      <c r="H960">
        <v>1</v>
      </c>
      <c r="I960" s="6" t="s">
        <v>2069</v>
      </c>
      <c r="J960" t="s">
        <v>2081</v>
      </c>
      <c r="K960">
        <v>4</v>
      </c>
      <c r="L960">
        <v>3</v>
      </c>
      <c r="M960" t="str" cm="1">
        <f t="array" ref="M960">_xlfn.IFS(L960=0,"Below Expectation",L960&lt;5,"Needs Improvement",L960&lt;=7,"Meets Expectation",L960&gt;=8,"Exceeds Expectation")</f>
        <v>Needs Improvement</v>
      </c>
      <c r="N960">
        <f t="shared" si="14"/>
        <v>11</v>
      </c>
      <c r="O960" s="11">
        <f>N960/Table3[[#Totals],[Point]]</f>
        <v>0.7857142857142857</v>
      </c>
      <c r="P960" s="4" t="str" cm="1">
        <f t="array" ref="P960">_xlfn.IFS(O960&lt;=40%,"Low Risk",AND(O960&gt;40%,O960&lt;60%), "Medium Risk",O960&gt;=60%,"High Risk")</f>
        <v>High Risk</v>
      </c>
      <c r="Y960" cm="1">
        <f t="array" ref="Y960">_xlfn.IFS(D960="22-29",1,D960="30-39",2,D960="40-49",3,D960="50-59",4)</f>
        <v>3</v>
      </c>
      <c r="Z960" cm="1">
        <f t="array" ref="Z960">_xlfn.IFS(I960="0-4years",3,I960="5-9years",2,I960="10+ years",1)</f>
        <v>3</v>
      </c>
      <c r="AA960" cm="1">
        <f t="array" ref="AA960">_xlfn.IFS(J960="Low(1-2)", 3, J960="Medium(3)",1,J960="High(4-5)",2)</f>
        <v>1</v>
      </c>
      <c r="AB960" cm="1">
        <f t="array" ref="AB960">_xlfn.IFS(M960="Needs Improvement", 4, M960="Below Expectation", 1,M960="Meets Expectation",3,M960="Exceeds Expectation",2)</f>
        <v>4</v>
      </c>
    </row>
    <row r="961" spans="1:28" x14ac:dyDescent="0.3">
      <c r="A961" t="s">
        <v>983</v>
      </c>
      <c r="B961" t="s">
        <v>1981</v>
      </c>
      <c r="C961" t="s">
        <v>2026</v>
      </c>
      <c r="D961" t="s">
        <v>2073</v>
      </c>
      <c r="E961" t="s">
        <v>2023</v>
      </c>
      <c r="F961" t="s">
        <v>484</v>
      </c>
      <c r="G961" s="4">
        <v>100118</v>
      </c>
      <c r="H961">
        <v>0</v>
      </c>
      <c r="I961" s="6" t="s">
        <v>2071</v>
      </c>
      <c r="J961" t="s">
        <v>2079</v>
      </c>
      <c r="K961">
        <v>4</v>
      </c>
      <c r="L961">
        <v>6</v>
      </c>
      <c r="M961" t="str" cm="1">
        <f t="array" ref="M961">_xlfn.IFS(L961=0,"Below Expectation",L961&lt;5,"Needs Improvement",L961&lt;=7,"Meets Expectation",L961&gt;=8,"Exceeds Expectation")</f>
        <v>Meets Expectation</v>
      </c>
      <c r="N961">
        <f t="shared" si="14"/>
        <v>8</v>
      </c>
      <c r="O961" s="11">
        <f>N961/Table3[[#Totals],[Point]]</f>
        <v>0.5714285714285714</v>
      </c>
      <c r="P961" s="4" t="str" cm="1">
        <f t="array" ref="P961">_xlfn.IFS(O961&lt;=40%,"Low Risk",AND(O961&gt;40%,O961&lt;60%), "Medium Risk",O961&gt;=60%,"High Risk")</f>
        <v>Medium Risk</v>
      </c>
      <c r="Y961" cm="1">
        <f t="array" ref="Y961">_xlfn.IFS(D961="22-29",1,D961="30-39",2,D961="40-49",3,D961="50-59",4)</f>
        <v>2</v>
      </c>
      <c r="Z961" cm="1">
        <f t="array" ref="Z961">_xlfn.IFS(I961="0-4years",3,I961="5-9years",2,I961="10+ years",1)</f>
        <v>1</v>
      </c>
      <c r="AA961" cm="1">
        <f t="array" ref="AA961">_xlfn.IFS(J961="Low(1-2)", 3, J961="Medium(3)",1,J961="High(4-5)",2)</f>
        <v>2</v>
      </c>
      <c r="AB961" cm="1">
        <f t="array" ref="AB961">_xlfn.IFS(M961="Needs Improvement", 4, M961="Below Expectation", 1,M961="Meets Expectation",3,M961="Exceeds Expectation",2)</f>
        <v>3</v>
      </c>
    </row>
    <row r="962" spans="1:28" x14ac:dyDescent="0.3">
      <c r="A962" t="s">
        <v>984</v>
      </c>
      <c r="B962" t="s">
        <v>1982</v>
      </c>
      <c r="C962" t="s">
        <v>2030</v>
      </c>
      <c r="D962" t="s">
        <v>2073</v>
      </c>
      <c r="E962" t="s">
        <v>2022</v>
      </c>
      <c r="F962" t="s">
        <v>641</v>
      </c>
      <c r="G962" s="4">
        <v>76638</v>
      </c>
      <c r="H962">
        <v>1</v>
      </c>
      <c r="I962" s="6" t="s">
        <v>2069</v>
      </c>
      <c r="J962" t="s">
        <v>2081</v>
      </c>
      <c r="K962">
        <v>4</v>
      </c>
      <c r="L962">
        <v>8</v>
      </c>
      <c r="M962" t="str" cm="1">
        <f t="array" ref="M962">_xlfn.IFS(L962=0,"Below Expectation",L962&lt;5,"Needs Improvement",L962&lt;=7,"Meets Expectation",L962&gt;=8,"Exceeds Expectation")</f>
        <v>Exceeds Expectation</v>
      </c>
      <c r="N962">
        <f t="shared" si="14"/>
        <v>8</v>
      </c>
      <c r="O962" s="11">
        <f>N962/Table3[[#Totals],[Point]]</f>
        <v>0.5714285714285714</v>
      </c>
      <c r="P962" s="4" t="str" cm="1">
        <f t="array" ref="P962">_xlfn.IFS(O962&lt;=40%,"Low Risk",AND(O962&gt;40%,O962&lt;60%), "Medium Risk",O962&gt;=60%,"High Risk")</f>
        <v>Medium Risk</v>
      </c>
      <c r="Y962" cm="1">
        <f t="array" ref="Y962">_xlfn.IFS(D962="22-29",1,D962="30-39",2,D962="40-49",3,D962="50-59",4)</f>
        <v>2</v>
      </c>
      <c r="Z962" cm="1">
        <f t="array" ref="Z962">_xlfn.IFS(I962="0-4years",3,I962="5-9years",2,I962="10+ years",1)</f>
        <v>3</v>
      </c>
      <c r="AA962" cm="1">
        <f t="array" ref="AA962">_xlfn.IFS(J962="Low(1-2)", 3, J962="Medium(3)",1,J962="High(4-5)",2)</f>
        <v>1</v>
      </c>
      <c r="AB962" cm="1">
        <f t="array" ref="AB962">_xlfn.IFS(M962="Needs Improvement", 4, M962="Below Expectation", 1,M962="Meets Expectation",3,M962="Exceeds Expectation",2)</f>
        <v>2</v>
      </c>
    </row>
    <row r="963" spans="1:28" x14ac:dyDescent="0.3">
      <c r="A963" t="s">
        <v>985</v>
      </c>
      <c r="B963" t="s">
        <v>1983</v>
      </c>
      <c r="C963" t="s">
        <v>2028</v>
      </c>
      <c r="D963" t="s">
        <v>2073</v>
      </c>
      <c r="E963" t="s">
        <v>2022</v>
      </c>
      <c r="F963" t="s">
        <v>44</v>
      </c>
      <c r="G963" s="4">
        <v>33418</v>
      </c>
      <c r="H963">
        <v>0</v>
      </c>
      <c r="I963" s="6" t="s">
        <v>2069</v>
      </c>
      <c r="J963" t="s">
        <v>2080</v>
      </c>
      <c r="K963">
        <v>2</v>
      </c>
      <c r="L963">
        <v>6</v>
      </c>
      <c r="M963" t="str" cm="1">
        <f t="array" ref="M963">_xlfn.IFS(L963=0,"Below Expectation",L963&lt;5,"Needs Improvement",L963&lt;=7,"Meets Expectation",L963&gt;=8,"Exceeds Expectation")</f>
        <v>Meets Expectation</v>
      </c>
      <c r="N963">
        <f t="shared" ref="N963:N1001" si="15">SUM(Y963:AB963)</f>
        <v>11</v>
      </c>
      <c r="O963" s="11">
        <f>N963/Table3[[#Totals],[Point]]</f>
        <v>0.7857142857142857</v>
      </c>
      <c r="P963" s="4" t="str" cm="1">
        <f t="array" ref="P963">_xlfn.IFS(O963&lt;=40%,"Low Risk",AND(O963&gt;40%,O963&lt;60%), "Medium Risk",O963&gt;=60%,"High Risk")</f>
        <v>High Risk</v>
      </c>
      <c r="Y963" cm="1">
        <f t="array" ref="Y963">_xlfn.IFS(D963="22-29",1,D963="30-39",2,D963="40-49",3,D963="50-59",4)</f>
        <v>2</v>
      </c>
      <c r="Z963" cm="1">
        <f t="array" ref="Z963">_xlfn.IFS(I963="0-4years",3,I963="5-9years",2,I963="10+ years",1)</f>
        <v>3</v>
      </c>
      <c r="AA963" cm="1">
        <f t="array" ref="AA963">_xlfn.IFS(J963="Low(1-2)", 3, J963="Medium(3)",1,J963="High(4-5)",2)</f>
        <v>3</v>
      </c>
      <c r="AB963" cm="1">
        <f t="array" ref="AB963">_xlfn.IFS(M963="Needs Improvement", 4, M963="Below Expectation", 1,M963="Meets Expectation",3,M963="Exceeds Expectation",2)</f>
        <v>3</v>
      </c>
    </row>
    <row r="964" spans="1:28" x14ac:dyDescent="0.3">
      <c r="A964" t="s">
        <v>986</v>
      </c>
      <c r="B964" t="s">
        <v>1984</v>
      </c>
      <c r="C964" t="s">
        <v>2030</v>
      </c>
      <c r="D964" t="s">
        <v>2074</v>
      </c>
      <c r="E964" t="s">
        <v>2022</v>
      </c>
      <c r="F964" t="s">
        <v>87</v>
      </c>
      <c r="G964" s="4">
        <v>118627</v>
      </c>
      <c r="H964">
        <v>1</v>
      </c>
      <c r="I964" s="6" t="s">
        <v>2069</v>
      </c>
      <c r="J964" t="s">
        <v>2080</v>
      </c>
      <c r="K964">
        <v>4</v>
      </c>
      <c r="L964">
        <v>0</v>
      </c>
      <c r="M964" t="str" cm="1">
        <f t="array" ref="M964">_xlfn.IFS(L964=0,"Below Expectation",L964&lt;5,"Needs Improvement",L964&lt;=7,"Meets Expectation",L964&gt;=8,"Exceeds Expectation")</f>
        <v>Below Expectation</v>
      </c>
      <c r="N964">
        <f t="shared" si="15"/>
        <v>10</v>
      </c>
      <c r="O964" s="11">
        <f>N964/Table3[[#Totals],[Point]]</f>
        <v>0.7142857142857143</v>
      </c>
      <c r="P964" s="4" t="str" cm="1">
        <f t="array" ref="P964">_xlfn.IFS(O964&lt;=40%,"Low Risk",AND(O964&gt;40%,O964&lt;60%), "Medium Risk",O964&gt;=60%,"High Risk")</f>
        <v>High Risk</v>
      </c>
      <c r="Y964" cm="1">
        <f t="array" ref="Y964">_xlfn.IFS(D964="22-29",1,D964="30-39",2,D964="40-49",3,D964="50-59",4)</f>
        <v>3</v>
      </c>
      <c r="Z964" cm="1">
        <f t="array" ref="Z964">_xlfn.IFS(I964="0-4years",3,I964="5-9years",2,I964="10+ years",1)</f>
        <v>3</v>
      </c>
      <c r="AA964" cm="1">
        <f t="array" ref="AA964">_xlfn.IFS(J964="Low(1-2)", 3, J964="Medium(3)",1,J964="High(4-5)",2)</f>
        <v>3</v>
      </c>
      <c r="AB964" cm="1">
        <f t="array" ref="AB964">_xlfn.IFS(M964="Needs Improvement", 4, M964="Below Expectation", 1,M964="Meets Expectation",3,M964="Exceeds Expectation",2)</f>
        <v>1</v>
      </c>
    </row>
    <row r="965" spans="1:28" x14ac:dyDescent="0.3">
      <c r="A965" t="s">
        <v>987</v>
      </c>
      <c r="B965" t="s">
        <v>1985</v>
      </c>
      <c r="C965" t="s">
        <v>2027</v>
      </c>
      <c r="D965" t="s">
        <v>2075</v>
      </c>
      <c r="E965" t="s">
        <v>2023</v>
      </c>
      <c r="F965" t="s">
        <v>188</v>
      </c>
      <c r="G965" s="4">
        <v>54113</v>
      </c>
      <c r="H965">
        <v>0</v>
      </c>
      <c r="I965" s="6" t="s">
        <v>2071</v>
      </c>
      <c r="J965" t="s">
        <v>2080</v>
      </c>
      <c r="K965">
        <v>1</v>
      </c>
      <c r="L965">
        <v>0</v>
      </c>
      <c r="M965" t="str" cm="1">
        <f t="array" ref="M965">_xlfn.IFS(L965=0,"Below Expectation",L965&lt;5,"Needs Improvement",L965&lt;=7,"Meets Expectation",L965&gt;=8,"Exceeds Expectation")</f>
        <v>Below Expectation</v>
      </c>
      <c r="N965">
        <f t="shared" si="15"/>
        <v>9</v>
      </c>
      <c r="O965" s="11">
        <f>N965/Table3[[#Totals],[Point]]</f>
        <v>0.6428571428571429</v>
      </c>
      <c r="P965" s="4" t="str" cm="1">
        <f t="array" ref="P965">_xlfn.IFS(O965&lt;=40%,"Low Risk",AND(O965&gt;40%,O965&lt;60%), "Medium Risk",O965&gt;=60%,"High Risk")</f>
        <v>High Risk</v>
      </c>
      <c r="Y965" cm="1">
        <f t="array" ref="Y965">_xlfn.IFS(D965="22-29",1,D965="30-39",2,D965="40-49",3,D965="50-59",4)</f>
        <v>4</v>
      </c>
      <c r="Z965" cm="1">
        <f t="array" ref="Z965">_xlfn.IFS(I965="0-4years",3,I965="5-9years",2,I965="10+ years",1)</f>
        <v>1</v>
      </c>
      <c r="AA965" cm="1">
        <f t="array" ref="AA965">_xlfn.IFS(J965="Low(1-2)", 3, J965="Medium(3)",1,J965="High(4-5)",2)</f>
        <v>3</v>
      </c>
      <c r="AB965" cm="1">
        <f t="array" ref="AB965">_xlfn.IFS(M965="Needs Improvement", 4, M965="Below Expectation", 1,M965="Meets Expectation",3,M965="Exceeds Expectation",2)</f>
        <v>1</v>
      </c>
    </row>
    <row r="966" spans="1:28" x14ac:dyDescent="0.3">
      <c r="A966" t="s">
        <v>988</v>
      </c>
      <c r="B966" t="s">
        <v>1986</v>
      </c>
      <c r="C966" t="s">
        <v>2025</v>
      </c>
      <c r="D966" t="s">
        <v>2074</v>
      </c>
      <c r="E966" t="s">
        <v>2024</v>
      </c>
      <c r="F966" t="s">
        <v>50</v>
      </c>
      <c r="G966" s="4">
        <v>109363</v>
      </c>
      <c r="H966">
        <v>1</v>
      </c>
      <c r="I966" s="6" t="s">
        <v>2070</v>
      </c>
      <c r="J966" t="s">
        <v>2079</v>
      </c>
      <c r="K966">
        <v>3</v>
      </c>
      <c r="L966">
        <v>3</v>
      </c>
      <c r="M966" t="str" cm="1">
        <f t="array" ref="M966">_xlfn.IFS(L966=0,"Below Expectation",L966&lt;5,"Needs Improvement",L966&lt;=7,"Meets Expectation",L966&gt;=8,"Exceeds Expectation")</f>
        <v>Needs Improvement</v>
      </c>
      <c r="N966">
        <f t="shared" si="15"/>
        <v>11</v>
      </c>
      <c r="O966" s="11">
        <f>N966/Table3[[#Totals],[Point]]</f>
        <v>0.7857142857142857</v>
      </c>
      <c r="P966" s="4" t="str" cm="1">
        <f t="array" ref="P966">_xlfn.IFS(O966&lt;=40%,"Low Risk",AND(O966&gt;40%,O966&lt;60%), "Medium Risk",O966&gt;=60%,"High Risk")</f>
        <v>High Risk</v>
      </c>
      <c r="Y966" cm="1">
        <f t="array" ref="Y966">_xlfn.IFS(D966="22-29",1,D966="30-39",2,D966="40-49",3,D966="50-59",4)</f>
        <v>3</v>
      </c>
      <c r="Z966" cm="1">
        <f t="array" ref="Z966">_xlfn.IFS(I966="0-4years",3,I966="5-9years",2,I966="10+ years",1)</f>
        <v>2</v>
      </c>
      <c r="AA966" cm="1">
        <f t="array" ref="AA966">_xlfn.IFS(J966="Low(1-2)", 3, J966="Medium(3)",1,J966="High(4-5)",2)</f>
        <v>2</v>
      </c>
      <c r="AB966" cm="1">
        <f t="array" ref="AB966">_xlfn.IFS(M966="Needs Improvement", 4, M966="Below Expectation", 1,M966="Meets Expectation",3,M966="Exceeds Expectation",2)</f>
        <v>4</v>
      </c>
    </row>
    <row r="967" spans="1:28" x14ac:dyDescent="0.3">
      <c r="A967" t="s">
        <v>989</v>
      </c>
      <c r="B967" t="s">
        <v>1987</v>
      </c>
      <c r="C967" t="s">
        <v>2028</v>
      </c>
      <c r="D967" t="s">
        <v>2074</v>
      </c>
      <c r="E967" t="s">
        <v>2022</v>
      </c>
      <c r="F967" t="s">
        <v>334</v>
      </c>
      <c r="G967" s="4">
        <v>88044</v>
      </c>
      <c r="H967">
        <v>0</v>
      </c>
      <c r="I967" s="6" t="s">
        <v>2070</v>
      </c>
      <c r="J967" t="s">
        <v>2081</v>
      </c>
      <c r="K967">
        <v>4</v>
      </c>
      <c r="L967">
        <v>3</v>
      </c>
      <c r="M967" t="str" cm="1">
        <f t="array" ref="M967">_xlfn.IFS(L967=0,"Below Expectation",L967&lt;5,"Needs Improvement",L967&lt;=7,"Meets Expectation",L967&gt;=8,"Exceeds Expectation")</f>
        <v>Needs Improvement</v>
      </c>
      <c r="N967">
        <f t="shared" si="15"/>
        <v>10</v>
      </c>
      <c r="O967" s="11">
        <f>N967/Table3[[#Totals],[Point]]</f>
        <v>0.7142857142857143</v>
      </c>
      <c r="P967" s="4" t="str" cm="1">
        <f t="array" ref="P967">_xlfn.IFS(O967&lt;=40%,"Low Risk",AND(O967&gt;40%,O967&lt;60%), "Medium Risk",O967&gt;=60%,"High Risk")</f>
        <v>High Risk</v>
      </c>
      <c r="Y967" cm="1">
        <f t="array" ref="Y967">_xlfn.IFS(D967="22-29",1,D967="30-39",2,D967="40-49",3,D967="50-59",4)</f>
        <v>3</v>
      </c>
      <c r="Z967" cm="1">
        <f t="array" ref="Z967">_xlfn.IFS(I967="0-4years",3,I967="5-9years",2,I967="10+ years",1)</f>
        <v>2</v>
      </c>
      <c r="AA967" cm="1">
        <f t="array" ref="AA967">_xlfn.IFS(J967="Low(1-2)", 3, J967="Medium(3)",1,J967="High(4-5)",2)</f>
        <v>1</v>
      </c>
      <c r="AB967" cm="1">
        <f t="array" ref="AB967">_xlfn.IFS(M967="Needs Improvement", 4, M967="Below Expectation", 1,M967="Meets Expectation",3,M967="Exceeds Expectation",2)</f>
        <v>4</v>
      </c>
    </row>
    <row r="968" spans="1:28" x14ac:dyDescent="0.3">
      <c r="A968" t="s">
        <v>990</v>
      </c>
      <c r="B968" t="s">
        <v>1988</v>
      </c>
      <c r="C968" t="s">
        <v>2027</v>
      </c>
      <c r="D968" t="s">
        <v>2073</v>
      </c>
      <c r="E968" t="s">
        <v>2023</v>
      </c>
      <c r="F968" t="s">
        <v>308</v>
      </c>
      <c r="G968" s="4">
        <v>104955</v>
      </c>
      <c r="H968">
        <v>0</v>
      </c>
      <c r="I968" s="6" t="s">
        <v>2070</v>
      </c>
      <c r="J968" t="s">
        <v>2080</v>
      </c>
      <c r="K968">
        <v>4</v>
      </c>
      <c r="L968">
        <v>0</v>
      </c>
      <c r="M968" t="str" cm="1">
        <f t="array" ref="M968">_xlfn.IFS(L968=0,"Below Expectation",L968&lt;5,"Needs Improvement",L968&lt;=7,"Meets Expectation",L968&gt;=8,"Exceeds Expectation")</f>
        <v>Below Expectation</v>
      </c>
      <c r="N968">
        <f t="shared" si="15"/>
        <v>8</v>
      </c>
      <c r="O968" s="11">
        <f>N968/Table3[[#Totals],[Point]]</f>
        <v>0.5714285714285714</v>
      </c>
      <c r="P968" s="4" t="str" cm="1">
        <f t="array" ref="P968">_xlfn.IFS(O968&lt;=40%,"Low Risk",AND(O968&gt;40%,O968&lt;60%), "Medium Risk",O968&gt;=60%,"High Risk")</f>
        <v>Medium Risk</v>
      </c>
      <c r="Y968" cm="1">
        <f t="array" ref="Y968">_xlfn.IFS(D968="22-29",1,D968="30-39",2,D968="40-49",3,D968="50-59",4)</f>
        <v>2</v>
      </c>
      <c r="Z968" cm="1">
        <f t="array" ref="Z968">_xlfn.IFS(I968="0-4years",3,I968="5-9years",2,I968="10+ years",1)</f>
        <v>2</v>
      </c>
      <c r="AA968" cm="1">
        <f t="array" ref="AA968">_xlfn.IFS(J968="Low(1-2)", 3, J968="Medium(3)",1,J968="High(4-5)",2)</f>
        <v>3</v>
      </c>
      <c r="AB968" cm="1">
        <f t="array" ref="AB968">_xlfn.IFS(M968="Needs Improvement", 4, M968="Below Expectation", 1,M968="Meets Expectation",3,M968="Exceeds Expectation",2)</f>
        <v>1</v>
      </c>
    </row>
    <row r="969" spans="1:28" x14ac:dyDescent="0.3">
      <c r="A969" t="s">
        <v>991</v>
      </c>
      <c r="B969" t="s">
        <v>1989</v>
      </c>
      <c r="C969" t="s">
        <v>2030</v>
      </c>
      <c r="D969" t="s">
        <v>2075</v>
      </c>
      <c r="E969" t="s">
        <v>2023</v>
      </c>
      <c r="F969" t="s">
        <v>683</v>
      </c>
      <c r="G969" s="4">
        <v>86030</v>
      </c>
      <c r="H969">
        <v>0</v>
      </c>
      <c r="I969" s="6" t="s">
        <v>2070</v>
      </c>
      <c r="J969" t="s">
        <v>2080</v>
      </c>
      <c r="K969">
        <v>3</v>
      </c>
      <c r="L969">
        <v>5</v>
      </c>
      <c r="M969" t="str" cm="1">
        <f t="array" ref="M969">_xlfn.IFS(L969=0,"Below Expectation",L969&lt;5,"Needs Improvement",L969&lt;=7,"Meets Expectation",L969&gt;=8,"Exceeds Expectation")</f>
        <v>Meets Expectation</v>
      </c>
      <c r="N969">
        <f t="shared" si="15"/>
        <v>12</v>
      </c>
      <c r="O969" s="11">
        <f>N969/Table3[[#Totals],[Point]]</f>
        <v>0.8571428571428571</v>
      </c>
      <c r="P969" s="4" t="str" cm="1">
        <f t="array" ref="P969">_xlfn.IFS(O969&lt;=40%,"Low Risk",AND(O969&gt;40%,O969&lt;60%), "Medium Risk",O969&gt;=60%,"High Risk")</f>
        <v>High Risk</v>
      </c>
      <c r="Y969" cm="1">
        <f t="array" ref="Y969">_xlfn.IFS(D969="22-29",1,D969="30-39",2,D969="40-49",3,D969="50-59",4)</f>
        <v>4</v>
      </c>
      <c r="Z969" cm="1">
        <f t="array" ref="Z969">_xlfn.IFS(I969="0-4years",3,I969="5-9years",2,I969="10+ years",1)</f>
        <v>2</v>
      </c>
      <c r="AA969" cm="1">
        <f t="array" ref="AA969">_xlfn.IFS(J969="Low(1-2)", 3, J969="Medium(3)",1,J969="High(4-5)",2)</f>
        <v>3</v>
      </c>
      <c r="AB969" cm="1">
        <f t="array" ref="AB969">_xlfn.IFS(M969="Needs Improvement", 4, M969="Below Expectation", 1,M969="Meets Expectation",3,M969="Exceeds Expectation",2)</f>
        <v>3</v>
      </c>
    </row>
    <row r="970" spans="1:28" x14ac:dyDescent="0.3">
      <c r="A970" t="s">
        <v>992</v>
      </c>
      <c r="B970" t="s">
        <v>1990</v>
      </c>
      <c r="C970" t="s">
        <v>2029</v>
      </c>
      <c r="D970" t="s">
        <v>2076</v>
      </c>
      <c r="E970" t="s">
        <v>2023</v>
      </c>
      <c r="F970" t="s">
        <v>304</v>
      </c>
      <c r="G970" s="4">
        <v>36814</v>
      </c>
      <c r="H970">
        <v>0</v>
      </c>
      <c r="I970" s="6" t="s">
        <v>2069</v>
      </c>
      <c r="J970" t="s">
        <v>2079</v>
      </c>
      <c r="K970">
        <v>1</v>
      </c>
      <c r="L970">
        <v>9</v>
      </c>
      <c r="M970" t="str" cm="1">
        <f t="array" ref="M970">_xlfn.IFS(L970=0,"Below Expectation",L970&lt;5,"Needs Improvement",L970&lt;=7,"Meets Expectation",L970&gt;=8,"Exceeds Expectation")</f>
        <v>Exceeds Expectation</v>
      </c>
      <c r="N970">
        <f t="shared" si="15"/>
        <v>8</v>
      </c>
      <c r="O970" s="11">
        <f>N970/Table3[[#Totals],[Point]]</f>
        <v>0.5714285714285714</v>
      </c>
      <c r="P970" s="4" t="str" cm="1">
        <f t="array" ref="P970">_xlfn.IFS(O970&lt;=40%,"Low Risk",AND(O970&gt;40%,O970&lt;60%), "Medium Risk",O970&gt;=60%,"High Risk")</f>
        <v>Medium Risk</v>
      </c>
      <c r="Y970" cm="1">
        <f t="array" ref="Y970">_xlfn.IFS(D970="22-29",1,D970="30-39",2,D970="40-49",3,D970="50-59",4)</f>
        <v>1</v>
      </c>
      <c r="Z970" cm="1">
        <f t="array" ref="Z970">_xlfn.IFS(I970="0-4years",3,I970="5-9years",2,I970="10+ years",1)</f>
        <v>3</v>
      </c>
      <c r="AA970" cm="1">
        <f t="array" ref="AA970">_xlfn.IFS(J970="Low(1-2)", 3, J970="Medium(3)",1,J970="High(4-5)",2)</f>
        <v>2</v>
      </c>
      <c r="AB970" cm="1">
        <f t="array" ref="AB970">_xlfn.IFS(M970="Needs Improvement", 4, M970="Below Expectation", 1,M970="Meets Expectation",3,M970="Exceeds Expectation",2)</f>
        <v>2</v>
      </c>
    </row>
    <row r="971" spans="1:28" x14ac:dyDescent="0.3">
      <c r="A971" t="s">
        <v>993</v>
      </c>
      <c r="B971" t="s">
        <v>1991</v>
      </c>
      <c r="C971" t="s">
        <v>2029</v>
      </c>
      <c r="D971" t="s">
        <v>2076</v>
      </c>
      <c r="E971" t="s">
        <v>2023</v>
      </c>
      <c r="F971" t="s">
        <v>861</v>
      </c>
      <c r="G971" s="4">
        <v>35024</v>
      </c>
      <c r="H971">
        <v>0</v>
      </c>
      <c r="I971" s="6" t="s">
        <v>2070</v>
      </c>
      <c r="J971" t="s">
        <v>2080</v>
      </c>
      <c r="K971">
        <v>2</v>
      </c>
      <c r="L971">
        <v>1</v>
      </c>
      <c r="M971" t="str" cm="1">
        <f t="array" ref="M971">_xlfn.IFS(L971=0,"Below Expectation",L971&lt;5,"Needs Improvement",L971&lt;=7,"Meets Expectation",L971&gt;=8,"Exceeds Expectation")</f>
        <v>Needs Improvement</v>
      </c>
      <c r="N971">
        <f t="shared" si="15"/>
        <v>10</v>
      </c>
      <c r="O971" s="11">
        <f>N971/Table3[[#Totals],[Point]]</f>
        <v>0.7142857142857143</v>
      </c>
      <c r="P971" s="4" t="str" cm="1">
        <f t="array" ref="P971">_xlfn.IFS(O971&lt;=40%,"Low Risk",AND(O971&gt;40%,O971&lt;60%), "Medium Risk",O971&gt;=60%,"High Risk")</f>
        <v>High Risk</v>
      </c>
      <c r="Y971" cm="1">
        <f t="array" ref="Y971">_xlfn.IFS(D971="22-29",1,D971="30-39",2,D971="40-49",3,D971="50-59",4)</f>
        <v>1</v>
      </c>
      <c r="Z971" cm="1">
        <f t="array" ref="Z971">_xlfn.IFS(I971="0-4years",3,I971="5-9years",2,I971="10+ years",1)</f>
        <v>2</v>
      </c>
      <c r="AA971" cm="1">
        <f t="array" ref="AA971">_xlfn.IFS(J971="Low(1-2)", 3, J971="Medium(3)",1,J971="High(4-5)",2)</f>
        <v>3</v>
      </c>
      <c r="AB971" cm="1">
        <f t="array" ref="AB971">_xlfn.IFS(M971="Needs Improvement", 4, M971="Below Expectation", 1,M971="Meets Expectation",3,M971="Exceeds Expectation",2)</f>
        <v>4</v>
      </c>
    </row>
    <row r="972" spans="1:28" x14ac:dyDescent="0.3">
      <c r="A972" t="s">
        <v>994</v>
      </c>
      <c r="B972" t="s">
        <v>1992</v>
      </c>
      <c r="C972" t="s">
        <v>2025</v>
      </c>
      <c r="D972" t="s">
        <v>2073</v>
      </c>
      <c r="E972" t="s">
        <v>2024</v>
      </c>
      <c r="F972" t="s">
        <v>854</v>
      </c>
      <c r="G972" s="4">
        <v>88288</v>
      </c>
      <c r="H972">
        <v>0</v>
      </c>
      <c r="I972" s="6" t="s">
        <v>2071</v>
      </c>
      <c r="J972" t="s">
        <v>2080</v>
      </c>
      <c r="K972">
        <v>4</v>
      </c>
      <c r="L972">
        <v>4</v>
      </c>
      <c r="M972" t="str" cm="1">
        <f t="array" ref="M972">_xlfn.IFS(L972=0,"Below Expectation",L972&lt;5,"Needs Improvement",L972&lt;=7,"Meets Expectation",L972&gt;=8,"Exceeds Expectation")</f>
        <v>Needs Improvement</v>
      </c>
      <c r="N972">
        <f t="shared" si="15"/>
        <v>10</v>
      </c>
      <c r="O972" s="11">
        <f>N972/Table3[[#Totals],[Point]]</f>
        <v>0.7142857142857143</v>
      </c>
      <c r="P972" s="4" t="str" cm="1">
        <f t="array" ref="P972">_xlfn.IFS(O972&lt;=40%,"Low Risk",AND(O972&gt;40%,O972&lt;60%), "Medium Risk",O972&gt;=60%,"High Risk")</f>
        <v>High Risk</v>
      </c>
      <c r="Y972" cm="1">
        <f t="array" ref="Y972">_xlfn.IFS(D972="22-29",1,D972="30-39",2,D972="40-49",3,D972="50-59",4)</f>
        <v>2</v>
      </c>
      <c r="Z972" cm="1">
        <f t="array" ref="Z972">_xlfn.IFS(I972="0-4years",3,I972="5-9years",2,I972="10+ years",1)</f>
        <v>1</v>
      </c>
      <c r="AA972" cm="1">
        <f t="array" ref="AA972">_xlfn.IFS(J972="Low(1-2)", 3, J972="Medium(3)",1,J972="High(4-5)",2)</f>
        <v>3</v>
      </c>
      <c r="AB972" cm="1">
        <f t="array" ref="AB972">_xlfn.IFS(M972="Needs Improvement", 4, M972="Below Expectation", 1,M972="Meets Expectation",3,M972="Exceeds Expectation",2)</f>
        <v>4</v>
      </c>
    </row>
    <row r="973" spans="1:28" x14ac:dyDescent="0.3">
      <c r="A973" t="s">
        <v>995</v>
      </c>
      <c r="B973" t="s">
        <v>1993</v>
      </c>
      <c r="C973" t="s">
        <v>2028</v>
      </c>
      <c r="D973" t="s">
        <v>2074</v>
      </c>
      <c r="E973" t="s">
        <v>2022</v>
      </c>
      <c r="F973" t="s">
        <v>187</v>
      </c>
      <c r="G973" s="4">
        <v>82836</v>
      </c>
      <c r="H973">
        <v>0</v>
      </c>
      <c r="I973" s="6" t="s">
        <v>2069</v>
      </c>
      <c r="J973" t="s">
        <v>2079</v>
      </c>
      <c r="K973">
        <v>3</v>
      </c>
      <c r="L973">
        <v>7</v>
      </c>
      <c r="M973" t="str" cm="1">
        <f t="array" ref="M973">_xlfn.IFS(L973=0,"Below Expectation",L973&lt;5,"Needs Improvement",L973&lt;=7,"Meets Expectation",L973&gt;=8,"Exceeds Expectation")</f>
        <v>Meets Expectation</v>
      </c>
      <c r="N973">
        <f t="shared" si="15"/>
        <v>11</v>
      </c>
      <c r="O973" s="11">
        <f>N973/Table3[[#Totals],[Point]]</f>
        <v>0.7857142857142857</v>
      </c>
      <c r="P973" s="4" t="str" cm="1">
        <f t="array" ref="P973">_xlfn.IFS(O973&lt;=40%,"Low Risk",AND(O973&gt;40%,O973&lt;60%), "Medium Risk",O973&gt;=60%,"High Risk")</f>
        <v>High Risk</v>
      </c>
      <c r="Y973" cm="1">
        <f t="array" ref="Y973">_xlfn.IFS(D973="22-29",1,D973="30-39",2,D973="40-49",3,D973="50-59",4)</f>
        <v>3</v>
      </c>
      <c r="Z973" cm="1">
        <f t="array" ref="Z973">_xlfn.IFS(I973="0-4years",3,I973="5-9years",2,I973="10+ years",1)</f>
        <v>3</v>
      </c>
      <c r="AA973" cm="1">
        <f t="array" ref="AA973">_xlfn.IFS(J973="Low(1-2)", 3, J973="Medium(3)",1,J973="High(4-5)",2)</f>
        <v>2</v>
      </c>
      <c r="AB973" cm="1">
        <f t="array" ref="AB973">_xlfn.IFS(M973="Needs Improvement", 4, M973="Below Expectation", 1,M973="Meets Expectation",3,M973="Exceeds Expectation",2)</f>
        <v>3</v>
      </c>
    </row>
    <row r="974" spans="1:28" x14ac:dyDescent="0.3">
      <c r="A974" t="s">
        <v>996</v>
      </c>
      <c r="B974" t="s">
        <v>1994</v>
      </c>
      <c r="C974" t="s">
        <v>2028</v>
      </c>
      <c r="D974" t="s">
        <v>2075</v>
      </c>
      <c r="E974" t="s">
        <v>2022</v>
      </c>
      <c r="F974" t="s">
        <v>921</v>
      </c>
      <c r="G974" s="4">
        <v>32435</v>
      </c>
      <c r="H974">
        <v>0</v>
      </c>
      <c r="I974" s="6" t="s">
        <v>2070</v>
      </c>
      <c r="J974" t="s">
        <v>2080</v>
      </c>
      <c r="K974">
        <v>1</v>
      </c>
      <c r="L974">
        <v>2</v>
      </c>
      <c r="M974" t="str" cm="1">
        <f t="array" ref="M974">_xlfn.IFS(L974=0,"Below Expectation",L974&lt;5,"Needs Improvement",L974&lt;=7,"Meets Expectation",L974&gt;=8,"Exceeds Expectation")</f>
        <v>Needs Improvement</v>
      </c>
      <c r="N974">
        <f t="shared" si="15"/>
        <v>13</v>
      </c>
      <c r="O974" s="11">
        <f>N974/Table3[[#Totals],[Point]]</f>
        <v>0.9285714285714286</v>
      </c>
      <c r="P974" s="4" t="str" cm="1">
        <f t="array" ref="P974">_xlfn.IFS(O974&lt;=40%,"Low Risk",AND(O974&gt;40%,O974&lt;60%), "Medium Risk",O974&gt;=60%,"High Risk")</f>
        <v>High Risk</v>
      </c>
      <c r="Y974" cm="1">
        <f t="array" ref="Y974">_xlfn.IFS(D974="22-29",1,D974="30-39",2,D974="40-49",3,D974="50-59",4)</f>
        <v>4</v>
      </c>
      <c r="Z974" cm="1">
        <f t="array" ref="Z974">_xlfn.IFS(I974="0-4years",3,I974="5-9years",2,I974="10+ years",1)</f>
        <v>2</v>
      </c>
      <c r="AA974" cm="1">
        <f t="array" ref="AA974">_xlfn.IFS(J974="Low(1-2)", 3, J974="Medium(3)",1,J974="High(4-5)",2)</f>
        <v>3</v>
      </c>
      <c r="AB974" cm="1">
        <f t="array" ref="AB974">_xlfn.IFS(M974="Needs Improvement", 4, M974="Below Expectation", 1,M974="Meets Expectation",3,M974="Exceeds Expectation",2)</f>
        <v>4</v>
      </c>
    </row>
    <row r="975" spans="1:28" x14ac:dyDescent="0.3">
      <c r="A975" t="s">
        <v>997</v>
      </c>
      <c r="B975" t="s">
        <v>1995</v>
      </c>
      <c r="C975" t="s">
        <v>2028</v>
      </c>
      <c r="D975" t="s">
        <v>2074</v>
      </c>
      <c r="E975" t="s">
        <v>2023</v>
      </c>
      <c r="F975" t="s">
        <v>941</v>
      </c>
      <c r="G975" s="4">
        <v>92084</v>
      </c>
      <c r="H975">
        <v>0</v>
      </c>
      <c r="I975" s="6" t="s">
        <v>2070</v>
      </c>
      <c r="J975" t="s">
        <v>2080</v>
      </c>
      <c r="K975">
        <v>5</v>
      </c>
      <c r="L975">
        <v>8</v>
      </c>
      <c r="M975" t="str" cm="1">
        <f t="array" ref="M975">_xlfn.IFS(L975=0,"Below Expectation",L975&lt;5,"Needs Improvement",L975&lt;=7,"Meets Expectation",L975&gt;=8,"Exceeds Expectation")</f>
        <v>Exceeds Expectation</v>
      </c>
      <c r="N975">
        <f t="shared" si="15"/>
        <v>10</v>
      </c>
      <c r="O975" s="11">
        <f>N975/Table3[[#Totals],[Point]]</f>
        <v>0.7142857142857143</v>
      </c>
      <c r="P975" s="4" t="str" cm="1">
        <f t="array" ref="P975">_xlfn.IFS(O975&lt;=40%,"Low Risk",AND(O975&gt;40%,O975&lt;60%), "Medium Risk",O975&gt;=60%,"High Risk")</f>
        <v>High Risk</v>
      </c>
      <c r="Y975" cm="1">
        <f t="array" ref="Y975">_xlfn.IFS(D975="22-29",1,D975="30-39",2,D975="40-49",3,D975="50-59",4)</f>
        <v>3</v>
      </c>
      <c r="Z975" cm="1">
        <f t="array" ref="Z975">_xlfn.IFS(I975="0-4years",3,I975="5-9years",2,I975="10+ years",1)</f>
        <v>2</v>
      </c>
      <c r="AA975" cm="1">
        <f t="array" ref="AA975">_xlfn.IFS(J975="Low(1-2)", 3, J975="Medium(3)",1,J975="High(4-5)",2)</f>
        <v>3</v>
      </c>
      <c r="AB975" cm="1">
        <f t="array" ref="AB975">_xlfn.IFS(M975="Needs Improvement", 4, M975="Below Expectation", 1,M975="Meets Expectation",3,M975="Exceeds Expectation",2)</f>
        <v>2</v>
      </c>
    </row>
    <row r="976" spans="1:28" x14ac:dyDescent="0.3">
      <c r="A976" t="s">
        <v>998</v>
      </c>
      <c r="B976" t="s">
        <v>1996</v>
      </c>
      <c r="C976" t="s">
        <v>2027</v>
      </c>
      <c r="D976" t="s">
        <v>2073</v>
      </c>
      <c r="E976" t="s">
        <v>2023</v>
      </c>
      <c r="F976" t="s">
        <v>247</v>
      </c>
      <c r="G976" s="4">
        <v>95601</v>
      </c>
      <c r="H976">
        <v>0</v>
      </c>
      <c r="I976" s="6" t="s">
        <v>2070</v>
      </c>
      <c r="J976" t="s">
        <v>2081</v>
      </c>
      <c r="K976">
        <v>2</v>
      </c>
      <c r="L976">
        <v>6</v>
      </c>
      <c r="M976" t="str" cm="1">
        <f t="array" ref="M976">_xlfn.IFS(L976=0,"Below Expectation",L976&lt;5,"Needs Improvement",L976&lt;=7,"Meets Expectation",L976&gt;=8,"Exceeds Expectation")</f>
        <v>Meets Expectation</v>
      </c>
      <c r="N976">
        <f t="shared" si="15"/>
        <v>8</v>
      </c>
      <c r="O976" s="11">
        <f>N976/Table3[[#Totals],[Point]]</f>
        <v>0.5714285714285714</v>
      </c>
      <c r="P976" s="4" t="str" cm="1">
        <f t="array" ref="P976">_xlfn.IFS(O976&lt;=40%,"Low Risk",AND(O976&gt;40%,O976&lt;60%), "Medium Risk",O976&gt;=60%,"High Risk")</f>
        <v>Medium Risk</v>
      </c>
      <c r="Y976" cm="1">
        <f t="array" ref="Y976">_xlfn.IFS(D976="22-29",1,D976="30-39",2,D976="40-49",3,D976="50-59",4)</f>
        <v>2</v>
      </c>
      <c r="Z976" cm="1">
        <f t="array" ref="Z976">_xlfn.IFS(I976="0-4years",3,I976="5-9years",2,I976="10+ years",1)</f>
        <v>2</v>
      </c>
      <c r="AA976" cm="1">
        <f t="array" ref="AA976">_xlfn.IFS(J976="Low(1-2)", 3, J976="Medium(3)",1,J976="High(4-5)",2)</f>
        <v>1</v>
      </c>
      <c r="AB976" cm="1">
        <f t="array" ref="AB976">_xlfn.IFS(M976="Needs Improvement", 4, M976="Below Expectation", 1,M976="Meets Expectation",3,M976="Exceeds Expectation",2)</f>
        <v>3</v>
      </c>
    </row>
    <row r="977" spans="1:28" x14ac:dyDescent="0.3">
      <c r="A977" t="s">
        <v>999</v>
      </c>
      <c r="B977" t="s">
        <v>1997</v>
      </c>
      <c r="C977" t="s">
        <v>2025</v>
      </c>
      <c r="D977" t="s">
        <v>2074</v>
      </c>
      <c r="E977" t="s">
        <v>2022</v>
      </c>
      <c r="F977" t="s">
        <v>807</v>
      </c>
      <c r="G977" s="4">
        <v>113416</v>
      </c>
      <c r="H977">
        <v>1</v>
      </c>
      <c r="I977" s="6" t="s">
        <v>2069</v>
      </c>
      <c r="J977" t="s">
        <v>2079</v>
      </c>
      <c r="K977">
        <v>3</v>
      </c>
      <c r="L977">
        <v>8</v>
      </c>
      <c r="M977" t="str" cm="1">
        <f t="array" ref="M977">_xlfn.IFS(L977=0,"Below Expectation",L977&lt;5,"Needs Improvement",L977&lt;=7,"Meets Expectation",L977&gt;=8,"Exceeds Expectation")</f>
        <v>Exceeds Expectation</v>
      </c>
      <c r="N977">
        <f t="shared" si="15"/>
        <v>10</v>
      </c>
      <c r="O977" s="11">
        <f>N977/Table3[[#Totals],[Point]]</f>
        <v>0.7142857142857143</v>
      </c>
      <c r="P977" s="4" t="str" cm="1">
        <f t="array" ref="P977">_xlfn.IFS(O977&lt;=40%,"Low Risk",AND(O977&gt;40%,O977&lt;60%), "Medium Risk",O977&gt;=60%,"High Risk")</f>
        <v>High Risk</v>
      </c>
      <c r="Y977" cm="1">
        <f t="array" ref="Y977">_xlfn.IFS(D977="22-29",1,D977="30-39",2,D977="40-49",3,D977="50-59",4)</f>
        <v>3</v>
      </c>
      <c r="Z977" cm="1">
        <f t="array" ref="Z977">_xlfn.IFS(I977="0-4years",3,I977="5-9years",2,I977="10+ years",1)</f>
        <v>3</v>
      </c>
      <c r="AA977" cm="1">
        <f t="array" ref="AA977">_xlfn.IFS(J977="Low(1-2)", 3, J977="Medium(3)",1,J977="High(4-5)",2)</f>
        <v>2</v>
      </c>
      <c r="AB977" cm="1">
        <f t="array" ref="AB977">_xlfn.IFS(M977="Needs Improvement", 4, M977="Below Expectation", 1,M977="Meets Expectation",3,M977="Exceeds Expectation",2)</f>
        <v>2</v>
      </c>
    </row>
    <row r="978" spans="1:28" x14ac:dyDescent="0.3">
      <c r="A978" t="s">
        <v>1000</v>
      </c>
      <c r="B978" t="s">
        <v>1998</v>
      </c>
      <c r="C978" t="s">
        <v>2028</v>
      </c>
      <c r="D978" t="s">
        <v>2074</v>
      </c>
      <c r="E978" t="s">
        <v>2023</v>
      </c>
      <c r="F978" t="s">
        <v>169</v>
      </c>
      <c r="G978" s="4">
        <v>28407</v>
      </c>
      <c r="H978">
        <v>0</v>
      </c>
      <c r="I978" s="6" t="s">
        <v>2069</v>
      </c>
      <c r="J978" t="s">
        <v>2080</v>
      </c>
      <c r="K978">
        <v>3</v>
      </c>
      <c r="L978">
        <v>0</v>
      </c>
      <c r="M978" t="str" cm="1">
        <f t="array" ref="M978">_xlfn.IFS(L978=0,"Below Expectation",L978&lt;5,"Needs Improvement",L978&lt;=7,"Meets Expectation",L978&gt;=8,"Exceeds Expectation")</f>
        <v>Below Expectation</v>
      </c>
      <c r="N978">
        <f t="shared" si="15"/>
        <v>10</v>
      </c>
      <c r="O978" s="11">
        <f>N978/Table3[[#Totals],[Point]]</f>
        <v>0.7142857142857143</v>
      </c>
      <c r="P978" s="4" t="str" cm="1">
        <f t="array" ref="P978">_xlfn.IFS(O978&lt;=40%,"Low Risk",AND(O978&gt;40%,O978&lt;60%), "Medium Risk",O978&gt;=60%,"High Risk")</f>
        <v>High Risk</v>
      </c>
      <c r="Y978" cm="1">
        <f t="array" ref="Y978">_xlfn.IFS(D978="22-29",1,D978="30-39",2,D978="40-49",3,D978="50-59",4)</f>
        <v>3</v>
      </c>
      <c r="Z978" cm="1">
        <f t="array" ref="Z978">_xlfn.IFS(I978="0-4years",3,I978="5-9years",2,I978="10+ years",1)</f>
        <v>3</v>
      </c>
      <c r="AA978" cm="1">
        <f t="array" ref="AA978">_xlfn.IFS(J978="Low(1-2)", 3, J978="Medium(3)",1,J978="High(4-5)",2)</f>
        <v>3</v>
      </c>
      <c r="AB978" cm="1">
        <f t="array" ref="AB978">_xlfn.IFS(M978="Needs Improvement", 4, M978="Below Expectation", 1,M978="Meets Expectation",3,M978="Exceeds Expectation",2)</f>
        <v>1</v>
      </c>
    </row>
    <row r="979" spans="1:28" x14ac:dyDescent="0.3">
      <c r="A979" t="s">
        <v>1001</v>
      </c>
      <c r="B979" t="s">
        <v>1999</v>
      </c>
      <c r="C979" t="s">
        <v>2027</v>
      </c>
      <c r="D979" t="s">
        <v>2076</v>
      </c>
      <c r="E979" t="s">
        <v>2022</v>
      </c>
      <c r="F979" t="s">
        <v>988</v>
      </c>
      <c r="G979" s="4">
        <v>57940</v>
      </c>
      <c r="H979">
        <v>0</v>
      </c>
      <c r="I979" s="6" t="s">
        <v>2071</v>
      </c>
      <c r="J979" t="s">
        <v>2081</v>
      </c>
      <c r="K979">
        <v>3</v>
      </c>
      <c r="L979">
        <v>4</v>
      </c>
      <c r="M979" t="str" cm="1">
        <f t="array" ref="M979">_xlfn.IFS(L979=0,"Below Expectation",L979&lt;5,"Needs Improvement",L979&lt;=7,"Meets Expectation",L979&gt;=8,"Exceeds Expectation")</f>
        <v>Needs Improvement</v>
      </c>
      <c r="N979">
        <f t="shared" si="15"/>
        <v>7</v>
      </c>
      <c r="O979" s="11">
        <f>N979/Table3[[#Totals],[Point]]</f>
        <v>0.5</v>
      </c>
      <c r="P979" s="4" t="str" cm="1">
        <f t="array" ref="P979">_xlfn.IFS(O979&lt;=40%,"Low Risk",AND(O979&gt;40%,O979&lt;60%), "Medium Risk",O979&gt;=60%,"High Risk")</f>
        <v>Medium Risk</v>
      </c>
      <c r="Y979" cm="1">
        <f t="array" ref="Y979">_xlfn.IFS(D979="22-29",1,D979="30-39",2,D979="40-49",3,D979="50-59",4)</f>
        <v>1</v>
      </c>
      <c r="Z979" cm="1">
        <f t="array" ref="Z979">_xlfn.IFS(I979="0-4years",3,I979="5-9years",2,I979="10+ years",1)</f>
        <v>1</v>
      </c>
      <c r="AA979" cm="1">
        <f t="array" ref="AA979">_xlfn.IFS(J979="Low(1-2)", 3, J979="Medium(3)",1,J979="High(4-5)",2)</f>
        <v>1</v>
      </c>
      <c r="AB979" cm="1">
        <f t="array" ref="AB979">_xlfn.IFS(M979="Needs Improvement", 4, M979="Below Expectation", 1,M979="Meets Expectation",3,M979="Exceeds Expectation",2)</f>
        <v>4</v>
      </c>
    </row>
    <row r="980" spans="1:28" x14ac:dyDescent="0.3">
      <c r="A980" t="s">
        <v>1002</v>
      </c>
      <c r="B980" t="s">
        <v>2000</v>
      </c>
      <c r="C980" t="s">
        <v>2029</v>
      </c>
      <c r="D980" t="s">
        <v>2076</v>
      </c>
      <c r="E980" t="s">
        <v>2024</v>
      </c>
      <c r="F980" t="s">
        <v>973</v>
      </c>
      <c r="G980" s="4">
        <v>30666</v>
      </c>
      <c r="H980">
        <v>0</v>
      </c>
      <c r="I980" s="6" t="s">
        <v>2071</v>
      </c>
      <c r="J980" t="s">
        <v>2079</v>
      </c>
      <c r="K980">
        <v>4</v>
      </c>
      <c r="L980">
        <v>2</v>
      </c>
      <c r="M980" t="str" cm="1">
        <f t="array" ref="M980">_xlfn.IFS(L980=0,"Below Expectation",L980&lt;5,"Needs Improvement",L980&lt;=7,"Meets Expectation",L980&gt;=8,"Exceeds Expectation")</f>
        <v>Needs Improvement</v>
      </c>
      <c r="N980">
        <f t="shared" si="15"/>
        <v>8</v>
      </c>
      <c r="O980" s="11">
        <f>N980/Table3[[#Totals],[Point]]</f>
        <v>0.5714285714285714</v>
      </c>
      <c r="P980" s="4" t="str" cm="1">
        <f t="array" ref="P980">_xlfn.IFS(O980&lt;=40%,"Low Risk",AND(O980&gt;40%,O980&lt;60%), "Medium Risk",O980&gt;=60%,"High Risk")</f>
        <v>Medium Risk</v>
      </c>
      <c r="Y980" cm="1">
        <f t="array" ref="Y980">_xlfn.IFS(D980="22-29",1,D980="30-39",2,D980="40-49",3,D980="50-59",4)</f>
        <v>1</v>
      </c>
      <c r="Z980" cm="1">
        <f t="array" ref="Z980">_xlfn.IFS(I980="0-4years",3,I980="5-9years",2,I980="10+ years",1)</f>
        <v>1</v>
      </c>
      <c r="AA980" cm="1">
        <f t="array" ref="AA980">_xlfn.IFS(J980="Low(1-2)", 3, J980="Medium(3)",1,J980="High(4-5)",2)</f>
        <v>2</v>
      </c>
      <c r="AB980" cm="1">
        <f t="array" ref="AB980">_xlfn.IFS(M980="Needs Improvement", 4, M980="Below Expectation", 1,M980="Meets Expectation",3,M980="Exceeds Expectation",2)</f>
        <v>4</v>
      </c>
    </row>
    <row r="981" spans="1:28" x14ac:dyDescent="0.3">
      <c r="A981" t="s">
        <v>1003</v>
      </c>
      <c r="B981" t="s">
        <v>2001</v>
      </c>
      <c r="C981" t="s">
        <v>2030</v>
      </c>
      <c r="D981" t="s">
        <v>2074</v>
      </c>
      <c r="E981" t="s">
        <v>2022</v>
      </c>
      <c r="F981" t="s">
        <v>891</v>
      </c>
      <c r="G981" s="4">
        <v>62122</v>
      </c>
      <c r="H981">
        <v>0</v>
      </c>
      <c r="I981" s="6" t="s">
        <v>2071</v>
      </c>
      <c r="J981" t="s">
        <v>2079</v>
      </c>
      <c r="K981">
        <v>5</v>
      </c>
      <c r="L981">
        <v>3</v>
      </c>
      <c r="M981" t="str" cm="1">
        <f t="array" ref="M981">_xlfn.IFS(L981=0,"Below Expectation",L981&lt;5,"Needs Improvement",L981&lt;=7,"Meets Expectation",L981&gt;=8,"Exceeds Expectation")</f>
        <v>Needs Improvement</v>
      </c>
      <c r="N981">
        <f t="shared" si="15"/>
        <v>10</v>
      </c>
      <c r="O981" s="11">
        <f>N981/Table3[[#Totals],[Point]]</f>
        <v>0.7142857142857143</v>
      </c>
      <c r="P981" s="4" t="str" cm="1">
        <f t="array" ref="P981">_xlfn.IFS(O981&lt;=40%,"Low Risk",AND(O981&gt;40%,O981&lt;60%), "Medium Risk",O981&gt;=60%,"High Risk")</f>
        <v>High Risk</v>
      </c>
      <c r="Y981" cm="1">
        <f t="array" ref="Y981">_xlfn.IFS(D981="22-29",1,D981="30-39",2,D981="40-49",3,D981="50-59",4)</f>
        <v>3</v>
      </c>
      <c r="Z981" cm="1">
        <f t="array" ref="Z981">_xlfn.IFS(I981="0-4years",3,I981="5-9years",2,I981="10+ years",1)</f>
        <v>1</v>
      </c>
      <c r="AA981" cm="1">
        <f t="array" ref="AA981">_xlfn.IFS(J981="Low(1-2)", 3, J981="Medium(3)",1,J981="High(4-5)",2)</f>
        <v>2</v>
      </c>
      <c r="AB981" cm="1">
        <f t="array" ref="AB981">_xlfn.IFS(M981="Needs Improvement", 4, M981="Below Expectation", 1,M981="Meets Expectation",3,M981="Exceeds Expectation",2)</f>
        <v>4</v>
      </c>
    </row>
    <row r="982" spans="1:28" x14ac:dyDescent="0.3">
      <c r="A982" t="s">
        <v>1004</v>
      </c>
      <c r="B982" t="s">
        <v>2002</v>
      </c>
      <c r="C982" t="s">
        <v>2027</v>
      </c>
      <c r="D982" t="s">
        <v>2075</v>
      </c>
      <c r="E982" t="s">
        <v>2022</v>
      </c>
      <c r="F982" t="s">
        <v>53</v>
      </c>
      <c r="G982" s="4">
        <v>50092</v>
      </c>
      <c r="H982">
        <v>0</v>
      </c>
      <c r="I982" s="6" t="s">
        <v>2071</v>
      </c>
      <c r="J982" t="s">
        <v>2079</v>
      </c>
      <c r="K982">
        <v>2</v>
      </c>
      <c r="L982">
        <v>3</v>
      </c>
      <c r="M982" t="str" cm="1">
        <f t="array" ref="M982">_xlfn.IFS(L982=0,"Below Expectation",L982&lt;5,"Needs Improvement",L982&lt;=7,"Meets Expectation",L982&gt;=8,"Exceeds Expectation")</f>
        <v>Needs Improvement</v>
      </c>
      <c r="N982">
        <f t="shared" si="15"/>
        <v>11</v>
      </c>
      <c r="O982" s="11">
        <f>N982/Table3[[#Totals],[Point]]</f>
        <v>0.7857142857142857</v>
      </c>
      <c r="P982" s="4" t="str" cm="1">
        <f t="array" ref="P982">_xlfn.IFS(O982&lt;=40%,"Low Risk",AND(O982&gt;40%,O982&lt;60%), "Medium Risk",O982&gt;=60%,"High Risk")</f>
        <v>High Risk</v>
      </c>
      <c r="Y982" cm="1">
        <f t="array" ref="Y982">_xlfn.IFS(D982="22-29",1,D982="30-39",2,D982="40-49",3,D982="50-59",4)</f>
        <v>4</v>
      </c>
      <c r="Z982" cm="1">
        <f t="array" ref="Z982">_xlfn.IFS(I982="0-4years",3,I982="5-9years",2,I982="10+ years",1)</f>
        <v>1</v>
      </c>
      <c r="AA982" cm="1">
        <f t="array" ref="AA982">_xlfn.IFS(J982="Low(1-2)", 3, J982="Medium(3)",1,J982="High(4-5)",2)</f>
        <v>2</v>
      </c>
      <c r="AB982" cm="1">
        <f t="array" ref="AB982">_xlfn.IFS(M982="Needs Improvement", 4, M982="Below Expectation", 1,M982="Meets Expectation",3,M982="Exceeds Expectation",2)</f>
        <v>4</v>
      </c>
    </row>
    <row r="983" spans="1:28" x14ac:dyDescent="0.3">
      <c r="A983" t="s">
        <v>1005</v>
      </c>
      <c r="B983" t="s">
        <v>2003</v>
      </c>
      <c r="C983" t="s">
        <v>2029</v>
      </c>
      <c r="D983" t="s">
        <v>2075</v>
      </c>
      <c r="E983" t="s">
        <v>2023</v>
      </c>
      <c r="F983" t="s">
        <v>68</v>
      </c>
      <c r="G983" s="4">
        <v>100645</v>
      </c>
      <c r="H983">
        <v>0</v>
      </c>
      <c r="I983" s="6" t="s">
        <v>2069</v>
      </c>
      <c r="J983" t="s">
        <v>2080</v>
      </c>
      <c r="K983">
        <v>1</v>
      </c>
      <c r="L983">
        <v>6</v>
      </c>
      <c r="M983" t="str" cm="1">
        <f t="array" ref="M983">_xlfn.IFS(L983=0,"Below Expectation",L983&lt;5,"Needs Improvement",L983&lt;=7,"Meets Expectation",L983&gt;=8,"Exceeds Expectation")</f>
        <v>Meets Expectation</v>
      </c>
      <c r="N983">
        <f t="shared" si="15"/>
        <v>13</v>
      </c>
      <c r="O983" s="11">
        <f>N983/Table3[[#Totals],[Point]]</f>
        <v>0.9285714285714286</v>
      </c>
      <c r="P983" s="4" t="str" cm="1">
        <f t="array" ref="P983">_xlfn.IFS(O983&lt;=40%,"Low Risk",AND(O983&gt;40%,O983&lt;60%), "Medium Risk",O983&gt;=60%,"High Risk")</f>
        <v>High Risk</v>
      </c>
      <c r="Y983" cm="1">
        <f t="array" ref="Y983">_xlfn.IFS(D983="22-29",1,D983="30-39",2,D983="40-49",3,D983="50-59",4)</f>
        <v>4</v>
      </c>
      <c r="Z983" cm="1">
        <f t="array" ref="Z983">_xlfn.IFS(I983="0-4years",3,I983="5-9years",2,I983="10+ years",1)</f>
        <v>3</v>
      </c>
      <c r="AA983" cm="1">
        <f t="array" ref="AA983">_xlfn.IFS(J983="Low(1-2)", 3, J983="Medium(3)",1,J983="High(4-5)",2)</f>
        <v>3</v>
      </c>
      <c r="AB983" cm="1">
        <f t="array" ref="AB983">_xlfn.IFS(M983="Needs Improvement", 4, M983="Below Expectation", 1,M983="Meets Expectation",3,M983="Exceeds Expectation",2)</f>
        <v>3</v>
      </c>
    </row>
    <row r="984" spans="1:28" x14ac:dyDescent="0.3">
      <c r="A984" t="s">
        <v>1006</v>
      </c>
      <c r="B984" t="s">
        <v>2004</v>
      </c>
      <c r="C984" t="s">
        <v>2029</v>
      </c>
      <c r="D984" t="s">
        <v>2074</v>
      </c>
      <c r="E984" t="s">
        <v>2023</v>
      </c>
      <c r="F984" t="s">
        <v>810</v>
      </c>
      <c r="G984" s="4">
        <v>51505</v>
      </c>
      <c r="H984">
        <v>0</v>
      </c>
      <c r="I984" s="6" t="s">
        <v>2069</v>
      </c>
      <c r="J984" t="s">
        <v>2079</v>
      </c>
      <c r="K984">
        <v>1</v>
      </c>
      <c r="L984">
        <v>9</v>
      </c>
      <c r="M984" t="str" cm="1">
        <f t="array" ref="M984">_xlfn.IFS(L984=0,"Below Expectation",L984&lt;5,"Needs Improvement",L984&lt;=7,"Meets Expectation",L984&gt;=8,"Exceeds Expectation")</f>
        <v>Exceeds Expectation</v>
      </c>
      <c r="N984">
        <f t="shared" si="15"/>
        <v>10</v>
      </c>
      <c r="O984" s="11">
        <f>N984/Table3[[#Totals],[Point]]</f>
        <v>0.7142857142857143</v>
      </c>
      <c r="P984" s="4" t="str" cm="1">
        <f t="array" ref="P984">_xlfn.IFS(O984&lt;=40%,"Low Risk",AND(O984&gt;40%,O984&lt;60%), "Medium Risk",O984&gt;=60%,"High Risk")</f>
        <v>High Risk</v>
      </c>
      <c r="Y984" cm="1">
        <f t="array" ref="Y984">_xlfn.IFS(D984="22-29",1,D984="30-39",2,D984="40-49",3,D984="50-59",4)</f>
        <v>3</v>
      </c>
      <c r="Z984" cm="1">
        <f t="array" ref="Z984">_xlfn.IFS(I984="0-4years",3,I984="5-9years",2,I984="10+ years",1)</f>
        <v>3</v>
      </c>
      <c r="AA984" cm="1">
        <f t="array" ref="AA984">_xlfn.IFS(J984="Low(1-2)", 3, J984="Medium(3)",1,J984="High(4-5)",2)</f>
        <v>2</v>
      </c>
      <c r="AB984" cm="1">
        <f t="array" ref="AB984">_xlfn.IFS(M984="Needs Improvement", 4, M984="Below Expectation", 1,M984="Meets Expectation",3,M984="Exceeds Expectation",2)</f>
        <v>2</v>
      </c>
    </row>
    <row r="985" spans="1:28" x14ac:dyDescent="0.3">
      <c r="A985" t="s">
        <v>1007</v>
      </c>
      <c r="B985" t="s">
        <v>2005</v>
      </c>
      <c r="C985" t="s">
        <v>2030</v>
      </c>
      <c r="D985" t="s">
        <v>2074</v>
      </c>
      <c r="E985" t="s">
        <v>2023</v>
      </c>
      <c r="F985" t="s">
        <v>494</v>
      </c>
      <c r="G985" s="4">
        <v>61713</v>
      </c>
      <c r="H985">
        <v>1</v>
      </c>
      <c r="I985" s="6" t="s">
        <v>2070</v>
      </c>
      <c r="J985" t="s">
        <v>2081</v>
      </c>
      <c r="K985">
        <v>5</v>
      </c>
      <c r="L985">
        <v>7</v>
      </c>
      <c r="M985" t="str" cm="1">
        <f t="array" ref="M985">_xlfn.IFS(L985=0,"Below Expectation",L985&lt;5,"Needs Improvement",L985&lt;=7,"Meets Expectation",L985&gt;=8,"Exceeds Expectation")</f>
        <v>Meets Expectation</v>
      </c>
      <c r="N985">
        <f t="shared" si="15"/>
        <v>9</v>
      </c>
      <c r="O985" s="11">
        <f>N985/Table3[[#Totals],[Point]]</f>
        <v>0.6428571428571429</v>
      </c>
      <c r="P985" s="4" t="str" cm="1">
        <f t="array" ref="P985">_xlfn.IFS(O985&lt;=40%,"Low Risk",AND(O985&gt;40%,O985&lt;60%), "Medium Risk",O985&gt;=60%,"High Risk")</f>
        <v>High Risk</v>
      </c>
      <c r="Y985" cm="1">
        <f t="array" ref="Y985">_xlfn.IFS(D985="22-29",1,D985="30-39",2,D985="40-49",3,D985="50-59",4)</f>
        <v>3</v>
      </c>
      <c r="Z985" cm="1">
        <f t="array" ref="Z985">_xlfn.IFS(I985="0-4years",3,I985="5-9years",2,I985="10+ years",1)</f>
        <v>2</v>
      </c>
      <c r="AA985" cm="1">
        <f t="array" ref="AA985">_xlfn.IFS(J985="Low(1-2)", 3, J985="Medium(3)",1,J985="High(4-5)",2)</f>
        <v>1</v>
      </c>
      <c r="AB985" cm="1">
        <f t="array" ref="AB985">_xlfn.IFS(M985="Needs Improvement", 4, M985="Below Expectation", 1,M985="Meets Expectation",3,M985="Exceeds Expectation",2)</f>
        <v>3</v>
      </c>
    </row>
    <row r="986" spans="1:28" x14ac:dyDescent="0.3">
      <c r="A986" t="s">
        <v>1008</v>
      </c>
      <c r="B986" t="s">
        <v>2006</v>
      </c>
      <c r="C986" t="s">
        <v>2029</v>
      </c>
      <c r="D986" t="s">
        <v>2074</v>
      </c>
      <c r="E986" t="s">
        <v>2022</v>
      </c>
      <c r="F986" t="s">
        <v>57</v>
      </c>
      <c r="G986" s="4">
        <v>79387</v>
      </c>
      <c r="H986">
        <v>0</v>
      </c>
      <c r="I986" s="6" t="s">
        <v>2071</v>
      </c>
      <c r="J986" t="s">
        <v>2080</v>
      </c>
      <c r="K986">
        <v>3</v>
      </c>
      <c r="L986">
        <v>9</v>
      </c>
      <c r="M986" t="str" cm="1">
        <f t="array" ref="M986">_xlfn.IFS(L986=0,"Below Expectation",L986&lt;5,"Needs Improvement",L986&lt;=7,"Meets Expectation",L986&gt;=8,"Exceeds Expectation")</f>
        <v>Exceeds Expectation</v>
      </c>
      <c r="N986">
        <f t="shared" si="15"/>
        <v>9</v>
      </c>
      <c r="O986" s="11">
        <f>N986/Table3[[#Totals],[Point]]</f>
        <v>0.6428571428571429</v>
      </c>
      <c r="P986" s="4" t="str" cm="1">
        <f t="array" ref="P986">_xlfn.IFS(O986&lt;=40%,"Low Risk",AND(O986&gt;40%,O986&lt;60%), "Medium Risk",O986&gt;=60%,"High Risk")</f>
        <v>High Risk</v>
      </c>
      <c r="Y986" cm="1">
        <f t="array" ref="Y986">_xlfn.IFS(D986="22-29",1,D986="30-39",2,D986="40-49",3,D986="50-59",4)</f>
        <v>3</v>
      </c>
      <c r="Z986" cm="1">
        <f t="array" ref="Z986">_xlfn.IFS(I986="0-4years",3,I986="5-9years",2,I986="10+ years",1)</f>
        <v>1</v>
      </c>
      <c r="AA986" cm="1">
        <f t="array" ref="AA986">_xlfn.IFS(J986="Low(1-2)", 3, J986="Medium(3)",1,J986="High(4-5)",2)</f>
        <v>3</v>
      </c>
      <c r="AB986" cm="1">
        <f t="array" ref="AB986">_xlfn.IFS(M986="Needs Improvement", 4, M986="Below Expectation", 1,M986="Meets Expectation",3,M986="Exceeds Expectation",2)</f>
        <v>2</v>
      </c>
    </row>
    <row r="987" spans="1:28" x14ac:dyDescent="0.3">
      <c r="A987" t="s">
        <v>1009</v>
      </c>
      <c r="B987" t="s">
        <v>2007</v>
      </c>
      <c r="C987" t="s">
        <v>2025</v>
      </c>
      <c r="D987" t="s">
        <v>2074</v>
      </c>
      <c r="E987" t="s">
        <v>2023</v>
      </c>
      <c r="F987" t="s">
        <v>676</v>
      </c>
      <c r="G987" s="4">
        <v>68169</v>
      </c>
      <c r="H987">
        <v>0</v>
      </c>
      <c r="I987" s="6" t="s">
        <v>2071</v>
      </c>
      <c r="J987" t="s">
        <v>2079</v>
      </c>
      <c r="K987">
        <v>3</v>
      </c>
      <c r="L987">
        <v>4</v>
      </c>
      <c r="M987" t="str" cm="1">
        <f t="array" ref="M987">_xlfn.IFS(L987=0,"Below Expectation",L987&lt;5,"Needs Improvement",L987&lt;=7,"Meets Expectation",L987&gt;=8,"Exceeds Expectation")</f>
        <v>Needs Improvement</v>
      </c>
      <c r="N987">
        <f t="shared" si="15"/>
        <v>10</v>
      </c>
      <c r="O987" s="11">
        <f>N987/Table3[[#Totals],[Point]]</f>
        <v>0.7142857142857143</v>
      </c>
      <c r="P987" s="4" t="str" cm="1">
        <f t="array" ref="P987">_xlfn.IFS(O987&lt;=40%,"Low Risk",AND(O987&gt;40%,O987&lt;60%), "Medium Risk",O987&gt;=60%,"High Risk")</f>
        <v>High Risk</v>
      </c>
      <c r="Y987" cm="1">
        <f t="array" ref="Y987">_xlfn.IFS(D987="22-29",1,D987="30-39",2,D987="40-49",3,D987="50-59",4)</f>
        <v>3</v>
      </c>
      <c r="Z987" cm="1">
        <f t="array" ref="Z987">_xlfn.IFS(I987="0-4years",3,I987="5-9years",2,I987="10+ years",1)</f>
        <v>1</v>
      </c>
      <c r="AA987" cm="1">
        <f t="array" ref="AA987">_xlfn.IFS(J987="Low(1-2)", 3, J987="Medium(3)",1,J987="High(4-5)",2)</f>
        <v>2</v>
      </c>
      <c r="AB987" cm="1">
        <f t="array" ref="AB987">_xlfn.IFS(M987="Needs Improvement", 4, M987="Below Expectation", 1,M987="Meets Expectation",3,M987="Exceeds Expectation",2)</f>
        <v>4</v>
      </c>
    </row>
    <row r="988" spans="1:28" x14ac:dyDescent="0.3">
      <c r="A988" t="s">
        <v>1010</v>
      </c>
      <c r="B988" t="s">
        <v>2008</v>
      </c>
      <c r="C988" t="s">
        <v>2030</v>
      </c>
      <c r="D988" t="s">
        <v>2076</v>
      </c>
      <c r="E988" t="s">
        <v>2023</v>
      </c>
      <c r="F988" t="s">
        <v>450</v>
      </c>
      <c r="G988" s="4">
        <v>98282</v>
      </c>
      <c r="H988">
        <v>0</v>
      </c>
      <c r="I988" s="6" t="s">
        <v>2069</v>
      </c>
      <c r="J988" t="s">
        <v>2079</v>
      </c>
      <c r="K988">
        <v>3</v>
      </c>
      <c r="L988">
        <v>9</v>
      </c>
      <c r="M988" t="str" cm="1">
        <f t="array" ref="M988">_xlfn.IFS(L988=0,"Below Expectation",L988&lt;5,"Needs Improvement",L988&lt;=7,"Meets Expectation",L988&gt;=8,"Exceeds Expectation")</f>
        <v>Exceeds Expectation</v>
      </c>
      <c r="N988">
        <f t="shared" si="15"/>
        <v>8</v>
      </c>
      <c r="O988" s="11">
        <f>N988/Table3[[#Totals],[Point]]</f>
        <v>0.5714285714285714</v>
      </c>
      <c r="P988" s="4" t="str" cm="1">
        <f t="array" ref="P988">_xlfn.IFS(O988&lt;=40%,"Low Risk",AND(O988&gt;40%,O988&lt;60%), "Medium Risk",O988&gt;=60%,"High Risk")</f>
        <v>Medium Risk</v>
      </c>
      <c r="Y988" cm="1">
        <f t="array" ref="Y988">_xlfn.IFS(D988="22-29",1,D988="30-39",2,D988="40-49",3,D988="50-59",4)</f>
        <v>1</v>
      </c>
      <c r="Z988" cm="1">
        <f t="array" ref="Z988">_xlfn.IFS(I988="0-4years",3,I988="5-9years",2,I988="10+ years",1)</f>
        <v>3</v>
      </c>
      <c r="AA988" cm="1">
        <f t="array" ref="AA988">_xlfn.IFS(J988="Low(1-2)", 3, J988="Medium(3)",1,J988="High(4-5)",2)</f>
        <v>2</v>
      </c>
      <c r="AB988" cm="1">
        <f t="array" ref="AB988">_xlfn.IFS(M988="Needs Improvement", 4, M988="Below Expectation", 1,M988="Meets Expectation",3,M988="Exceeds Expectation",2)</f>
        <v>2</v>
      </c>
    </row>
    <row r="989" spans="1:28" x14ac:dyDescent="0.3">
      <c r="A989" t="s">
        <v>1011</v>
      </c>
      <c r="B989" t="s">
        <v>2009</v>
      </c>
      <c r="C989" t="s">
        <v>2029</v>
      </c>
      <c r="D989" t="s">
        <v>2073</v>
      </c>
      <c r="E989" t="s">
        <v>2022</v>
      </c>
      <c r="F989" t="s">
        <v>853</v>
      </c>
      <c r="G989" s="4">
        <v>102511</v>
      </c>
      <c r="H989">
        <v>0</v>
      </c>
      <c r="I989" s="6" t="s">
        <v>2070</v>
      </c>
      <c r="J989" t="s">
        <v>2079</v>
      </c>
      <c r="K989">
        <v>3</v>
      </c>
      <c r="L989">
        <v>6</v>
      </c>
      <c r="M989" t="str" cm="1">
        <f t="array" ref="M989">_xlfn.IFS(L989=0,"Below Expectation",L989&lt;5,"Needs Improvement",L989&lt;=7,"Meets Expectation",L989&gt;=8,"Exceeds Expectation")</f>
        <v>Meets Expectation</v>
      </c>
      <c r="N989">
        <f t="shared" si="15"/>
        <v>9</v>
      </c>
      <c r="O989" s="11">
        <f>N989/Table3[[#Totals],[Point]]</f>
        <v>0.6428571428571429</v>
      </c>
      <c r="P989" s="4" t="str" cm="1">
        <f t="array" ref="P989">_xlfn.IFS(O989&lt;=40%,"Low Risk",AND(O989&gt;40%,O989&lt;60%), "Medium Risk",O989&gt;=60%,"High Risk")</f>
        <v>High Risk</v>
      </c>
      <c r="Y989" cm="1">
        <f t="array" ref="Y989">_xlfn.IFS(D989="22-29",1,D989="30-39",2,D989="40-49",3,D989="50-59",4)</f>
        <v>2</v>
      </c>
      <c r="Z989" cm="1">
        <f t="array" ref="Z989">_xlfn.IFS(I989="0-4years",3,I989="5-9years",2,I989="10+ years",1)</f>
        <v>2</v>
      </c>
      <c r="AA989" cm="1">
        <f t="array" ref="AA989">_xlfn.IFS(J989="Low(1-2)", 3, J989="Medium(3)",1,J989="High(4-5)",2)</f>
        <v>2</v>
      </c>
      <c r="AB989" cm="1">
        <f t="array" ref="AB989">_xlfn.IFS(M989="Needs Improvement", 4, M989="Below Expectation", 1,M989="Meets Expectation",3,M989="Exceeds Expectation",2)</f>
        <v>3</v>
      </c>
    </row>
    <row r="990" spans="1:28" x14ac:dyDescent="0.3">
      <c r="A990" t="s">
        <v>1012</v>
      </c>
      <c r="B990" t="s">
        <v>2010</v>
      </c>
      <c r="C990" t="s">
        <v>2026</v>
      </c>
      <c r="D990" t="s">
        <v>2074</v>
      </c>
      <c r="E990" t="s">
        <v>2023</v>
      </c>
      <c r="F990" t="s">
        <v>909</v>
      </c>
      <c r="G990" s="4">
        <v>76742</v>
      </c>
      <c r="H990">
        <v>1</v>
      </c>
      <c r="I990" s="6" t="s">
        <v>2070</v>
      </c>
      <c r="J990" t="s">
        <v>2080</v>
      </c>
      <c r="K990">
        <v>3</v>
      </c>
      <c r="L990">
        <v>2</v>
      </c>
      <c r="M990" t="str" cm="1">
        <f t="array" ref="M990">_xlfn.IFS(L990=0,"Below Expectation",L990&lt;5,"Needs Improvement",L990&lt;=7,"Meets Expectation",L990&gt;=8,"Exceeds Expectation")</f>
        <v>Needs Improvement</v>
      </c>
      <c r="N990">
        <f t="shared" si="15"/>
        <v>12</v>
      </c>
      <c r="O990" s="11">
        <f>N990/Table3[[#Totals],[Point]]</f>
        <v>0.8571428571428571</v>
      </c>
      <c r="P990" s="4" t="str" cm="1">
        <f t="array" ref="P990">_xlfn.IFS(O990&lt;=40%,"Low Risk",AND(O990&gt;40%,O990&lt;60%), "Medium Risk",O990&gt;=60%,"High Risk")</f>
        <v>High Risk</v>
      </c>
      <c r="Y990" cm="1">
        <f t="array" ref="Y990">_xlfn.IFS(D990="22-29",1,D990="30-39",2,D990="40-49",3,D990="50-59",4)</f>
        <v>3</v>
      </c>
      <c r="Z990" cm="1">
        <f t="array" ref="Z990">_xlfn.IFS(I990="0-4years",3,I990="5-9years",2,I990="10+ years",1)</f>
        <v>2</v>
      </c>
      <c r="AA990" cm="1">
        <f t="array" ref="AA990">_xlfn.IFS(J990="Low(1-2)", 3, J990="Medium(3)",1,J990="High(4-5)",2)</f>
        <v>3</v>
      </c>
      <c r="AB990" cm="1">
        <f t="array" ref="AB990">_xlfn.IFS(M990="Needs Improvement", 4, M990="Below Expectation", 1,M990="Meets Expectation",3,M990="Exceeds Expectation",2)</f>
        <v>4</v>
      </c>
    </row>
    <row r="991" spans="1:28" x14ac:dyDescent="0.3">
      <c r="A991" t="s">
        <v>1013</v>
      </c>
      <c r="B991" t="s">
        <v>2011</v>
      </c>
      <c r="C991" t="s">
        <v>2027</v>
      </c>
      <c r="D991" t="s">
        <v>2074</v>
      </c>
      <c r="E991" t="s">
        <v>2023</v>
      </c>
      <c r="F991" t="s">
        <v>244</v>
      </c>
      <c r="G991" s="4">
        <v>65522</v>
      </c>
      <c r="H991">
        <v>0</v>
      </c>
      <c r="I991" s="6" t="s">
        <v>2069</v>
      </c>
      <c r="J991" t="s">
        <v>2081</v>
      </c>
      <c r="K991">
        <v>5</v>
      </c>
      <c r="L991">
        <v>2</v>
      </c>
      <c r="M991" t="str" cm="1">
        <f t="array" ref="M991">_xlfn.IFS(L991=0,"Below Expectation",L991&lt;5,"Needs Improvement",L991&lt;=7,"Meets Expectation",L991&gt;=8,"Exceeds Expectation")</f>
        <v>Needs Improvement</v>
      </c>
      <c r="N991">
        <f t="shared" si="15"/>
        <v>11</v>
      </c>
      <c r="O991" s="11">
        <f>N991/Table3[[#Totals],[Point]]</f>
        <v>0.7857142857142857</v>
      </c>
      <c r="P991" s="4" t="str" cm="1">
        <f t="array" ref="P991">_xlfn.IFS(O991&lt;=40%,"Low Risk",AND(O991&gt;40%,O991&lt;60%), "Medium Risk",O991&gt;=60%,"High Risk")</f>
        <v>High Risk</v>
      </c>
      <c r="Y991" cm="1">
        <f t="array" ref="Y991">_xlfn.IFS(D991="22-29",1,D991="30-39",2,D991="40-49",3,D991="50-59",4)</f>
        <v>3</v>
      </c>
      <c r="Z991" cm="1">
        <f t="array" ref="Z991">_xlfn.IFS(I991="0-4years",3,I991="5-9years",2,I991="10+ years",1)</f>
        <v>3</v>
      </c>
      <c r="AA991" cm="1">
        <f t="array" ref="AA991">_xlfn.IFS(J991="Low(1-2)", 3, J991="Medium(3)",1,J991="High(4-5)",2)</f>
        <v>1</v>
      </c>
      <c r="AB991" cm="1">
        <f t="array" ref="AB991">_xlfn.IFS(M991="Needs Improvement", 4, M991="Below Expectation", 1,M991="Meets Expectation",3,M991="Exceeds Expectation",2)</f>
        <v>4</v>
      </c>
    </row>
    <row r="992" spans="1:28" x14ac:dyDescent="0.3">
      <c r="A992" t="s">
        <v>1014</v>
      </c>
      <c r="B992" t="s">
        <v>2012</v>
      </c>
      <c r="C992" t="s">
        <v>2029</v>
      </c>
      <c r="D992" t="s">
        <v>2074</v>
      </c>
      <c r="E992" t="s">
        <v>2023</v>
      </c>
      <c r="F992" t="s">
        <v>891</v>
      </c>
      <c r="G992" s="4">
        <v>106132</v>
      </c>
      <c r="H992">
        <v>0</v>
      </c>
      <c r="I992" s="6" t="s">
        <v>2069</v>
      </c>
      <c r="J992" t="s">
        <v>2081</v>
      </c>
      <c r="K992">
        <v>4</v>
      </c>
      <c r="L992">
        <v>2</v>
      </c>
      <c r="M992" t="str" cm="1">
        <f t="array" ref="M992">_xlfn.IFS(L992=0,"Below Expectation",L992&lt;5,"Needs Improvement",L992&lt;=7,"Meets Expectation",L992&gt;=8,"Exceeds Expectation")</f>
        <v>Needs Improvement</v>
      </c>
      <c r="N992">
        <f t="shared" si="15"/>
        <v>11</v>
      </c>
      <c r="O992" s="11">
        <f>N992/Table3[[#Totals],[Point]]</f>
        <v>0.7857142857142857</v>
      </c>
      <c r="P992" s="4" t="str" cm="1">
        <f t="array" ref="P992">_xlfn.IFS(O992&lt;=40%,"Low Risk",AND(O992&gt;40%,O992&lt;60%), "Medium Risk",O992&gt;=60%,"High Risk")</f>
        <v>High Risk</v>
      </c>
      <c r="Y992" cm="1">
        <f t="array" ref="Y992">_xlfn.IFS(D992="22-29",1,D992="30-39",2,D992="40-49",3,D992="50-59",4)</f>
        <v>3</v>
      </c>
      <c r="Z992" cm="1">
        <f t="array" ref="Z992">_xlfn.IFS(I992="0-4years",3,I992="5-9years",2,I992="10+ years",1)</f>
        <v>3</v>
      </c>
      <c r="AA992" cm="1">
        <f t="array" ref="AA992">_xlfn.IFS(J992="Low(1-2)", 3, J992="Medium(3)",1,J992="High(4-5)",2)</f>
        <v>1</v>
      </c>
      <c r="AB992" cm="1">
        <f t="array" ref="AB992">_xlfn.IFS(M992="Needs Improvement", 4, M992="Below Expectation", 1,M992="Meets Expectation",3,M992="Exceeds Expectation",2)</f>
        <v>4</v>
      </c>
    </row>
    <row r="993" spans="1:28" x14ac:dyDescent="0.3">
      <c r="A993" t="s">
        <v>1015</v>
      </c>
      <c r="B993" t="s">
        <v>2013</v>
      </c>
      <c r="C993" t="s">
        <v>2025</v>
      </c>
      <c r="D993" t="s">
        <v>2074</v>
      </c>
      <c r="E993" t="s">
        <v>2024</v>
      </c>
      <c r="F993" t="s">
        <v>557</v>
      </c>
      <c r="G993" s="4">
        <v>28880</v>
      </c>
      <c r="H993">
        <v>0</v>
      </c>
      <c r="I993" s="6" t="s">
        <v>2070</v>
      </c>
      <c r="J993" t="s">
        <v>2080</v>
      </c>
      <c r="K993">
        <v>2</v>
      </c>
      <c r="L993">
        <v>3</v>
      </c>
      <c r="M993" t="str" cm="1">
        <f t="array" ref="M993">_xlfn.IFS(L993=0,"Below Expectation",L993&lt;5,"Needs Improvement",L993&lt;=7,"Meets Expectation",L993&gt;=8,"Exceeds Expectation")</f>
        <v>Needs Improvement</v>
      </c>
      <c r="N993">
        <f t="shared" si="15"/>
        <v>12</v>
      </c>
      <c r="O993" s="11">
        <f>N993/Table3[[#Totals],[Point]]</f>
        <v>0.8571428571428571</v>
      </c>
      <c r="P993" s="4" t="str" cm="1">
        <f t="array" ref="P993">_xlfn.IFS(O993&lt;=40%,"Low Risk",AND(O993&gt;40%,O993&lt;60%), "Medium Risk",O993&gt;=60%,"High Risk")</f>
        <v>High Risk</v>
      </c>
      <c r="Y993" cm="1">
        <f t="array" ref="Y993">_xlfn.IFS(D993="22-29",1,D993="30-39",2,D993="40-49",3,D993="50-59",4)</f>
        <v>3</v>
      </c>
      <c r="Z993" cm="1">
        <f t="array" ref="Z993">_xlfn.IFS(I993="0-4years",3,I993="5-9years",2,I993="10+ years",1)</f>
        <v>2</v>
      </c>
      <c r="AA993" cm="1">
        <f t="array" ref="AA993">_xlfn.IFS(J993="Low(1-2)", 3, J993="Medium(3)",1,J993="High(4-5)",2)</f>
        <v>3</v>
      </c>
      <c r="AB993" cm="1">
        <f t="array" ref="AB993">_xlfn.IFS(M993="Needs Improvement", 4, M993="Below Expectation", 1,M993="Meets Expectation",3,M993="Exceeds Expectation",2)</f>
        <v>4</v>
      </c>
    </row>
    <row r="994" spans="1:28" x14ac:dyDescent="0.3">
      <c r="A994" t="s">
        <v>1016</v>
      </c>
      <c r="B994" t="s">
        <v>2014</v>
      </c>
      <c r="C994" t="s">
        <v>2028</v>
      </c>
      <c r="D994" t="s">
        <v>2076</v>
      </c>
      <c r="E994" t="s">
        <v>2022</v>
      </c>
      <c r="F994" t="s">
        <v>715</v>
      </c>
      <c r="G994" s="4">
        <v>68454</v>
      </c>
      <c r="H994">
        <v>0</v>
      </c>
      <c r="I994" s="6" t="s">
        <v>2069</v>
      </c>
      <c r="J994" t="s">
        <v>2080</v>
      </c>
      <c r="K994">
        <v>3</v>
      </c>
      <c r="L994">
        <v>5</v>
      </c>
      <c r="M994" t="str" cm="1">
        <f t="array" ref="M994">_xlfn.IFS(L994=0,"Below Expectation",L994&lt;5,"Needs Improvement",L994&lt;=7,"Meets Expectation",L994&gt;=8,"Exceeds Expectation")</f>
        <v>Meets Expectation</v>
      </c>
      <c r="N994">
        <f t="shared" si="15"/>
        <v>10</v>
      </c>
      <c r="O994" s="11">
        <f>N994/Table3[[#Totals],[Point]]</f>
        <v>0.7142857142857143</v>
      </c>
      <c r="P994" s="4" t="str" cm="1">
        <f t="array" ref="P994">_xlfn.IFS(O994&lt;=40%,"Low Risk",AND(O994&gt;40%,O994&lt;60%), "Medium Risk",O994&gt;=60%,"High Risk")</f>
        <v>High Risk</v>
      </c>
      <c r="Y994" cm="1">
        <f t="array" ref="Y994">_xlfn.IFS(D994="22-29",1,D994="30-39",2,D994="40-49",3,D994="50-59",4)</f>
        <v>1</v>
      </c>
      <c r="Z994" cm="1">
        <f t="array" ref="Z994">_xlfn.IFS(I994="0-4years",3,I994="5-9years",2,I994="10+ years",1)</f>
        <v>3</v>
      </c>
      <c r="AA994" cm="1">
        <f t="array" ref="AA994">_xlfn.IFS(J994="Low(1-2)", 3, J994="Medium(3)",1,J994="High(4-5)",2)</f>
        <v>3</v>
      </c>
      <c r="AB994" cm="1">
        <f t="array" ref="AB994">_xlfn.IFS(M994="Needs Improvement", 4, M994="Below Expectation", 1,M994="Meets Expectation",3,M994="Exceeds Expectation",2)</f>
        <v>3</v>
      </c>
    </row>
    <row r="995" spans="1:28" x14ac:dyDescent="0.3">
      <c r="A995" t="s">
        <v>1017</v>
      </c>
      <c r="B995" t="s">
        <v>2015</v>
      </c>
      <c r="C995" t="s">
        <v>2029</v>
      </c>
      <c r="D995" t="s">
        <v>2076</v>
      </c>
      <c r="E995" t="s">
        <v>2022</v>
      </c>
      <c r="F995" t="s">
        <v>971</v>
      </c>
      <c r="G995" s="4">
        <v>80711</v>
      </c>
      <c r="H995">
        <v>0</v>
      </c>
      <c r="I995" s="6" t="s">
        <v>2070</v>
      </c>
      <c r="J995" t="s">
        <v>2080</v>
      </c>
      <c r="K995">
        <v>4</v>
      </c>
      <c r="L995">
        <v>4</v>
      </c>
      <c r="M995" t="str" cm="1">
        <f t="array" ref="M995">_xlfn.IFS(L995=0,"Below Expectation",L995&lt;5,"Needs Improvement",L995&lt;=7,"Meets Expectation",L995&gt;=8,"Exceeds Expectation")</f>
        <v>Needs Improvement</v>
      </c>
      <c r="N995">
        <f t="shared" si="15"/>
        <v>10</v>
      </c>
      <c r="O995" s="11">
        <f>N995/Table3[[#Totals],[Point]]</f>
        <v>0.7142857142857143</v>
      </c>
      <c r="P995" s="4" t="str" cm="1">
        <f t="array" ref="P995">_xlfn.IFS(O995&lt;=40%,"Low Risk",AND(O995&gt;40%,O995&lt;60%), "Medium Risk",O995&gt;=60%,"High Risk")</f>
        <v>High Risk</v>
      </c>
      <c r="Y995" cm="1">
        <f t="array" ref="Y995">_xlfn.IFS(D995="22-29",1,D995="30-39",2,D995="40-49",3,D995="50-59",4)</f>
        <v>1</v>
      </c>
      <c r="Z995" cm="1">
        <f t="array" ref="Z995">_xlfn.IFS(I995="0-4years",3,I995="5-9years",2,I995="10+ years",1)</f>
        <v>2</v>
      </c>
      <c r="AA995" cm="1">
        <f t="array" ref="AA995">_xlfn.IFS(J995="Low(1-2)", 3, J995="Medium(3)",1,J995="High(4-5)",2)</f>
        <v>3</v>
      </c>
      <c r="AB995" cm="1">
        <f t="array" ref="AB995">_xlfn.IFS(M995="Needs Improvement", 4, M995="Below Expectation", 1,M995="Meets Expectation",3,M995="Exceeds Expectation",2)</f>
        <v>4</v>
      </c>
    </row>
    <row r="996" spans="1:28" x14ac:dyDescent="0.3">
      <c r="A996" t="s">
        <v>1018</v>
      </c>
      <c r="B996" t="s">
        <v>2016</v>
      </c>
      <c r="C996" t="s">
        <v>2028</v>
      </c>
      <c r="D996" t="s">
        <v>2075</v>
      </c>
      <c r="E996" t="s">
        <v>2023</v>
      </c>
      <c r="F996" t="s">
        <v>390</v>
      </c>
      <c r="G996" s="4">
        <v>68539</v>
      </c>
      <c r="H996">
        <v>1</v>
      </c>
      <c r="I996" s="6" t="s">
        <v>2069</v>
      </c>
      <c r="J996" t="s">
        <v>2079</v>
      </c>
      <c r="K996">
        <v>1</v>
      </c>
      <c r="L996">
        <v>7</v>
      </c>
      <c r="M996" t="str" cm="1">
        <f t="array" ref="M996">_xlfn.IFS(L996=0,"Below Expectation",L996&lt;5,"Needs Improvement",L996&lt;=7,"Meets Expectation",L996&gt;=8,"Exceeds Expectation")</f>
        <v>Meets Expectation</v>
      </c>
      <c r="N996">
        <f t="shared" si="15"/>
        <v>12</v>
      </c>
      <c r="O996" s="11">
        <f>N996/Table3[[#Totals],[Point]]</f>
        <v>0.8571428571428571</v>
      </c>
      <c r="P996" s="4" t="str" cm="1">
        <f t="array" ref="P996">_xlfn.IFS(O996&lt;=40%,"Low Risk",AND(O996&gt;40%,O996&lt;60%), "Medium Risk",O996&gt;=60%,"High Risk")</f>
        <v>High Risk</v>
      </c>
      <c r="Y996" cm="1">
        <f t="array" ref="Y996">_xlfn.IFS(D996="22-29",1,D996="30-39",2,D996="40-49",3,D996="50-59",4)</f>
        <v>4</v>
      </c>
      <c r="Z996" cm="1">
        <f t="array" ref="Z996">_xlfn.IFS(I996="0-4years",3,I996="5-9years",2,I996="10+ years",1)</f>
        <v>3</v>
      </c>
      <c r="AA996" cm="1">
        <f t="array" ref="AA996">_xlfn.IFS(J996="Low(1-2)", 3, J996="Medium(3)",1,J996="High(4-5)",2)</f>
        <v>2</v>
      </c>
      <c r="AB996" cm="1">
        <f t="array" ref="AB996">_xlfn.IFS(M996="Needs Improvement", 4, M996="Below Expectation", 1,M996="Meets Expectation",3,M996="Exceeds Expectation",2)</f>
        <v>3</v>
      </c>
    </row>
    <row r="997" spans="1:28" x14ac:dyDescent="0.3">
      <c r="A997" t="s">
        <v>1019</v>
      </c>
      <c r="B997" t="s">
        <v>2017</v>
      </c>
      <c r="C997" t="s">
        <v>2026</v>
      </c>
      <c r="D997" t="s">
        <v>2073</v>
      </c>
      <c r="E997" t="s">
        <v>2024</v>
      </c>
      <c r="F997" t="s">
        <v>955</v>
      </c>
      <c r="G997" s="4">
        <v>93321</v>
      </c>
      <c r="H997">
        <v>1</v>
      </c>
      <c r="I997" s="6" t="s">
        <v>2069</v>
      </c>
      <c r="J997" t="s">
        <v>2080</v>
      </c>
      <c r="K997">
        <v>5</v>
      </c>
      <c r="L997">
        <v>4</v>
      </c>
      <c r="M997" t="str" cm="1">
        <f t="array" ref="M997">_xlfn.IFS(L997=0,"Below Expectation",L997&lt;5,"Needs Improvement",L997&lt;=7,"Meets Expectation",L997&gt;=8,"Exceeds Expectation")</f>
        <v>Needs Improvement</v>
      </c>
      <c r="N997">
        <f t="shared" si="15"/>
        <v>12</v>
      </c>
      <c r="O997" s="11">
        <f>N997/Table3[[#Totals],[Point]]</f>
        <v>0.8571428571428571</v>
      </c>
      <c r="P997" s="4" t="str" cm="1">
        <f t="array" ref="P997">_xlfn.IFS(O997&lt;=40%,"Low Risk",AND(O997&gt;40%,O997&lt;60%), "Medium Risk",O997&gt;=60%,"High Risk")</f>
        <v>High Risk</v>
      </c>
      <c r="Y997" cm="1">
        <f t="array" ref="Y997">_xlfn.IFS(D997="22-29",1,D997="30-39",2,D997="40-49",3,D997="50-59",4)</f>
        <v>2</v>
      </c>
      <c r="Z997" cm="1">
        <f t="array" ref="Z997">_xlfn.IFS(I997="0-4years",3,I997="5-9years",2,I997="10+ years",1)</f>
        <v>3</v>
      </c>
      <c r="AA997" cm="1">
        <f t="array" ref="AA997">_xlfn.IFS(J997="Low(1-2)", 3, J997="Medium(3)",1,J997="High(4-5)",2)</f>
        <v>3</v>
      </c>
      <c r="AB997" cm="1">
        <f t="array" ref="AB997">_xlfn.IFS(M997="Needs Improvement", 4, M997="Below Expectation", 1,M997="Meets Expectation",3,M997="Exceeds Expectation",2)</f>
        <v>4</v>
      </c>
    </row>
    <row r="998" spans="1:28" x14ac:dyDescent="0.3">
      <c r="A998" t="s">
        <v>1020</v>
      </c>
      <c r="B998" t="s">
        <v>2018</v>
      </c>
      <c r="C998" t="s">
        <v>2029</v>
      </c>
      <c r="D998" t="s">
        <v>2075</v>
      </c>
      <c r="E998" t="s">
        <v>2022</v>
      </c>
      <c r="F998" t="s">
        <v>864</v>
      </c>
      <c r="G998" s="4">
        <v>112985</v>
      </c>
      <c r="H998">
        <v>1</v>
      </c>
      <c r="I998" s="6" t="s">
        <v>2069</v>
      </c>
      <c r="J998" t="s">
        <v>2080</v>
      </c>
      <c r="K998">
        <v>4</v>
      </c>
      <c r="L998">
        <v>4</v>
      </c>
      <c r="M998" t="str" cm="1">
        <f t="array" ref="M998">_xlfn.IFS(L998=0,"Below Expectation",L998&lt;5,"Needs Improvement",L998&lt;=7,"Meets Expectation",L998&gt;=8,"Exceeds Expectation")</f>
        <v>Needs Improvement</v>
      </c>
      <c r="N998">
        <f t="shared" si="15"/>
        <v>14</v>
      </c>
      <c r="O998" s="11">
        <f>N998/Table3[[#Totals],[Point]]</f>
        <v>1</v>
      </c>
      <c r="P998" s="4" t="str" cm="1">
        <f t="array" ref="P998">_xlfn.IFS(O998&lt;=40%,"Low Risk",AND(O998&gt;40%,O998&lt;60%), "Medium Risk",O998&gt;=60%,"High Risk")</f>
        <v>High Risk</v>
      </c>
      <c r="Y998" cm="1">
        <f t="array" ref="Y998">_xlfn.IFS(D998="22-29",1,D998="30-39",2,D998="40-49",3,D998="50-59",4)</f>
        <v>4</v>
      </c>
      <c r="Z998" cm="1">
        <f t="array" ref="Z998">_xlfn.IFS(I998="0-4years",3,I998="5-9years",2,I998="10+ years",1)</f>
        <v>3</v>
      </c>
      <c r="AA998" cm="1">
        <f t="array" ref="AA998">_xlfn.IFS(J998="Low(1-2)", 3, J998="Medium(3)",1,J998="High(4-5)",2)</f>
        <v>3</v>
      </c>
      <c r="AB998" cm="1">
        <f t="array" ref="AB998">_xlfn.IFS(M998="Needs Improvement", 4, M998="Below Expectation", 1,M998="Meets Expectation",3,M998="Exceeds Expectation",2)</f>
        <v>4</v>
      </c>
    </row>
    <row r="999" spans="1:28" x14ac:dyDescent="0.3">
      <c r="A999" t="s">
        <v>1021</v>
      </c>
      <c r="B999" t="s">
        <v>2019</v>
      </c>
      <c r="C999" t="s">
        <v>2030</v>
      </c>
      <c r="D999" t="s">
        <v>2074</v>
      </c>
      <c r="E999" t="s">
        <v>2023</v>
      </c>
      <c r="F999" t="s">
        <v>766</v>
      </c>
      <c r="G999" s="4">
        <v>39799</v>
      </c>
      <c r="H999">
        <v>1</v>
      </c>
      <c r="I999" s="6" t="s">
        <v>2069</v>
      </c>
      <c r="J999" t="s">
        <v>2080</v>
      </c>
      <c r="K999">
        <v>3</v>
      </c>
      <c r="L999">
        <v>9</v>
      </c>
      <c r="M999" t="str" cm="1">
        <f t="array" ref="M999">_xlfn.IFS(L999=0,"Below Expectation",L999&lt;5,"Needs Improvement",L999&lt;=7,"Meets Expectation",L999&gt;=8,"Exceeds Expectation")</f>
        <v>Exceeds Expectation</v>
      </c>
      <c r="N999">
        <f t="shared" si="15"/>
        <v>11</v>
      </c>
      <c r="O999" s="11">
        <f>N999/Table3[[#Totals],[Point]]</f>
        <v>0.7857142857142857</v>
      </c>
      <c r="P999" s="4" t="str" cm="1">
        <f t="array" ref="P999">_xlfn.IFS(O999&lt;=40%,"Low Risk",AND(O999&gt;40%,O999&lt;60%), "Medium Risk",O999&gt;=60%,"High Risk")</f>
        <v>High Risk</v>
      </c>
      <c r="Y999" cm="1">
        <f t="array" ref="Y999">_xlfn.IFS(D999="22-29",1,D999="30-39",2,D999="40-49",3,D999="50-59",4)</f>
        <v>3</v>
      </c>
      <c r="Z999" cm="1">
        <f t="array" ref="Z999">_xlfn.IFS(I999="0-4years",3,I999="5-9years",2,I999="10+ years",1)</f>
        <v>3</v>
      </c>
      <c r="AA999" cm="1">
        <f t="array" ref="AA999">_xlfn.IFS(J999="Low(1-2)", 3, J999="Medium(3)",1,J999="High(4-5)",2)</f>
        <v>3</v>
      </c>
      <c r="AB999" cm="1">
        <f t="array" ref="AB999">_xlfn.IFS(M999="Needs Improvement", 4, M999="Below Expectation", 1,M999="Meets Expectation",3,M999="Exceeds Expectation",2)</f>
        <v>2</v>
      </c>
    </row>
    <row r="1000" spans="1:28" x14ac:dyDescent="0.3">
      <c r="A1000" t="s">
        <v>1022</v>
      </c>
      <c r="B1000" t="s">
        <v>2020</v>
      </c>
      <c r="C1000" t="s">
        <v>2028</v>
      </c>
      <c r="D1000" t="s">
        <v>2074</v>
      </c>
      <c r="E1000" t="s">
        <v>2022</v>
      </c>
      <c r="F1000" t="s">
        <v>938</v>
      </c>
      <c r="G1000" s="4">
        <v>85102</v>
      </c>
      <c r="H1000">
        <v>0</v>
      </c>
      <c r="I1000" s="6" t="s">
        <v>2071</v>
      </c>
      <c r="J1000" t="s">
        <v>2080</v>
      </c>
      <c r="K1000">
        <v>3</v>
      </c>
      <c r="L1000">
        <v>1</v>
      </c>
      <c r="M1000" t="str" cm="1">
        <f t="array" ref="M1000">_xlfn.IFS(L1000=0,"Below Expectation",L1000&lt;5,"Needs Improvement",L1000&lt;=7,"Meets Expectation",L1000&gt;=8,"Exceeds Expectation")</f>
        <v>Needs Improvement</v>
      </c>
      <c r="N1000">
        <f t="shared" si="15"/>
        <v>11</v>
      </c>
      <c r="O1000" s="11">
        <f>N1000/Table3[[#Totals],[Point]]</f>
        <v>0.7857142857142857</v>
      </c>
      <c r="P1000" s="4" t="str" cm="1">
        <f t="array" ref="P1000">_xlfn.IFS(O1000&lt;=40%,"Low Risk",AND(O1000&gt;40%,O1000&lt;60%), "Medium Risk",O1000&gt;=60%,"High Risk")</f>
        <v>High Risk</v>
      </c>
      <c r="Y1000" cm="1">
        <f t="array" ref="Y1000">_xlfn.IFS(D1000="22-29",1,D1000="30-39",2,D1000="40-49",3,D1000="50-59",4)</f>
        <v>3</v>
      </c>
      <c r="Z1000" cm="1">
        <f t="array" ref="Z1000">_xlfn.IFS(I1000="0-4years",3,I1000="5-9years",2,I1000="10+ years",1)</f>
        <v>1</v>
      </c>
      <c r="AA1000" cm="1">
        <f t="array" ref="AA1000">_xlfn.IFS(J1000="Low(1-2)", 3, J1000="Medium(3)",1,J1000="High(4-5)",2)</f>
        <v>3</v>
      </c>
      <c r="AB1000" cm="1">
        <f t="array" ref="AB1000">_xlfn.IFS(M1000="Needs Improvement", 4, M1000="Below Expectation", 1,M1000="Meets Expectation",3,M1000="Exceeds Expectation",2)</f>
        <v>4</v>
      </c>
    </row>
    <row r="1001" spans="1:28" x14ac:dyDescent="0.3">
      <c r="A1001" t="s">
        <v>1023</v>
      </c>
      <c r="B1001" t="s">
        <v>2021</v>
      </c>
      <c r="C1001" t="s">
        <v>2026</v>
      </c>
      <c r="D1001" t="s">
        <v>2075</v>
      </c>
      <c r="E1001" t="s">
        <v>2023</v>
      </c>
      <c r="F1001" t="s">
        <v>573</v>
      </c>
      <c r="G1001" s="4">
        <v>75726</v>
      </c>
      <c r="H1001">
        <v>0</v>
      </c>
      <c r="I1001" s="6" t="s">
        <v>2070</v>
      </c>
      <c r="J1001" t="s">
        <v>2079</v>
      </c>
      <c r="K1001">
        <v>3</v>
      </c>
      <c r="L1001">
        <v>4</v>
      </c>
      <c r="M1001" t="str" cm="1">
        <f t="array" ref="M1001">_xlfn.IFS(L1001=0,"Below Expectation",L1001&lt;5,"Needs Improvement",L1001&lt;=7,"Meets Expectation",L1001&gt;=8,"Exceeds Expectation")</f>
        <v>Needs Improvement</v>
      </c>
      <c r="N1001">
        <f t="shared" si="15"/>
        <v>12</v>
      </c>
      <c r="O1001" s="11">
        <f>N1001/Table3[[#Totals],[Point]]</f>
        <v>0.8571428571428571</v>
      </c>
      <c r="P1001" s="4" t="str" cm="1">
        <f t="array" ref="P1001">_xlfn.IFS(O1001&lt;=40%,"Low Risk",AND(O1001&gt;40%,O1001&lt;60%), "Medium Risk",O1001&gt;=60%,"High Risk")</f>
        <v>High Risk</v>
      </c>
      <c r="Y1001" cm="1">
        <f t="array" ref="Y1001">_xlfn.IFS(D1001="22-29",1,D1001="30-39",2,D1001="40-49",3,D1001="50-59",4)</f>
        <v>4</v>
      </c>
      <c r="Z1001" cm="1">
        <f t="array" ref="Z1001">_xlfn.IFS(I1001="0-4years",3,I1001="5-9years",2,I1001="10+ years",1)</f>
        <v>2</v>
      </c>
      <c r="AA1001" cm="1">
        <f t="array" ref="AA1001">_xlfn.IFS(J1001="Low(1-2)", 3, J1001="Medium(3)",1,J1001="High(4-5)",2)</f>
        <v>2</v>
      </c>
      <c r="AB1001" cm="1">
        <f t="array" ref="AB1001">_xlfn.IFS(M1001="Needs Improvement", 4, M1001="Below Expectation", 1,M1001="Meets Expectation",3,M1001="Exceeds Expectation",2)</f>
        <v>4</v>
      </c>
    </row>
  </sheetData>
  <autoFilter ref="A1:P1001" xr:uid="{835A0FF2-5CC2-45E6-A092-17641E4019B0}"/>
  <mergeCells count="1">
    <mergeCell ref="T1:V1"/>
  </mergeCell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CleanData</vt:lpstr>
      <vt:lpstr>EDA</vt:lpstr>
      <vt:lpstr>predictive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Friday Olowookere</dc:creator>
  <cp:lastModifiedBy>Olakunle Olowookere</cp:lastModifiedBy>
  <dcterms:created xsi:type="dcterms:W3CDTF">2025-08-23T15:59:26Z</dcterms:created>
  <dcterms:modified xsi:type="dcterms:W3CDTF">2025-09-18T00:24:54Z</dcterms:modified>
</cp:coreProperties>
</file>