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6.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D:\Desktop\Dashboard JPKA\"/>
    </mc:Choice>
  </mc:AlternateContent>
  <xr:revisionPtr revIDLastSave="0" documentId="13_ncr:1_{220BE996-5B6A-49AA-A67B-91CE7DB4E98B}" xr6:coauthVersionLast="47" xr6:coauthVersionMax="47" xr10:uidLastSave="{00000000-0000-0000-0000-000000000000}"/>
  <bookViews>
    <workbookView xWindow="-110" yWindow="-110" windowWidth="19420" windowHeight="11020" tabRatio="853" firstSheet="1" activeTab="8" xr2:uid="{01CEB0EE-1D28-4E7D-8E89-F3E8DA348D6D}"/>
  </bookViews>
  <sheets>
    <sheet name="JPKA 12-2025" sheetId="4" r:id="rId1"/>
    <sheet name="data1" sheetId="1" r:id="rId2"/>
    <sheet name="List ptj T.light" sheetId="7" r:id="rId3"/>
    <sheet name="Kod Program" sheetId="8" r:id="rId4"/>
    <sheet name="P&amp;L" sheetId="12" r:id="rId5"/>
    <sheet name="BS" sheetId="13" r:id="rId6"/>
    <sheet name="CF" sheetId="14" r:id="rId7"/>
    <sheet name="NOTA" sheetId="15" r:id="rId8"/>
    <sheet name="All2" sheetId="16" r:id="rId9"/>
  </sheets>
  <definedNames>
    <definedName name="_xlnm._FilterDatabase" localSheetId="1" hidden="1">data1!$L$3:$M$32</definedName>
    <definedName name="_xlcn.WorksheetConnection_JPKACHARTQ1.xlsxTable11" hidden="1">Table1[]</definedName>
    <definedName name="ExternalData_1" localSheetId="8" hidden="1">'All2'!$A$1:$L$619</definedName>
    <definedName name="Slicer_DESC">#N/A</definedName>
    <definedName name="Slicer_Kategori1">#N/A</definedName>
    <definedName name="Slicer_KOD">#N/A</definedName>
    <definedName name="Slicer_PTJ_1">#N/A</definedName>
    <definedName name="Slicer_PTJ2">#N/A</definedName>
  </definedNames>
  <calcPr calcId="191029"/>
  <pivotCaches>
    <pivotCache cacheId="1063" r:id="rId10"/>
    <pivotCache cacheId="1066" r:id="rId11"/>
    <pivotCache cacheId="1069" r:id="rId12"/>
    <pivotCache cacheId="1072" r:id="rId13"/>
    <pivotCache cacheId="1075" r:id="rId14"/>
  </pivotCaches>
  <extLst>
    <ext xmlns:x14="http://schemas.microsoft.com/office/spreadsheetml/2009/9/main" uri="{876F7934-8845-4945-9796-88D515C7AA90}">
      <x14:pivotCaches>
        <pivotCache cacheId="1062"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KOD_0109246a-6670-4d9b-bdfc-d858779a9d80" name="KOD" connection="Query - KOD"/>
          <x15:modelTable id="ALL GL ADVANCE_96eba9ff-5549-44b0-b261-7675d331d132" name="ALL GL ADVANCE" connection="Query - ALL GL ADVANCE"/>
          <x15:modelTable id="ptj ADV_de27231d-d456-45f5-949d-7133380111f7" name="ptj ADV" connection="Query - ptj ADV"/>
          <x15:modelTable id="DATA_e14a49af-e519-469b-be13-8d978ab58183" name="DATA" connection="Query - DATA"/>
          <x15:modelTable id="legend_6b9b3170-8b9d-4629-8f76-111a75ff177d" name="legend" connection="Query - legend"/>
          <x15:modelTable id="GL_d6309c78-1d14-459e-aeb0-ecb24ea703bc" name="GL" connection="Query - GL(1)"/>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DATA" fromColumn="LEGEND" toTable="legend" toColumn="LEGEND"/>
          <x15:modelRelationship fromTable="DATA" fromColumn="PTJ" toTable="ptj ADV" toColumn="PTJ"/>
          <x15:modelRelationship fromTable="DATA" fromColumn="G/L Account" toTable="GL" toColumn="G/L Accou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2" l="1"/>
  <c r="D28" i="12"/>
  <c r="E28" i="12"/>
  <c r="B28" i="12"/>
  <c r="H62" i="1" l="1"/>
  <c r="F62" i="1"/>
  <c r="H63" i="1" a="1"/>
  <c r="H63" i="1" s="1"/>
  <c r="G63" i="1" a="1"/>
  <c r="G63" i="1" s="1"/>
  <c r="F63" i="1" a="1"/>
  <c r="F63" i="1" s="1"/>
  <c r="G62" i="1" l="1"/>
  <c r="J62" i="1" s="1"/>
  <c r="E25" i="14" l="1"/>
  <c r="E44" i="12"/>
  <c r="E43" i="12"/>
  <c r="C44" i="12"/>
  <c r="C43" i="12"/>
  <c r="E33" i="13" l="1"/>
  <c r="C45" i="12"/>
  <c r="D45" i="12"/>
  <c r="E45" i="12"/>
  <c r="B45" i="12"/>
  <c r="B17" i="1"/>
  <c r="B63" i="1"/>
  <c r="E34" i="13" l="1"/>
  <c r="E35" i="13"/>
  <c r="E36" i="13"/>
  <c r="M90" i="1" l="1" a="1"/>
  <c r="M90" i="1" s="1"/>
  <c r="O89" i="1"/>
  <c r="O90" i="1" a="1"/>
  <c r="O90" i="1" s="1"/>
  <c r="N90" i="1" a="1"/>
  <c r="N90" i="1" s="1"/>
  <c r="C63" i="1"/>
  <c r="N89" i="1" l="1"/>
  <c r="M89" i="1"/>
  <c r="G97" i="1"/>
  <c r="M87" i="1"/>
  <c r="K87" i="1"/>
  <c r="F97" i="1"/>
  <c r="C17" i="1"/>
  <c r="D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13F5B0-5E13-4C24-83F3-A10BCD468058}"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8C8D4D9F-D558-40D0-ADE1-1B657F74F1D5}" name="Query - ALL GL ADVANCE" description="Connection to the 'ALL GL ADVANCE' query in the workbook." type="100" refreshedVersion="8" minRefreshableVersion="5">
    <extLst>
      <ext xmlns:x15="http://schemas.microsoft.com/office/spreadsheetml/2010/11/main" uri="{DE250136-89BD-433C-8126-D09CA5730AF9}">
        <x15:connection id="7c36303e-4185-4126-98eb-86d86b26c4e3">
          <x15:oledbPr connection="Provider=Microsoft.Mashup.OleDb.1;Data Source=$Workbook$;Location=&quot;ALL GL ADVANCE&quot;;Extended Properties=&quot;&quot;">
            <x15:dbTables>
              <x15:dbTable name="ALL GL ADVANCE"/>
            </x15:dbTables>
          </x15:oledbPr>
        </x15:connection>
      </ext>
    </extLst>
  </connection>
  <connection id="3"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4"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5" xr16:uid="{88645F43-9558-43AA-A996-62B36B0AF362}" keepAlive="1" name="Query - BELJ MODAL" description="Connection to the 'BELJ MODAL' query in the workbook." type="5" refreshedVersion="0" background="1">
    <dbPr connection="Provider=Microsoft.Mashup.OleDb.1;Data Source=$Workbook$;Location=&quot;BELJ MODAL&quot;;Extended Properties=&quot;&quot;" command="SELECT * FROM [BELJ MODAL]"/>
  </connection>
  <connection id="6" xr16:uid="{A728A3E7-42AA-4F00-B05C-1A65410D1DCF}" keepAlive="1" name="Query - BELJ PROG" description="Connection to the 'BELJ PROG' query in the workbook." type="5" refreshedVersion="0" background="1">
    <dbPr connection="Provider=Microsoft.Mashup.OleDb.1;Data Source=$Workbook$;Location=&quot;BELJ PROG&quot;;Extended Properties=&quot;&quot;" command="SELECT * FROM [BELJ PROG]"/>
  </connection>
  <connection id="7" xr16:uid="{95A869AE-D3E0-4BF4-AD4B-2C26E4053CD2}" name="Query - DATA" description="Connection to the 'DATA' query in the workbook." type="100" refreshedVersion="8" minRefreshableVersion="5">
    <extLst>
      <ext xmlns:x15="http://schemas.microsoft.com/office/spreadsheetml/2010/11/main" uri="{DE250136-89BD-433C-8126-D09CA5730AF9}">
        <x15:connection id="1199958a-9d67-4e05-a7d4-f790a75e7a18">
          <x15:oledbPr connection="Provider=Microsoft.Mashup.OleDb.1;Data Source=$Workbook$;Location=DATA;Extended Properties=&quot;&quot;">
            <x15:dbTables>
              <x15:dbTable name="DATA"/>
            </x15:dbTables>
          </x15:oledbPr>
        </x15:connection>
      </ext>
    </extLst>
  </connection>
  <connection id="8"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ext>
    </extLst>
  </connection>
  <connection id="9" xr16:uid="{78C03165-3773-47E2-B1DA-3D07997F8FD8}" name="Query - GL(1)" description="Connection to the 'GL' query in the workbook." type="100" refreshedVersion="8" minRefreshableVersion="5">
    <extLst>
      <ext xmlns:x15="http://schemas.microsoft.com/office/spreadsheetml/2010/11/main" uri="{DE250136-89BD-433C-8126-D09CA5730AF9}">
        <x15:connection id="788a035c-0b99-4f95-a674-18e8bbe3e481">
          <x15:oledbPr connection="Provider=Microsoft.Mashup.OleDb.1;Data Source=$Workbook$;Location=GL;Extended Properties=&quot;&quot;">
            <x15:dbTables>
              <x15:dbTable name="GL"/>
            </x15:dbTables>
          </x15:oledbPr>
        </x15:connection>
      </ext>
    </extLst>
  </connection>
  <connection id="10"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11"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x15:oledbPr connection="Provider=Microsoft.Mashup.OleDb.1;Data Source=$Workbook$;Location=kategori;Extended Properties=&quot;&quot;">
            <x15:dbTables>
              <x15:dbTable name="kategori"/>
            </x15:dbTables>
          </x15:oledbPr>
        </x15:connection>
      </ext>
    </extLst>
  </connection>
  <connection id="12"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x15:oledbPr connection="Provider=Microsoft.Mashup.OleDb.1;Data Source=$Workbook$;Location=KOD;Extended Properties=&quot;&quot;">
            <x15:dbTables>
              <x15:dbTable name="KOD"/>
            </x15:dbTables>
          </x15:oledbPr>
        </x15:connection>
      </ext>
    </extLst>
  </connection>
  <connection id="13" xr16:uid="{B7304D81-071F-42F9-B0EC-F46672BCC8F6}" name="Query - legend" description="Connection to the 'legend' query in the workbook." type="100" refreshedVersion="8" minRefreshableVersion="5">
    <extLst>
      <ext xmlns:x15="http://schemas.microsoft.com/office/spreadsheetml/2010/11/main" uri="{DE250136-89BD-433C-8126-D09CA5730AF9}">
        <x15:connection id="3ad431fb-7730-4b5d-b5a7-f971a3bd5f78">
          <x15:oledbPr connection="Provider=Microsoft.Mashup.OleDb.1;Data Source=$Workbook$;Location=legend;Extended Properties=&quot;&quot;">
            <x15:dbTables>
              <x15:dbTable name="legend"/>
            </x15:dbTables>
          </x15:oledbPr>
        </x15:connection>
      </ext>
    </extLst>
  </connection>
  <connection id="14"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x15:oledbPr connection="Provider=Microsoft.Mashup.OleDb.1;Data Source=$Workbook$;Location=PTJ;Extended Properties=&quot;&quot;">
            <x15:dbTables>
              <x15:dbTable name="PTJ"/>
            </x15:dbTables>
          </x15:oledbPr>
        </x15:connection>
      </ext>
    </extLst>
  </connection>
  <connection id="15" xr16:uid="{678B7FAE-771C-4D07-958A-2D8C3D886E5B}" name="Query - ptj ADV" description="Connection to the 'ptj ADV' query in the workbook." type="100" refreshedVersion="8" minRefreshableVersion="5">
    <extLst>
      <ext xmlns:x15="http://schemas.microsoft.com/office/spreadsheetml/2010/11/main" uri="{DE250136-89BD-433C-8126-D09CA5730AF9}">
        <x15:connection id="4db3bbd7-4bf6-4279-8529-56aefcc06edb">
          <x15:oledbPr connection="Provider=Microsoft.Mashup.OleDb.1;Data Source=$Workbook$;Location=&quot;ptj ADV&quot;;Extended Properties=&quot;&quot;">
            <x15:dbTables>
              <x15:dbTable name="ptj ADV"/>
            </x15:dbTables>
          </x15:oledbPr>
        </x15:connection>
      </ext>
    </extLst>
  </connection>
  <connection id="16"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x15:oledbPr connection="Provider=Microsoft.Mashup.OleDb.1;Data Source=$Workbook$;Location=PTJ2;Extended Properties=&quot;&quot;">
            <x15:dbTables>
              <x15:dbTable name="PTJ2"/>
            </x15:dbTables>
          </x15:oledbPr>
        </x15:connection>
      </ext>
    </extLst>
  </connection>
  <connection id="17"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<sst xmlns="http://schemas.openxmlformats.org/spreadsheetml/2006/main" count="6403" uniqueCount="1811">
  <si>
    <t>Row Labels</t>
  </si>
  <si>
    <t>Grand Total</t>
  </si>
  <si>
    <t>BKA</t>
  </si>
  <si>
    <t>BKK</t>
  </si>
  <si>
    <t>BLA</t>
  </si>
  <si>
    <t>BPB</t>
  </si>
  <si>
    <t>BPGK</t>
  </si>
  <si>
    <t>BPK</t>
  </si>
  <si>
    <t>BPKB</t>
  </si>
  <si>
    <t>BPKPB</t>
  </si>
  <si>
    <t>BPLV</t>
  </si>
  <si>
    <t>BPS</t>
  </si>
  <si>
    <t>BPT</t>
  </si>
  <si>
    <t>BSM</t>
  </si>
  <si>
    <t>JH</t>
  </si>
  <si>
    <t>KD</t>
  </si>
  <si>
    <t>KN</t>
  </si>
  <si>
    <t>ML</t>
  </si>
  <si>
    <t>NS</t>
  </si>
  <si>
    <t>PH</t>
  </si>
  <si>
    <t>PL</t>
  </si>
  <si>
    <t>PP</t>
  </si>
  <si>
    <t>PR</t>
  </si>
  <si>
    <t>SB</t>
  </si>
  <si>
    <t>SL</t>
  </si>
  <si>
    <t>SR</t>
  </si>
  <si>
    <t>TR</t>
  </si>
  <si>
    <t>UPF</t>
  </si>
  <si>
    <t>WP</t>
  </si>
  <si>
    <t>Belanja Modal</t>
  </si>
  <si>
    <t>BTM</t>
  </si>
  <si>
    <t>MR</t>
  </si>
  <si>
    <t>Pencapaian</t>
  </si>
  <si>
    <t>Kenderaan</t>
  </si>
  <si>
    <t>Komputer</t>
  </si>
  <si>
    <t>Sistem Komputer</t>
  </si>
  <si>
    <t>BPS1</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</si>
  <si>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</si>
  <si>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</si>
  <si>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</si>
  <si>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</si>
  <si>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</si>
  <si>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</si>
  <si>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</si>
  <si>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</si>
  <si>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</si>
  <si>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</si>
  <si>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</si>
  <si>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</si>
  <si>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</si>
  <si>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</si>
  <si>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</si>
  <si>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</si>
  <si>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</si>
  <si>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</si>
  <si>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</si>
  <si>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</si>
  <si>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</si>
  <si>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</si>
  <si>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</si>
  <si>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</si>
  <si>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</si>
  <si>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</si>
  <si>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</si>
  <si>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</si>
  <si>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</si>
  <si>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</si>
  <si>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</si>
  <si>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</si>
  <si>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</si>
  <si>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</si>
  <si>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</si>
  <si>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</si>
  <si>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</si>
  <si>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</si>
  <si>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</si>
  <si>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</si>
  <si>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</si>
  <si>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</si>
  <si>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</si>
  <si>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</si>
  <si>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</si>
  <si>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</si>
  <si>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</si>
  <si>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</si>
  <si>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</si>
  <si>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</si>
  <si>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</si>
  <si>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</si>
  <si>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</si>
  <si>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</si>
  <si>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</si>
  <si>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</si>
  <si>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</si>
  <si>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</si>
  <si>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</si>
  <si>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</si>
  <si>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</si>
  <si>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</si>
  <si>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</si>
  <si>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</si>
  <si>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</si>
  <si>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</si>
  <si>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</si>
  <si>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</si>
  <si>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</si>
  <si>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</si>
  <si>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</si>
  <si>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</si>
  <si>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</si>
  <si>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</si>
  <si>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</si>
  <si>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</si>
  <si>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</si>
  <si>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</si>
  <si>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</si>
  <si>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</si>
  <si>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</si>
  <si>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</si>
  <si>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</si>
  <si>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</si>
  <si>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</si>
  <si>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</si>
  <si>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</si>
  <si>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SURPLUS/ (DEFISIT)</t>
  </si>
  <si>
    <t xml:space="preserve"> PERKARA</t>
  </si>
  <si>
    <t>SEBENAR 2024</t>
  </si>
  <si>
    <t>ASET 2024</t>
  </si>
  <si>
    <t>LIABILITI &amp; A.BERSIH 2024</t>
  </si>
  <si>
    <t>BAKI TUNAI AWAL (RM)</t>
  </si>
  <si>
    <t>BAKI TUNAI AKHIR (RM)</t>
  </si>
  <si>
    <t>AKT. PELABURAN (RM)</t>
  </si>
  <si>
    <t>AKT. OPERASI (RM )</t>
  </si>
  <si>
    <t>JUMLAH</t>
  </si>
  <si>
    <t>ASET BERSIH (RM)</t>
  </si>
  <si>
    <t>full screen</t>
  </si>
  <si>
    <t>Alt + V + U</t>
  </si>
  <si>
    <t>D.Perabot</t>
  </si>
  <si>
    <t>B.Bangunan</t>
  </si>
  <si>
    <t>C.Kelengkapan Pejabat</t>
  </si>
  <si>
    <t>A.Bangunan  ABM</t>
  </si>
  <si>
    <t>BIL.</t>
  </si>
  <si>
    <t xml:space="preserve">NOTA </t>
  </si>
  <si>
    <t>Icon Filter</t>
  </si>
  <si>
    <r>
      <t xml:space="preserve">Sila pastikan anda </t>
    </r>
    <r>
      <rPr>
        <i/>
        <sz val="11"/>
        <color theme="1"/>
        <rFont val="Aptos Narrow"/>
        <family val="2"/>
        <scheme val="minor"/>
      </rPr>
      <t>click</t>
    </r>
    <r>
      <rPr>
        <sz val="11"/>
        <color theme="1"/>
        <rFont val="Aptos Narrow"/>
        <family val="2"/>
        <scheme val="minor"/>
      </rPr>
      <t xml:space="preserve"> C</t>
    </r>
    <r>
      <rPr>
        <i/>
        <sz val="11"/>
        <color theme="1"/>
        <rFont val="Aptos Narrow"/>
        <family val="2"/>
        <scheme val="minor"/>
      </rPr>
      <t>lear Filter</t>
    </r>
    <r>
      <rPr>
        <sz val="11"/>
        <color theme="1"/>
        <rFont val="Aptos Narrow"/>
        <family val="2"/>
        <scheme val="minor"/>
      </rPr>
      <t xml:space="preserve"> untuk </t>
    </r>
    <r>
      <rPr>
        <i/>
        <sz val="11"/>
        <color theme="1"/>
        <rFont val="Aptos Narrow"/>
        <family val="2"/>
        <scheme val="minor"/>
      </rPr>
      <t>deselect</t>
    </r>
    <r>
      <rPr>
        <sz val="11"/>
        <color theme="1"/>
        <rFont val="Aptos Narrow"/>
        <family val="2"/>
        <scheme val="minor"/>
      </rPr>
      <t xml:space="preserve"> data </t>
    </r>
    <r>
      <rPr>
        <i/>
        <sz val="11"/>
        <color theme="1"/>
        <rFont val="Aptos Narrow"/>
        <family val="2"/>
        <scheme val="minor"/>
      </rPr>
      <t>Slicer</t>
    </r>
  </si>
  <si>
    <t>Hasil</t>
  </si>
  <si>
    <t>Belanja Mengurus</t>
  </si>
  <si>
    <t>Belanja Program</t>
  </si>
  <si>
    <t>BSTU</t>
  </si>
  <si>
    <t>SD</t>
  </si>
  <si>
    <t>BT</t>
  </si>
  <si>
    <t>TW</t>
  </si>
  <si>
    <t>PKE</t>
  </si>
  <si>
    <t>SI</t>
  </si>
  <si>
    <t>BAR</t>
  </si>
  <si>
    <t>PPUU</t>
  </si>
  <si>
    <t>BPKB1</t>
  </si>
  <si>
    <t>BLA1</t>
  </si>
  <si>
    <t>J.Hutang Ragu</t>
  </si>
  <si>
    <t>SDK-BSTU</t>
  </si>
  <si>
    <t>SPN-BPLV</t>
  </si>
  <si>
    <t>SPN-BPGK</t>
  </si>
  <si>
    <t>C.Perhubungan dan Utiliti</t>
  </si>
  <si>
    <t>SPKPB-BPB</t>
  </si>
  <si>
    <t>H.Latihan Staf</t>
  </si>
  <si>
    <t>SPTB-BPT</t>
  </si>
  <si>
    <t>SDK-BKK</t>
  </si>
  <si>
    <t>SPKPB-BPK</t>
  </si>
  <si>
    <t>B.Elaun Perjalanan</t>
  </si>
  <si>
    <t>SPTB-BPS</t>
  </si>
  <si>
    <t>F.Penyelenggaraan</t>
  </si>
  <si>
    <t>D.Sewaan</t>
  </si>
  <si>
    <t>SPN-BPKB</t>
  </si>
  <si>
    <t>SPA-BPKPB</t>
  </si>
  <si>
    <t>G.Perkhidmatan Iktisas</t>
  </si>
  <si>
    <t>I.Susutnilai</t>
  </si>
  <si>
    <t>C.Faedah &amp; Dividen</t>
  </si>
  <si>
    <t>E.Pelbagai Hasil</t>
  </si>
  <si>
    <t>A.Emolumen</t>
  </si>
  <si>
    <t>SPA-BLA</t>
  </si>
  <si>
    <t>B.Yuran Pendaftaran</t>
  </si>
  <si>
    <t>A.Levi Kontrak</t>
  </si>
  <si>
    <t>SASARAN 
2025</t>
  </si>
  <si>
    <t>SEBENAR 
2025</t>
  </si>
  <si>
    <t>SEBENAR 
2024</t>
  </si>
  <si>
    <t>ASET 2025</t>
  </si>
  <si>
    <t>LIABILITI &amp; A.BERSIH 2025</t>
  </si>
  <si>
    <t>SEBENAR 2025</t>
  </si>
  <si>
    <t>BKK1</t>
  </si>
  <si>
    <t>ASET/LIABILITI SEMASA (RM)</t>
  </si>
  <si>
    <t>ASET/LIABILITI BUKAN SEMASA (RM)</t>
  </si>
  <si>
    <t>DESC</t>
  </si>
  <si>
    <t>KOD1</t>
  </si>
  <si>
    <t>PTJ</t>
  </si>
  <si>
    <t>PTJ1</t>
  </si>
  <si>
    <t>SASARAN Q1-25</t>
  </si>
  <si>
    <t>SEBENAR Q1-25</t>
  </si>
  <si>
    <t>Kategori</t>
  </si>
  <si>
    <t>HQ</t>
  </si>
  <si>
    <t>Negeri</t>
  </si>
  <si>
    <t>H4-LLH-JDOK</t>
  </si>
  <si>
    <t>E7.LLH-JDOK</t>
  </si>
  <si>
    <t>H4-LLH-PENALTI</t>
  </si>
  <si>
    <t>E3.LLH-PENALTI</t>
  </si>
  <si>
    <t>H4-LLH-HUP CAJ SKTN</t>
  </si>
  <si>
    <t>E4.LLH-HUP CAJ SKTN</t>
  </si>
  <si>
    <t>H4-LLH-HUP</t>
  </si>
  <si>
    <t>E4.LLH-HUP</t>
  </si>
  <si>
    <t>H4-LLH-JUAL ASET</t>
  </si>
  <si>
    <t>E8.LLH-JUAL ASET</t>
  </si>
  <si>
    <t>H4-LLH-HK LEVI</t>
  </si>
  <si>
    <t>E9.LLH-HK LEVI</t>
  </si>
  <si>
    <t>H4-LLH</t>
  </si>
  <si>
    <t>E9.LLH</t>
  </si>
  <si>
    <t>H4-LLH-MDRBH</t>
  </si>
  <si>
    <t>E9.LLH-MDRBH</t>
  </si>
  <si>
    <t>H4-LLH-SUMBGN</t>
  </si>
  <si>
    <t>H4-LLH-SEWA BGN</t>
  </si>
  <si>
    <t>E5.LLH-SEWA BGN</t>
  </si>
  <si>
    <t>H4-LLH-SEWA TNH</t>
  </si>
  <si>
    <t>BMD6-KDRN</t>
  </si>
  <si>
    <t>KDRN</t>
  </si>
  <si>
    <t>BMD7-KP</t>
  </si>
  <si>
    <t>KP</t>
  </si>
  <si>
    <t>BMD9-KOMP</t>
  </si>
  <si>
    <t>KOMP</t>
  </si>
  <si>
    <t>BMD8-PRBT</t>
  </si>
  <si>
    <t>PRBT</t>
  </si>
  <si>
    <t>BMD5-BGN ABM</t>
  </si>
  <si>
    <t>BGN ABM</t>
  </si>
  <si>
    <t>BMD2-BGN</t>
  </si>
  <si>
    <t>BGN</t>
  </si>
  <si>
    <t>BMD11-SKOMP</t>
  </si>
  <si>
    <t>SKOMP</t>
  </si>
  <si>
    <t>H1-LV</t>
  </si>
  <si>
    <t>A.LV</t>
  </si>
  <si>
    <t>H2-YP</t>
  </si>
  <si>
    <t>B.YP-PB</t>
  </si>
  <si>
    <t>B.YP-PK</t>
  </si>
  <si>
    <t>H3-FD</t>
  </si>
  <si>
    <t>C.FD</t>
  </si>
  <si>
    <t>H4-LLH-YK</t>
  </si>
  <si>
    <t>E1.LLH-YK</t>
  </si>
  <si>
    <t>H4-LLH-KOMPAUN</t>
  </si>
  <si>
    <t>E3.LLH-KOMPAUN</t>
  </si>
  <si>
    <t>H4-LLH-GERAN</t>
  </si>
  <si>
    <t>BM1-EMO</t>
  </si>
  <si>
    <t>EMO</t>
  </si>
  <si>
    <t>BM2-TNT</t>
  </si>
  <si>
    <t>TNT</t>
  </si>
  <si>
    <t>BM3-PU</t>
  </si>
  <si>
    <t>PU</t>
  </si>
  <si>
    <t>BM4-SW</t>
  </si>
  <si>
    <t>SW</t>
  </si>
  <si>
    <t>BM5-BK</t>
  </si>
  <si>
    <t>BK</t>
  </si>
  <si>
    <t>BM6-PYL</t>
  </si>
  <si>
    <t>PYL</t>
  </si>
  <si>
    <t>BM7-IKH</t>
  </si>
  <si>
    <t>IKH</t>
  </si>
  <si>
    <t>BM8-LAT</t>
  </si>
  <si>
    <t>LAT</t>
  </si>
  <si>
    <t>BM9-SN</t>
  </si>
  <si>
    <t>SN</t>
  </si>
  <si>
    <t>BM10-HR</t>
  </si>
  <si>
    <t>HR</t>
  </si>
  <si>
    <t>BB4-G</t>
  </si>
  <si>
    <t>IC2-S</t>
  </si>
  <si>
    <t>HB4-G</t>
  </si>
  <si>
    <t>GD4-G</t>
  </si>
  <si>
    <t>PRESTASI 03-2025</t>
  </si>
  <si>
    <t>80000</t>
  </si>
  <si>
    <t>0</t>
  </si>
  <si>
    <t>100</t>
  </si>
  <si>
    <t>1016000</t>
  </si>
  <si>
    <t>100000</t>
  </si>
  <si>
    <t>1962600</t>
  </si>
  <si>
    <t>505000</t>
  </si>
  <si>
    <t>800</t>
  </si>
  <si>
    <t>67500</t>
  </si>
  <si>
    <t>94500</t>
  </si>
  <si>
    <t>87000</t>
  </si>
  <si>
    <t>167000</t>
  </si>
  <si>
    <t>113500</t>
  </si>
  <si>
    <t>115500</t>
  </si>
  <si>
    <t>123100</t>
  </si>
  <si>
    <t>82000</t>
  </si>
  <si>
    <t>138000</t>
  </si>
  <si>
    <t>93000</t>
  </si>
  <si>
    <t>104000</t>
  </si>
  <si>
    <t>152400</t>
  </si>
  <si>
    <t>71000</t>
  </si>
  <si>
    <t>74000</t>
  </si>
  <si>
    <t>81000</t>
  </si>
  <si>
    <t>132000</t>
  </si>
  <si>
    <t>64000</t>
  </si>
  <si>
    <t>69000</t>
  </si>
  <si>
    <t>2246000</t>
  </si>
  <si>
    <t>3616500</t>
  </si>
  <si>
    <t>7063500</t>
  </si>
  <si>
    <t>20000</t>
  </si>
  <si>
    <t>89000</t>
  </si>
  <si>
    <t>160000</t>
  </si>
  <si>
    <t>78000</t>
  </si>
  <si>
    <t>60000</t>
  </si>
  <si>
    <t>130000</t>
  </si>
  <si>
    <t>170000</t>
  </si>
  <si>
    <t>140000</t>
  </si>
  <si>
    <t>150000</t>
  </si>
  <si>
    <t>470000</t>
  </si>
  <si>
    <t>115000</t>
  </si>
  <si>
    <t>65000</t>
  </si>
  <si>
    <t>542000</t>
  </si>
  <si>
    <t>180000</t>
  </si>
  <si>
    <t>85000</t>
  </si>
  <si>
    <t>50200</t>
  </si>
  <si>
    <t>923200</t>
  </si>
  <si>
    <t>533200</t>
  </si>
  <si>
    <t>9767500</t>
  </si>
  <si>
    <t>1385000</t>
  </si>
  <si>
    <t>3064900</t>
  </si>
  <si>
    <t>894000</t>
  </si>
  <si>
    <t>48200</t>
  </si>
  <si>
    <t>22500</t>
  </si>
  <si>
    <t>8400</t>
  </si>
  <si>
    <t>23200</t>
  </si>
  <si>
    <t>75600</t>
  </si>
  <si>
    <t>40000</t>
  </si>
  <si>
    <t>597000</t>
  </si>
  <si>
    <t>17000</t>
  </si>
  <si>
    <t>191900</t>
  </si>
  <si>
    <t>550600</t>
  </si>
  <si>
    <t>291300</t>
  </si>
  <si>
    <t>217200</t>
  </si>
  <si>
    <t>304300</t>
  </si>
  <si>
    <t>336100</t>
  </si>
  <si>
    <t>317000</t>
  </si>
  <si>
    <t>349700</t>
  </si>
  <si>
    <t>845400</t>
  </si>
  <si>
    <t>394600</t>
  </si>
  <si>
    <t>523500</t>
  </si>
  <si>
    <t>303600</t>
  </si>
  <si>
    <t>776500</t>
  </si>
  <si>
    <t>189600</t>
  </si>
  <si>
    <t>181400</t>
  </si>
  <si>
    <t>177100</t>
  </si>
  <si>
    <t>648300</t>
  </si>
  <si>
    <t>198000</t>
  </si>
  <si>
    <t>194000</t>
  </si>
  <si>
    <t>BM7-IKH COS</t>
  </si>
  <si>
    <t>G.Perkhidmatan Iktisas COS</t>
  </si>
  <si>
    <t>IKH COS</t>
  </si>
  <si>
    <t>631000</t>
  </si>
  <si>
    <t>502000</t>
  </si>
  <si>
    <t>1294000</t>
  </si>
  <si>
    <t>6349000</t>
  </si>
  <si>
    <t>994000</t>
  </si>
  <si>
    <t>1507000</t>
  </si>
  <si>
    <t>1033000</t>
  </si>
  <si>
    <t>1325000</t>
  </si>
  <si>
    <t>1007000</t>
  </si>
  <si>
    <t>913000</t>
  </si>
  <si>
    <t>833000</t>
  </si>
  <si>
    <t>1145000</t>
  </si>
  <si>
    <t>2088000</t>
  </si>
  <si>
    <t>1484000</t>
  </si>
  <si>
    <t>497000</t>
  </si>
  <si>
    <t>1343000</t>
  </si>
  <si>
    <t>541000</t>
  </si>
  <si>
    <t>1018000</t>
  </si>
  <si>
    <t>969000</t>
  </si>
  <si>
    <t>1573000</t>
  </si>
  <si>
    <t>1449000</t>
  </si>
  <si>
    <t>1712000</t>
  </si>
  <si>
    <t>2975000</t>
  </si>
  <si>
    <t>2866000</t>
  </si>
  <si>
    <t>1372000</t>
  </si>
  <si>
    <t>1482000</t>
  </si>
  <si>
    <t>2390000</t>
  </si>
  <si>
    <t>1766000</t>
  </si>
  <si>
    <t>1596000</t>
  </si>
  <si>
    <t>1336000</t>
  </si>
  <si>
    <t>1483000</t>
  </si>
  <si>
    <t>921000</t>
  </si>
  <si>
    <t>764000</t>
  </si>
  <si>
    <t>635000</t>
  </si>
  <si>
    <t>1299000</t>
  </si>
  <si>
    <t>733000</t>
  </si>
  <si>
    <t>675000</t>
  </si>
  <si>
    <t>2833000</t>
  </si>
  <si>
    <t>37700</t>
  </si>
  <si>
    <t>63300</t>
  </si>
  <si>
    <t>64700</t>
  </si>
  <si>
    <t>73200</t>
  </si>
  <si>
    <t>73600</t>
  </si>
  <si>
    <t>47200</t>
  </si>
  <si>
    <t>47600</t>
  </si>
  <si>
    <t>83800</t>
  </si>
  <si>
    <t>61000</t>
  </si>
  <si>
    <t>61500</t>
  </si>
  <si>
    <t>98200</t>
  </si>
  <si>
    <t>49700</t>
  </si>
  <si>
    <t>46300</t>
  </si>
  <si>
    <t>123000</t>
  </si>
  <si>
    <t>33800</t>
  </si>
  <si>
    <t>31800</t>
  </si>
  <si>
    <t>24560000</t>
  </si>
  <si>
    <t>3000</t>
  </si>
  <si>
    <t>12000</t>
  </si>
  <si>
    <t>25000</t>
  </si>
  <si>
    <t>2400</t>
  </si>
  <si>
    <t>150</t>
  </si>
  <si>
    <t>650</t>
  </si>
  <si>
    <t>1600</t>
  </si>
  <si>
    <t>18000</t>
  </si>
  <si>
    <t>455</t>
  </si>
  <si>
    <t>5</t>
  </si>
  <si>
    <t>1000000</t>
  </si>
  <si>
    <t>200000</t>
  </si>
  <si>
    <t>1100000</t>
  </si>
  <si>
    <t>4000</t>
  </si>
  <si>
    <t>3700</t>
  </si>
  <si>
    <t>9000</t>
  </si>
  <si>
    <t>14000</t>
  </si>
  <si>
    <t>2100</t>
  </si>
  <si>
    <t>3300</t>
  </si>
  <si>
    <t>13000</t>
  </si>
  <si>
    <t>129000</t>
  </si>
  <si>
    <t>300000</t>
  </si>
  <si>
    <t>38500</t>
  </si>
  <si>
    <t>250000</t>
  </si>
  <si>
    <t>896000</t>
  </si>
  <si>
    <t>400000</t>
  </si>
  <si>
    <t>15000</t>
  </si>
  <si>
    <t>1500000</t>
  </si>
  <si>
    <t>3200</t>
  </si>
  <si>
    <t>600</t>
  </si>
  <si>
    <t>1500</t>
  </si>
  <si>
    <t>200</t>
  </si>
  <si>
    <t>900</t>
  </si>
  <si>
    <t>400</t>
  </si>
  <si>
    <t>120000</t>
  </si>
  <si>
    <t>110000</t>
  </si>
  <si>
    <t>72000</t>
  </si>
  <si>
    <t>90000</t>
  </si>
  <si>
    <t>36000</t>
  </si>
  <si>
    <t>20500</t>
  </si>
  <si>
    <t>145000</t>
  </si>
  <si>
    <t>70000</t>
  </si>
  <si>
    <t>155000</t>
  </si>
  <si>
    <t>2700</t>
  </si>
  <si>
    <t>131000</t>
  </si>
  <si>
    <t>2000</t>
  </si>
  <si>
    <t>10000</t>
  </si>
  <si>
    <t>32500</t>
  </si>
  <si>
    <t>5000</t>
  </si>
  <si>
    <t>37000</t>
  </si>
  <si>
    <t>30000</t>
  </si>
  <si>
    <t>41500</t>
  </si>
  <si>
    <t>8800</t>
  </si>
  <si>
    <t>22900</t>
  </si>
  <si>
    <t>55000</t>
  </si>
  <si>
    <t>3900</t>
  </si>
  <si>
    <t>8000</t>
  </si>
  <si>
    <t>35000</t>
  </si>
  <si>
    <t>18300</t>
  </si>
  <si>
    <t>4800</t>
  </si>
  <si>
    <t>4500</t>
  </si>
  <si>
    <t>7000</t>
  </si>
  <si>
    <t>22000</t>
  </si>
  <si>
    <t>9600</t>
  </si>
  <si>
    <t>31000</t>
  </si>
  <si>
    <t>9500</t>
  </si>
  <si>
    <t>8200</t>
  </si>
  <si>
    <t>2500</t>
  </si>
  <si>
    <t>25500</t>
  </si>
  <si>
    <t>39600</t>
  </si>
  <si>
    <t>114300</t>
  </si>
  <si>
    <t>23000</t>
  </si>
  <si>
    <t>7500</t>
  </si>
  <si>
    <t>540000</t>
  </si>
  <si>
    <t>350000</t>
  </si>
  <si>
    <t>450000</t>
  </si>
  <si>
    <t>11000</t>
  </si>
  <si>
    <t>43800</t>
  </si>
  <si>
    <t>6000</t>
  </si>
  <si>
    <t>2295000</t>
  </si>
  <si>
    <t>390000</t>
  </si>
  <si>
    <t>363674.67</t>
  </si>
  <si>
    <t>0.932499154</t>
  </si>
  <si>
    <t>516000</t>
  </si>
  <si>
    <t>109601.16</t>
  </si>
  <si>
    <t>0.849621395</t>
  </si>
  <si>
    <t>532500</t>
  </si>
  <si>
    <t>97077.14</t>
  </si>
  <si>
    <t>0.808976167</t>
  </si>
  <si>
    <t>4380000</t>
  </si>
  <si>
    <t>500700</t>
  </si>
  <si>
    <t>472220.38</t>
  </si>
  <si>
    <t>0.943120391</t>
  </si>
  <si>
    <t>1669000</t>
  </si>
  <si>
    <t>417200</t>
  </si>
  <si>
    <t>374251.06</t>
  </si>
  <si>
    <t>0.897054314</t>
  </si>
  <si>
    <t>916000</t>
  </si>
  <si>
    <t>229000</t>
  </si>
  <si>
    <t>195188.86</t>
  </si>
  <si>
    <t>0.8523531</t>
  </si>
  <si>
    <t>568000</t>
  </si>
  <si>
    <t>142000</t>
  </si>
  <si>
    <t>127623.57</t>
  </si>
  <si>
    <t>0.898757535</t>
  </si>
  <si>
    <t>1083000</t>
  </si>
  <si>
    <t>270700</t>
  </si>
  <si>
    <t>219896.8</t>
  </si>
  <si>
    <t>0.812326561</t>
  </si>
  <si>
    <t>990000</t>
  </si>
  <si>
    <t>247500</t>
  </si>
  <si>
    <t>206279.54</t>
  </si>
  <si>
    <t>0.833452687</t>
  </si>
  <si>
    <t>713000</t>
  </si>
  <si>
    <t>178200</t>
  </si>
  <si>
    <t>158370.58</t>
  </si>
  <si>
    <t>0.888723793</t>
  </si>
  <si>
    <t>609000</t>
  </si>
  <si>
    <t>152200</t>
  </si>
  <si>
    <t>137174.97</t>
  </si>
  <si>
    <t>0.901281012</t>
  </si>
  <si>
    <t>337000</t>
  </si>
  <si>
    <t>84200</t>
  </si>
  <si>
    <t>75156.82</t>
  </si>
  <si>
    <t>0.892598812</t>
  </si>
  <si>
    <t>2070000</t>
  </si>
  <si>
    <t>517500</t>
  </si>
  <si>
    <t>450320.08</t>
  </si>
  <si>
    <t>0.870183729</t>
  </si>
  <si>
    <t>1434000</t>
  </si>
  <si>
    <t>358500</t>
  </si>
  <si>
    <t>326858.84</t>
  </si>
  <si>
    <t>0.911740139</t>
  </si>
  <si>
    <t>2199000</t>
  </si>
  <si>
    <t>320000</t>
  </si>
  <si>
    <t>299987.5</t>
  </si>
  <si>
    <t>0.937460938</t>
  </si>
  <si>
    <t>86000</t>
  </si>
  <si>
    <t>21500</t>
  </si>
  <si>
    <t>20385.68</t>
  </si>
  <si>
    <t>0.948171163</t>
  </si>
  <si>
    <t>1237000</t>
  </si>
  <si>
    <t>309200</t>
  </si>
  <si>
    <t>249855.56</t>
  </si>
  <si>
    <t>0.808071022</t>
  </si>
  <si>
    <t>711000</t>
  </si>
  <si>
    <t>195000</t>
  </si>
  <si>
    <t>194240.32</t>
  </si>
  <si>
    <t>0.996104205</t>
  </si>
  <si>
    <t>357700</t>
  </si>
  <si>
    <t>89400</t>
  </si>
  <si>
    <t>86460.26</t>
  </si>
  <si>
    <t>0.967117002</t>
  </si>
  <si>
    <t>910200</t>
  </si>
  <si>
    <t>227500</t>
  </si>
  <si>
    <t>223711.53</t>
  </si>
  <si>
    <t>0.983347385</t>
  </si>
  <si>
    <t>1256000</t>
  </si>
  <si>
    <t>314000</t>
  </si>
  <si>
    <t>300471.72</t>
  </si>
  <si>
    <t>0.956916306</t>
  </si>
  <si>
    <t>998500</t>
  </si>
  <si>
    <t>249600</t>
  </si>
  <si>
    <t>247130.64</t>
  </si>
  <si>
    <t>0.990106731</t>
  </si>
  <si>
    <t>1313600</t>
  </si>
  <si>
    <t>328400</t>
  </si>
  <si>
    <t>298923.45</t>
  </si>
  <si>
    <t>0.910241931</t>
  </si>
  <si>
    <t>1284800</t>
  </si>
  <si>
    <t>321200</t>
  </si>
  <si>
    <t>293087.68</t>
  </si>
  <si>
    <t>0.91247721</t>
  </si>
  <si>
    <t>839700</t>
  </si>
  <si>
    <t>209900</t>
  </si>
  <si>
    <t>202930.47</t>
  </si>
  <si>
    <t>0.96679595</t>
  </si>
  <si>
    <t>747100</t>
  </si>
  <si>
    <t>197760.21</t>
  </si>
  <si>
    <t>0.98880105</t>
  </si>
  <si>
    <t>1265200</t>
  </si>
  <si>
    <t>316300</t>
  </si>
  <si>
    <t>312581.88</t>
  </si>
  <si>
    <t>0.988244957</t>
  </si>
  <si>
    <t>685800</t>
  </si>
  <si>
    <t>171400</t>
  </si>
  <si>
    <t>162025.72</t>
  </si>
  <si>
    <t>0.945307585</t>
  </si>
  <si>
    <t>1032500</t>
  </si>
  <si>
    <t>258100</t>
  </si>
  <si>
    <t>254274.29</t>
  </si>
  <si>
    <t>0.985177412</t>
  </si>
  <si>
    <t>1183000</t>
  </si>
  <si>
    <t>295700</t>
  </si>
  <si>
    <t>287111.27</t>
  </si>
  <si>
    <t>0.970954582</t>
  </si>
  <si>
    <t>1755000</t>
  </si>
  <si>
    <t>438700</t>
  </si>
  <si>
    <t>424282.52</t>
  </si>
  <si>
    <t>0.967135902</t>
  </si>
  <si>
    <t>325300</t>
  </si>
  <si>
    <t>81300</t>
  </si>
  <si>
    <t>73543.16</t>
  </si>
  <si>
    <t>0.904589914</t>
  </si>
  <si>
    <t>257300</t>
  </si>
  <si>
    <t>64300</t>
  </si>
  <si>
    <t>63282.52</t>
  </si>
  <si>
    <t>0.98417605</t>
  </si>
  <si>
    <t>314600</t>
  </si>
  <si>
    <t>78600</t>
  </si>
  <si>
    <t>74962.24</t>
  </si>
  <si>
    <t>0.953718066</t>
  </si>
  <si>
    <t>2273000</t>
  </si>
  <si>
    <t>568200</t>
  </si>
  <si>
    <t>551422.7</t>
  </si>
  <si>
    <t>0.970472897</t>
  </si>
  <si>
    <t>278000</t>
  </si>
  <si>
    <t>69500</t>
  </si>
  <si>
    <t>64329.14</t>
  </si>
  <si>
    <t>0.925599137</t>
  </si>
  <si>
    <t>377200</t>
  </si>
  <si>
    <t>94300</t>
  </si>
  <si>
    <t>92568.35</t>
  </si>
  <si>
    <t>0.981636797</t>
  </si>
  <si>
    <t>58512.77</t>
  </si>
  <si>
    <t>0.824123521</t>
  </si>
  <si>
    <t>16000</t>
  </si>
  <si>
    <t>14213.34</t>
  </si>
  <si>
    <t>0.88833375</t>
  </si>
  <si>
    <t>60603.3</t>
  </si>
  <si>
    <t>0.878308696</t>
  </si>
  <si>
    <t>19000</t>
  </si>
  <si>
    <t>16446.78</t>
  </si>
  <si>
    <t>0.86562</t>
  </si>
  <si>
    <t>1297.68</t>
  </si>
  <si>
    <t>0.81105</t>
  </si>
  <si>
    <t>42000</t>
  </si>
  <si>
    <t>36354.17</t>
  </si>
  <si>
    <t>0.865575476</t>
  </si>
  <si>
    <t>21000</t>
  </si>
  <si>
    <t>18189.45</t>
  </si>
  <si>
    <t>0.866164286</t>
  </si>
  <si>
    <t>33457.73</t>
  </si>
  <si>
    <t>0.869031948</t>
  </si>
  <si>
    <t>53000</t>
  </si>
  <si>
    <t>46588.08</t>
  </si>
  <si>
    <t>0.879020377</t>
  </si>
  <si>
    <t>27000</t>
  </si>
  <si>
    <t>22417.18</t>
  </si>
  <si>
    <t>0.830265926</t>
  </si>
  <si>
    <t>365000</t>
  </si>
  <si>
    <t>4131.03</t>
  </si>
  <si>
    <t>0.826206</t>
  </si>
  <si>
    <t>190000</t>
  </si>
  <si>
    <t>29000</t>
  </si>
  <si>
    <t>25301.85</t>
  </si>
  <si>
    <t>0.872477586</t>
  </si>
  <si>
    <t>500000</t>
  </si>
  <si>
    <t>42899.81</t>
  </si>
  <si>
    <t>0.809430377</t>
  </si>
  <si>
    <t>55.8</t>
  </si>
  <si>
    <t>0.558</t>
  </si>
  <si>
    <t>220000</t>
  </si>
  <si>
    <t>17263.33</t>
  </si>
  <si>
    <t>0.802945581</t>
  </si>
  <si>
    <t>20437.58</t>
  </si>
  <si>
    <t>0.8175032</t>
  </si>
  <si>
    <t>18387.39</t>
  </si>
  <si>
    <t>0.835790455</t>
  </si>
  <si>
    <t>5800</t>
  </si>
  <si>
    <t>4744.9</t>
  </si>
  <si>
    <t>0.818086207</t>
  </si>
  <si>
    <t>8944.79</t>
  </si>
  <si>
    <t>0.813162727</t>
  </si>
  <si>
    <t>16543.06</t>
  </si>
  <si>
    <t>0.870687368</t>
  </si>
  <si>
    <t>3400</t>
  </si>
  <si>
    <t>2750.55</t>
  </si>
  <si>
    <t>0.808985294</t>
  </si>
  <si>
    <t>18500</t>
  </si>
  <si>
    <t>16294.99</t>
  </si>
  <si>
    <t>0.88081027</t>
  </si>
  <si>
    <t>95000</t>
  </si>
  <si>
    <t>13500</t>
  </si>
  <si>
    <t>11751.85</t>
  </si>
  <si>
    <t>0.870507407</t>
  </si>
  <si>
    <t>6116.66</t>
  </si>
  <si>
    <t>0.815554667</t>
  </si>
  <si>
    <t>75000</t>
  </si>
  <si>
    <t>7121.17</t>
  </si>
  <si>
    <t>0.868435366</t>
  </si>
  <si>
    <t>16114.7</t>
  </si>
  <si>
    <t>0.871064865</t>
  </si>
  <si>
    <t>14230.91</t>
  </si>
  <si>
    <t>0.889431875</t>
  </si>
  <si>
    <t>135000</t>
  </si>
  <si>
    <t>20275.8</t>
  </si>
  <si>
    <t>0.881556522</t>
  </si>
  <si>
    <t>8241.77</t>
  </si>
  <si>
    <t>0.867554737</t>
  </si>
  <si>
    <t>14201.11</t>
  </si>
  <si>
    <t>0.887569375</t>
  </si>
  <si>
    <t>7836.22</t>
  </si>
  <si>
    <t>0.870691111</t>
  </si>
  <si>
    <t>12871.84</t>
  </si>
  <si>
    <t>0.858122667</t>
  </si>
  <si>
    <t>9756.68</t>
  </si>
  <si>
    <t>0.886970909</t>
  </si>
  <si>
    <t>15691.01</t>
  </si>
  <si>
    <t>0.871722778</t>
  </si>
  <si>
    <t>5500</t>
  </si>
  <si>
    <t>4892.97</t>
  </si>
  <si>
    <t>0.889630909</t>
  </si>
  <si>
    <t>7203.44</t>
  </si>
  <si>
    <t>0.818572727</t>
  </si>
  <si>
    <t>2050000</t>
  </si>
  <si>
    <t>266500</t>
  </si>
  <si>
    <t>218236.14</t>
  </si>
  <si>
    <t>0.818897336</t>
  </si>
  <si>
    <t>7368.15</t>
  </si>
  <si>
    <t>0.818683333</t>
  </si>
  <si>
    <t>5666.65</t>
  </si>
  <si>
    <t>0.977008621</t>
  </si>
  <si>
    <t>9357.75</t>
  </si>
  <si>
    <t>0.974765625</t>
  </si>
  <si>
    <t>45000</t>
  </si>
  <si>
    <t>3940.4</t>
  </si>
  <si>
    <t>0.820916667</t>
  </si>
  <si>
    <t>11500</t>
  </si>
  <si>
    <t>11075.23</t>
  </si>
  <si>
    <t>0.963063478</t>
  </si>
  <si>
    <t>10632.18</t>
  </si>
  <si>
    <t>0.966561818</t>
  </si>
  <si>
    <t>8609.6</t>
  </si>
  <si>
    <t>0.86096</t>
  </si>
  <si>
    <t>66000</t>
  </si>
  <si>
    <t>10100</t>
  </si>
  <si>
    <t>9742.8</t>
  </si>
  <si>
    <t>0.964633663</t>
  </si>
  <si>
    <t>7264.95</t>
  </si>
  <si>
    <t>0.864875</t>
  </si>
  <si>
    <t>17566.99</t>
  </si>
  <si>
    <t>0.856926341</t>
  </si>
  <si>
    <t>68000</t>
  </si>
  <si>
    <t>9300</t>
  </si>
  <si>
    <t>8144.85</t>
  </si>
  <si>
    <t>0.875790323</t>
  </si>
  <si>
    <t>6722.35</t>
  </si>
  <si>
    <t>0.800279762</t>
  </si>
  <si>
    <t>5836.8</t>
  </si>
  <si>
    <t>0.833828571</t>
  </si>
  <si>
    <t>88000</t>
  </si>
  <si>
    <t>19300</t>
  </si>
  <si>
    <t>18597.5</t>
  </si>
  <si>
    <t>0.963601036</t>
  </si>
  <si>
    <t>2573.85</t>
  </si>
  <si>
    <t>0.804328125</t>
  </si>
  <si>
    <t>5700</t>
  </si>
  <si>
    <t>5521.7</t>
  </si>
  <si>
    <t>0.968719298</t>
  </si>
  <si>
    <t>5200</t>
  </si>
  <si>
    <t>5053.65</t>
  </si>
  <si>
    <t>0.971855769</t>
  </si>
  <si>
    <t>7900</t>
  </si>
  <si>
    <t>7647.89</t>
  </si>
  <si>
    <t>0.968087342</t>
  </si>
  <si>
    <t>4600</t>
  </si>
  <si>
    <t>4418.07</t>
  </si>
  <si>
    <t>0.96045</t>
  </si>
  <si>
    <t>6500</t>
  </si>
  <si>
    <t>6324.05</t>
  </si>
  <si>
    <t>0.972930769</t>
  </si>
  <si>
    <t>547400</t>
  </si>
  <si>
    <t>145300</t>
  </si>
  <si>
    <t>140667.85</t>
  </si>
  <si>
    <t>0.968120096</t>
  </si>
  <si>
    <t>4100000</t>
  </si>
  <si>
    <t>1650000</t>
  </si>
  <si>
    <t>1585653.98</t>
  </si>
  <si>
    <t>0.961002412</t>
  </si>
  <si>
    <t>23582.04</t>
  </si>
  <si>
    <t>0.873408889</t>
  </si>
  <si>
    <t>17987</t>
  </si>
  <si>
    <t>0.817590909</t>
  </si>
  <si>
    <t>31500</t>
  </si>
  <si>
    <t>6600</t>
  </si>
  <si>
    <t>5356.8</t>
  </si>
  <si>
    <t>0.811636364</t>
  </si>
  <si>
    <t>71994.78</t>
  </si>
  <si>
    <t>0.877985122</t>
  </si>
  <si>
    <t>366000</t>
  </si>
  <si>
    <t>118347.78</t>
  </si>
  <si>
    <t>0.876650222</t>
  </si>
  <si>
    <t>991000</t>
  </si>
  <si>
    <t>275000</t>
  </si>
  <si>
    <t>238216.37</t>
  </si>
  <si>
    <t>0.866241345</t>
  </si>
  <si>
    <t>1318000</t>
  </si>
  <si>
    <t>448000</t>
  </si>
  <si>
    <t>431910.24</t>
  </si>
  <si>
    <t>0.964085357</t>
  </si>
  <si>
    <t>888500</t>
  </si>
  <si>
    <t>172000</t>
  </si>
  <si>
    <t>148198.94</t>
  </si>
  <si>
    <t>0.861621744</t>
  </si>
  <si>
    <t>281500</t>
  </si>
  <si>
    <t>52962.35</t>
  </si>
  <si>
    <t>0.814805385</t>
  </si>
  <si>
    <t>4190</t>
  </si>
  <si>
    <t>0.805769231</t>
  </si>
  <si>
    <t>469000</t>
  </si>
  <si>
    <t>96000</t>
  </si>
  <si>
    <t>77697.56</t>
  </si>
  <si>
    <t>0.809349583</t>
  </si>
  <si>
    <t>413500</t>
  </si>
  <si>
    <t>110500</t>
  </si>
  <si>
    <t>91287</t>
  </si>
  <si>
    <t>0.826126697</t>
  </si>
  <si>
    <t>311500</t>
  </si>
  <si>
    <t>49075.6</t>
  </si>
  <si>
    <t>0.817926667</t>
  </si>
  <si>
    <t>26000</t>
  </si>
  <si>
    <t>4400</t>
  </si>
  <si>
    <t>3547.96</t>
  </si>
  <si>
    <t>0.806354545</t>
  </si>
  <si>
    <t>18686.8</t>
  </si>
  <si>
    <t>0.812469565</t>
  </si>
  <si>
    <t>24000</t>
  </si>
  <si>
    <t>0.8</t>
  </si>
  <si>
    <t>103600</t>
  </si>
  <si>
    <t>26107.4</t>
  </si>
  <si>
    <t>0.966940741</t>
  </si>
  <si>
    <t>804000</t>
  </si>
  <si>
    <t>131500</t>
  </si>
  <si>
    <t>107496.09</t>
  </si>
  <si>
    <t>0.81746076</t>
  </si>
  <si>
    <t>222000</t>
  </si>
  <si>
    <t>57700</t>
  </si>
  <si>
    <t>47290.4</t>
  </si>
  <si>
    <t>0.819590988</t>
  </si>
  <si>
    <t>36800</t>
  </si>
  <si>
    <t>30194.88</t>
  </si>
  <si>
    <t>0.820513043</t>
  </si>
  <si>
    <t>H4-LLH-YKBS</t>
  </si>
  <si>
    <t>E1.LLH-YKBS</t>
  </si>
  <si>
    <t>H4-LLH-YKkORP</t>
  </si>
  <si>
    <t>E1.LLH-YKKorp</t>
  </si>
  <si>
    <t>730500</t>
  </si>
  <si>
    <t>E5.LLH-GERAN</t>
  </si>
  <si>
    <t>240300</t>
  </si>
  <si>
    <t>E5.LLH-SUMBGN</t>
  </si>
  <si>
    <t>235000</t>
  </si>
  <si>
    <t>266400</t>
  </si>
  <si>
    <t>H4-LLH-YKSHEQ</t>
  </si>
  <si>
    <t>E1.LLH-YKSHEQ</t>
  </si>
  <si>
    <t>1470</t>
  </si>
  <si>
    <t>300</t>
  </si>
  <si>
    <t>H4-LLH-JTENDER</t>
  </si>
  <si>
    <t>E7.LLH-JTENDER</t>
  </si>
  <si>
    <t>350</t>
  </si>
  <si>
    <t>10030</t>
  </si>
  <si>
    <t>500</t>
  </si>
  <si>
    <t>81600</t>
  </si>
  <si>
    <t>10</t>
  </si>
  <si>
    <t>6400</t>
  </si>
  <si>
    <t>370350</t>
  </si>
  <si>
    <t>6624.03</t>
  </si>
  <si>
    <t>653.7</t>
  </si>
  <si>
    <t>59</t>
  </si>
  <si>
    <t>4</t>
  </si>
  <si>
    <t>3</t>
  </si>
  <si>
    <t>40.12</t>
  </si>
  <si>
    <t>16.02</t>
  </si>
  <si>
    <t>111</t>
  </si>
  <si>
    <t>38</t>
  </si>
  <si>
    <t>48</t>
  </si>
  <si>
    <t>36</t>
  </si>
  <si>
    <t>113</t>
  </si>
  <si>
    <t>79</t>
  </si>
  <si>
    <t>28</t>
  </si>
  <si>
    <t>290000000</t>
  </si>
  <si>
    <t>72500000</t>
  </si>
  <si>
    <t>85455558.95</t>
  </si>
  <si>
    <t>48625000</t>
  </si>
  <si>
    <t>12156200</t>
  </si>
  <si>
    <t>9882600</t>
  </si>
  <si>
    <t>48400000</t>
  </si>
  <si>
    <t>12100000</t>
  </si>
  <si>
    <t>11619225</t>
  </si>
  <si>
    <t>19103600</t>
  </si>
  <si>
    <t>4775900</t>
  </si>
  <si>
    <t>7515230</t>
  </si>
  <si>
    <t>24782600</t>
  </si>
  <si>
    <t>6195600</t>
  </si>
  <si>
    <t>6474873.16</t>
  </si>
  <si>
    <t>11.96</t>
  </si>
  <si>
    <t>152.64</t>
  </si>
  <si>
    <t>191.77</t>
  </si>
  <si>
    <t>187.77</t>
  </si>
  <si>
    <t>263.44</t>
  </si>
  <si>
    <t>11.5</t>
  </si>
  <si>
    <t>156.81</t>
  </si>
  <si>
    <t>195.36</t>
  </si>
  <si>
    <t>282.49</t>
  </si>
  <si>
    <t>221.44</t>
  </si>
  <si>
    <t>199.17</t>
  </si>
  <si>
    <t>16.33</t>
  </si>
  <si>
    <t>19.14</t>
  </si>
  <si>
    <t>542.24</t>
  </si>
  <si>
    <t>130.23</t>
  </si>
  <si>
    <t>15.77</t>
  </si>
  <si>
    <t>H4-LLH-YKK</t>
  </si>
  <si>
    <t>E1.LLH-YKK</t>
  </si>
  <si>
    <t>385000</t>
  </si>
  <si>
    <t>96200</t>
  </si>
  <si>
    <t>9576000</t>
  </si>
  <si>
    <t>2394000</t>
  </si>
  <si>
    <t>2440400</t>
  </si>
  <si>
    <t>H4-LLH-YKPB</t>
  </si>
  <si>
    <t>E1.LLH-YKPB</t>
  </si>
  <si>
    <t>2079000</t>
  </si>
  <si>
    <t>519700</t>
  </si>
  <si>
    <t>209225</t>
  </si>
  <si>
    <t>650000</t>
  </si>
  <si>
    <t>162500</t>
  </si>
  <si>
    <t>105200</t>
  </si>
  <si>
    <t>57000</t>
  </si>
  <si>
    <t>14200</t>
  </si>
  <si>
    <t>171000</t>
  </si>
  <si>
    <t>42700</t>
  </si>
  <si>
    <t>38000</t>
  </si>
  <si>
    <t>228000</t>
  </si>
  <si>
    <t>102000</t>
  </si>
  <si>
    <t>285000</t>
  </si>
  <si>
    <t>71200</t>
  </si>
  <si>
    <t>15500</t>
  </si>
  <si>
    <t>114000</t>
  </si>
  <si>
    <t>28500</t>
  </si>
  <si>
    <t>395200</t>
  </si>
  <si>
    <t>98800</t>
  </si>
  <si>
    <t>1185700</t>
  </si>
  <si>
    <t>296400</t>
  </si>
  <si>
    <t>192200</t>
  </si>
  <si>
    <t>1580900</t>
  </si>
  <si>
    <t>230500</t>
  </si>
  <si>
    <t>222900</t>
  </si>
  <si>
    <t>1976200</t>
  </si>
  <si>
    <t>494000</t>
  </si>
  <si>
    <t>156500</t>
  </si>
  <si>
    <t>168000</t>
  </si>
  <si>
    <t>103500</t>
  </si>
  <si>
    <t>105000</t>
  </si>
  <si>
    <t>1976000</t>
  </si>
  <si>
    <t>38100</t>
  </si>
  <si>
    <t>790500</t>
  </si>
  <si>
    <t>197600</t>
  </si>
  <si>
    <t>65500</t>
  </si>
  <si>
    <t>73500</t>
  </si>
  <si>
    <t>53500</t>
  </si>
  <si>
    <t>79033.08</t>
  </si>
  <si>
    <t>576000</t>
  </si>
  <si>
    <t>144000</t>
  </si>
  <si>
    <t>752500</t>
  </si>
  <si>
    <t>188100</t>
  </si>
  <si>
    <t>94050</t>
  </si>
  <si>
    <t>7802.5</t>
  </si>
  <si>
    <t>H4-LLH-YKBB</t>
  </si>
  <si>
    <t>12650000</t>
  </si>
  <si>
    <t>3162500</t>
  </si>
  <si>
    <t>3372300</t>
  </si>
  <si>
    <t>1537500</t>
  </si>
  <si>
    <t>384400</t>
  </si>
  <si>
    <t>392250</t>
  </si>
  <si>
    <t>E.Bekalan</t>
  </si>
  <si>
    <t>D.Penilaian Kemahiran</t>
  </si>
  <si>
    <t>D.PK</t>
  </si>
  <si>
    <t>H4-LLH-VR-BI</t>
  </si>
  <si>
    <t>E2.LLH-VR-BI</t>
  </si>
  <si>
    <t>H4-LLH-VR-BT</t>
  </si>
  <si>
    <t>E2.LLH-VR-BT</t>
  </si>
  <si>
    <t>88.71</t>
  </si>
  <si>
    <t>213400</t>
  </si>
  <si>
    <t>173978.19</t>
  </si>
  <si>
    <t>70600</t>
  </si>
  <si>
    <t>57297.15</t>
  </si>
  <si>
    <t>9200</t>
  </si>
  <si>
    <t>7382.78</t>
  </si>
  <si>
    <t>33624.57</t>
  </si>
  <si>
    <t>19252.43</t>
  </si>
  <si>
    <t>4672.37</t>
  </si>
  <si>
    <t>44407.48</t>
  </si>
  <si>
    <t>14938.24</t>
  </si>
  <si>
    <t>11200</t>
  </si>
  <si>
    <t>8997.82</t>
  </si>
  <si>
    <t>14648.69</t>
  </si>
  <si>
    <t>18532.09</t>
  </si>
  <si>
    <t>6300</t>
  </si>
  <si>
    <t>5101.56</t>
  </si>
  <si>
    <t>33000</t>
  </si>
  <si>
    <t>26514.65</t>
  </si>
  <si>
    <t>20957.21</t>
  </si>
  <si>
    <t>29822.53</t>
  </si>
  <si>
    <t>4204.17</t>
  </si>
  <si>
    <t>2192.85</t>
  </si>
  <si>
    <t>12159.71</t>
  </si>
  <si>
    <t>10800</t>
  </si>
  <si>
    <t>8660.65</t>
  </si>
  <si>
    <t>5900</t>
  </si>
  <si>
    <t>4721.83</t>
  </si>
  <si>
    <t>6517.8</t>
  </si>
  <si>
    <t>121657.5</t>
  </si>
  <si>
    <t>875000</t>
  </si>
  <si>
    <t>744675.53</t>
  </si>
  <si>
    <t>490000</t>
  </si>
  <si>
    <t>395492.43</t>
  </si>
  <si>
    <t>700</t>
  </si>
  <si>
    <t>675.5</t>
  </si>
  <si>
    <t>11930</t>
  </si>
  <si>
    <t>23500</t>
  </si>
  <si>
    <t>20160.6</t>
  </si>
  <si>
    <t>9219.25</t>
  </si>
  <si>
    <t>9247.9</t>
  </si>
  <si>
    <t>23560.55</t>
  </si>
  <si>
    <t>30752.13</t>
  </si>
  <si>
    <t>28816.29</t>
  </si>
  <si>
    <t>3751.7</t>
  </si>
  <si>
    <t>28980.4</t>
  </si>
  <si>
    <t>12923.6</t>
  </si>
  <si>
    <t>3586.2</t>
  </si>
  <si>
    <t>7300</t>
  </si>
  <si>
    <t>5914</t>
  </si>
  <si>
    <t>44703.98</t>
  </si>
  <si>
    <t>1000</t>
  </si>
  <si>
    <t>980</t>
  </si>
  <si>
    <t>8700</t>
  </si>
  <si>
    <t>7026.1</t>
  </si>
  <si>
    <t>17588.23</t>
  </si>
  <si>
    <t>21394.4</t>
  </si>
  <si>
    <t>7700</t>
  </si>
  <si>
    <t>7292</t>
  </si>
  <si>
    <t>8090.5</t>
  </si>
  <si>
    <t>1203.35</t>
  </si>
  <si>
    <t>3250</t>
  </si>
  <si>
    <t>1400000</t>
  </si>
  <si>
    <t>1144261.52</t>
  </si>
  <si>
    <t>136589.29</t>
  </si>
  <si>
    <t>215000</t>
  </si>
  <si>
    <t>172903.39</t>
  </si>
  <si>
    <t>500500</t>
  </si>
  <si>
    <t>430811.42</t>
  </si>
  <si>
    <t>188.65</t>
  </si>
  <si>
    <t>4700</t>
  </si>
  <si>
    <t>30550.2</t>
  </si>
  <si>
    <t>4050</t>
  </si>
  <si>
    <t>14500</t>
  </si>
  <si>
    <t>11862.72</t>
  </si>
  <si>
    <t>2704</t>
  </si>
  <si>
    <t>35500</t>
  </si>
  <si>
    <t>28703.61</t>
  </si>
  <si>
    <t>293088.12</t>
  </si>
  <si>
    <t>54965.92</t>
  </si>
  <si>
    <t>47500</t>
  </si>
  <si>
    <t>41067.88</t>
  </si>
  <si>
    <t>60376.66</t>
  </si>
  <si>
    <t>72800</t>
  </si>
  <si>
    <t>59250.57</t>
  </si>
  <si>
    <t>60200</t>
  </si>
  <si>
    <t>49046.61</t>
  </si>
  <si>
    <t>75500</t>
  </si>
  <si>
    <t>64898.88</t>
  </si>
  <si>
    <t>329500</t>
  </si>
  <si>
    <t>280708.97</t>
  </si>
  <si>
    <t>80139.77</t>
  </si>
  <si>
    <t>195063.64</t>
  </si>
  <si>
    <t>69069.06</t>
  </si>
  <si>
    <t>243000</t>
  </si>
  <si>
    <t>195825.09</t>
  </si>
  <si>
    <t>28000</t>
  </si>
  <si>
    <t>22753.02</t>
  </si>
  <si>
    <t>34400</t>
  </si>
  <si>
    <t>28979.8</t>
  </si>
  <si>
    <t>25031.42</t>
  </si>
  <si>
    <t>290000</t>
  </si>
  <si>
    <t>234759.58</t>
  </si>
  <si>
    <t>41100</t>
  </si>
  <si>
    <t>35420.38</t>
  </si>
  <si>
    <t>35182.62</t>
  </si>
  <si>
    <t>107279.15</t>
  </si>
  <si>
    <t>115400</t>
  </si>
  <si>
    <t>106211.62</t>
  </si>
  <si>
    <t>297600</t>
  </si>
  <si>
    <t>285607.95</t>
  </si>
  <si>
    <t>880000</t>
  </si>
  <si>
    <t>705618.41</t>
  </si>
  <si>
    <t>228600</t>
  </si>
  <si>
    <t>200687.27</t>
  </si>
  <si>
    <t>346600</t>
  </si>
  <si>
    <t>324654.82</t>
  </si>
  <si>
    <t>237500</t>
  </si>
  <si>
    <t>222249.88</t>
  </si>
  <si>
    <t>304700</t>
  </si>
  <si>
    <t>263954.17</t>
  </si>
  <si>
    <t>253600</t>
  </si>
  <si>
    <t>210321.53</t>
  </si>
  <si>
    <t>219900</t>
  </si>
  <si>
    <t>212697.76</t>
  </si>
  <si>
    <t>241500</t>
  </si>
  <si>
    <t>232326.65</t>
  </si>
  <si>
    <t>293300</t>
  </si>
  <si>
    <t>239386.13</t>
  </si>
  <si>
    <t>480200</t>
  </si>
  <si>
    <t>439550.17</t>
  </si>
  <si>
    <t>341300</t>
  </si>
  <si>
    <t>291098.58</t>
  </si>
  <si>
    <t>99830.51</t>
  </si>
  <si>
    <t>343800</t>
  </si>
  <si>
    <t>282623.88</t>
  </si>
  <si>
    <t>124400</t>
  </si>
  <si>
    <t>101252.14</t>
  </si>
  <si>
    <t>234100</t>
  </si>
  <si>
    <t>195992.61</t>
  </si>
  <si>
    <t>128691.39</t>
  </si>
  <si>
    <t>361700</t>
  </si>
  <si>
    <t>333741.14</t>
  </si>
  <si>
    <t>361200</t>
  </si>
  <si>
    <t>312294.35</t>
  </si>
  <si>
    <t>393700</t>
  </si>
  <si>
    <t>350347.74</t>
  </si>
  <si>
    <t>736200</t>
  </si>
  <si>
    <t>638039.88</t>
  </si>
  <si>
    <t>714100</t>
  </si>
  <si>
    <t>621007.81</t>
  </si>
  <si>
    <t>341500</t>
  </si>
  <si>
    <t>291395.25</t>
  </si>
  <si>
    <t>365800</t>
  </si>
  <si>
    <t>315606.95</t>
  </si>
  <si>
    <t>609700</t>
  </si>
  <si>
    <t>498048.76</t>
  </si>
  <si>
    <t>436100</t>
  </si>
  <si>
    <t>378242.57</t>
  </si>
  <si>
    <t>367000</t>
  </si>
  <si>
    <t>337661.65</t>
  </si>
  <si>
    <t>317800</t>
  </si>
  <si>
    <t>289477.55</t>
  </si>
  <si>
    <t>341000</t>
  </si>
  <si>
    <t>312447.05</t>
  </si>
  <si>
    <t>236800</t>
  </si>
  <si>
    <t>192690.01</t>
  </si>
  <si>
    <t>190700</t>
  </si>
  <si>
    <t>162776.9</t>
  </si>
  <si>
    <t>146000</t>
  </si>
  <si>
    <t>133928.56</t>
  </si>
  <si>
    <t>298700</t>
  </si>
  <si>
    <t>274484.18</t>
  </si>
  <si>
    <t>168500</t>
  </si>
  <si>
    <t>154527.17</t>
  </si>
  <si>
    <t>168200</t>
  </si>
  <si>
    <t>144042.83</t>
  </si>
  <si>
    <t>299900</t>
  </si>
  <si>
    <t>247442.94</t>
  </si>
  <si>
    <t>5170.69</t>
  </si>
  <si>
    <t>2025.03</t>
  </si>
  <si>
    <t>14700</t>
  </si>
  <si>
    <t>13911.98</t>
  </si>
  <si>
    <t>460</t>
  </si>
  <si>
    <t>715</t>
  </si>
  <si>
    <t>707.4</t>
  </si>
  <si>
    <t>636.4</t>
  </si>
  <si>
    <t>1700</t>
  </si>
  <si>
    <t>1605</t>
  </si>
  <si>
    <t>4575</t>
  </si>
  <si>
    <t>3670</t>
  </si>
  <si>
    <t>2382.88</t>
  </si>
  <si>
    <t>18200</t>
  </si>
  <si>
    <t>18183.45</t>
  </si>
  <si>
    <t>3145.04</t>
  </si>
  <si>
    <t>2623.8</t>
  </si>
  <si>
    <t>6320.37</t>
  </si>
  <si>
    <t>77200</t>
  </si>
  <si>
    <t>77166.28</t>
  </si>
  <si>
    <t>14662.83</t>
  </si>
  <si>
    <t>5122.62</t>
  </si>
  <si>
    <t>6000000</t>
  </si>
  <si>
    <t>5865128.83</t>
  </si>
  <si>
    <t>280000</t>
  </si>
  <si>
    <t>340000</t>
  </si>
  <si>
    <t>260000</t>
  </si>
  <si>
    <t>21100</t>
  </si>
  <si>
    <t>1665000</t>
  </si>
  <si>
    <t>2380000</t>
  </si>
  <si>
    <t>A34000</t>
  </si>
  <si>
    <t>A35000</t>
  </si>
  <si>
    <t>89500</t>
  </si>
  <si>
    <t>2750000</t>
  </si>
  <si>
    <t>A38000</t>
  </si>
  <si>
    <t>144500</t>
  </si>
  <si>
    <t>A39200</t>
  </si>
  <si>
    <t>B31000</t>
  </si>
  <si>
    <t>520000</t>
  </si>
  <si>
    <t>214000</t>
  </si>
  <si>
    <t>1600000</t>
  </si>
  <si>
    <t>1316000</t>
  </si>
  <si>
    <t>600000</t>
  </si>
  <si>
    <t>586000</t>
  </si>
  <si>
    <t>28235</t>
  </si>
  <si>
    <t>16700000</t>
  </si>
  <si>
    <t>814500</t>
  </si>
  <si>
    <t>629221.33</t>
  </si>
  <si>
    <t>213170.56</t>
  </si>
  <si>
    <t>53875200</t>
  </si>
  <si>
    <t>1235620</t>
  </si>
  <si>
    <t>2000000</t>
  </si>
  <si>
    <t>560000</t>
  </si>
  <si>
    <t>468040.88</t>
  </si>
  <si>
    <t>217000</t>
  </si>
  <si>
    <t>180900</t>
  </si>
  <si>
    <t>1702400</t>
  </si>
  <si>
    <t>19356.6</t>
  </si>
  <si>
    <t>1730000</t>
  </si>
  <si>
    <t>47386.26</t>
  </si>
  <si>
    <t>850</t>
  </si>
  <si>
    <t>18400</t>
  </si>
  <si>
    <t>13900</t>
  </si>
  <si>
    <t>397900</t>
  </si>
  <si>
    <t>37720</t>
  </si>
  <si>
    <t>5270.75</t>
  </si>
  <si>
    <t>21531.3</t>
  </si>
  <si>
    <t>35100</t>
  </si>
  <si>
    <t>34544.4</t>
  </si>
  <si>
    <t>7191.05</t>
  </si>
  <si>
    <t>9260200</t>
  </si>
  <si>
    <t>949624.8</t>
  </si>
  <si>
    <t>2721</t>
  </si>
  <si>
    <t>176.6</t>
  </si>
  <si>
    <t>6930</t>
  </si>
  <si>
    <t>5746.25</t>
  </si>
  <si>
    <t>1525</t>
  </si>
  <si>
    <t>3986.3</t>
  </si>
  <si>
    <t>8401.85</t>
  </si>
  <si>
    <t>6224.3</t>
  </si>
  <si>
    <t>1300</t>
  </si>
  <si>
    <t>1057.75</t>
  </si>
  <si>
    <t>7174.07</t>
  </si>
  <si>
    <t>14609.05</t>
  </si>
  <si>
    <t>2200</t>
  </si>
  <si>
    <t>1773</t>
  </si>
  <si>
    <t>8921.28</t>
  </si>
  <si>
    <t>2957.4</t>
  </si>
  <si>
    <t>12395.88</t>
  </si>
  <si>
    <t>3500</t>
  </si>
  <si>
    <t>2876</t>
  </si>
  <si>
    <t>8985.98</t>
  </si>
  <si>
    <t>3231.04</t>
  </si>
  <si>
    <t>12200000</t>
  </si>
  <si>
    <t>900000</t>
  </si>
  <si>
    <t>861297.84</t>
  </si>
  <si>
    <t>23305000</t>
  </si>
  <si>
    <t>2300000</t>
  </si>
  <si>
    <t>2107916.63</t>
  </si>
  <si>
    <t>3525000</t>
  </si>
  <si>
    <t>351182.02</t>
  </si>
  <si>
    <t>1130000</t>
  </si>
  <si>
    <t>175200</t>
  </si>
  <si>
    <t>24904</t>
  </si>
  <si>
    <t>4810000</t>
  </si>
  <si>
    <t>148904.42</t>
  </si>
  <si>
    <t>5200000</t>
  </si>
  <si>
    <t>550000</t>
  </si>
  <si>
    <t>468000</t>
  </si>
  <si>
    <t>730000</t>
  </si>
  <si>
    <t>18432.11</t>
  </si>
  <si>
    <t>5100000</t>
  </si>
  <si>
    <t>119788.6</t>
  </si>
  <si>
    <t>3600000</t>
  </si>
  <si>
    <t>1200000</t>
  </si>
  <si>
    <t>978240</t>
  </si>
  <si>
    <t>5234000</t>
  </si>
  <si>
    <t>2790000</t>
  </si>
  <si>
    <t>243785.35</t>
  </si>
  <si>
    <t>5300</t>
  </si>
  <si>
    <t>4350</t>
  </si>
  <si>
    <t>1200</t>
  </si>
  <si>
    <t>6657.5</t>
  </si>
  <si>
    <t>1100</t>
  </si>
  <si>
    <t>948</t>
  </si>
  <si>
    <t>2250</t>
  </si>
  <si>
    <t>9149800</t>
  </si>
  <si>
    <t>466725.5</t>
  </si>
  <si>
    <t>601200</t>
  </si>
  <si>
    <t>48640</t>
  </si>
  <si>
    <t>60677400</t>
  </si>
  <si>
    <t>16000000</t>
  </si>
  <si>
    <t>15081983.8</t>
  </si>
  <si>
    <t>8005000</t>
  </si>
  <si>
    <t>820565.24</t>
  </si>
  <si>
    <t>5746000</t>
  </si>
  <si>
    <t>821428.1</t>
  </si>
  <si>
    <t>453000</t>
  </si>
  <si>
    <t>149148</t>
  </si>
  <si>
    <t>598000</t>
  </si>
  <si>
    <t>111293.29</t>
  </si>
  <si>
    <t>1150000</t>
  </si>
  <si>
    <t>121662</t>
  </si>
  <si>
    <t>644000</t>
  </si>
  <si>
    <t>126468</t>
  </si>
  <si>
    <t>2898000</t>
  </si>
  <si>
    <t>501525</t>
  </si>
  <si>
    <t>1695100</t>
  </si>
  <si>
    <t>836811</t>
  </si>
  <si>
    <t>803900</t>
  </si>
  <si>
    <t>23328</t>
  </si>
  <si>
    <t>690000</t>
  </si>
  <si>
    <t>236293.2</t>
  </si>
  <si>
    <t>2208000</t>
  </si>
  <si>
    <t>430000</t>
  </si>
  <si>
    <t>417706.2</t>
  </si>
  <si>
    <t>368400</t>
  </si>
  <si>
    <t>40338</t>
  </si>
  <si>
    <t>414000</t>
  </si>
  <si>
    <t>172584</t>
  </si>
  <si>
    <t>483300</t>
  </si>
  <si>
    <t>29106</t>
  </si>
  <si>
    <t>742500</t>
  </si>
  <si>
    <t>100867.72</t>
  </si>
  <si>
    <t>98900</t>
  </si>
  <si>
    <t>26935.2</t>
  </si>
  <si>
    <t>39074.4</t>
  </si>
  <si>
    <t>103200</t>
  </si>
  <si>
    <t>19595.52</t>
  </si>
  <si>
    <t>490800</t>
  </si>
  <si>
    <t>112363.2</t>
  </si>
  <si>
    <t>9396</t>
  </si>
  <si>
    <t>1401600</t>
  </si>
  <si>
    <t>210000</t>
  </si>
  <si>
    <t>189346.06</t>
  </si>
  <si>
    <t>3997</t>
  </si>
  <si>
    <t>30800</t>
  </si>
  <si>
    <t>14281.52</t>
  </si>
  <si>
    <t>55500</t>
  </si>
  <si>
    <t>17861.21</t>
  </si>
  <si>
    <t>3009.62</t>
  </si>
  <si>
    <t>108700</t>
  </si>
  <si>
    <t>19873.62</t>
  </si>
  <si>
    <t>104300</t>
  </si>
  <si>
    <t>12242.39</t>
  </si>
  <si>
    <t>35200</t>
  </si>
  <si>
    <t>2747.46</t>
  </si>
  <si>
    <t>12812.79</t>
  </si>
  <si>
    <t>81900</t>
  </si>
  <si>
    <t>25155.87</t>
  </si>
  <si>
    <t>37400</t>
  </si>
  <si>
    <t>16152.08</t>
  </si>
  <si>
    <t>7931.91</t>
  </si>
  <si>
    <t>23800</t>
  </si>
  <si>
    <t>10122.25</t>
  </si>
  <si>
    <t>43500</t>
  </si>
  <si>
    <t>23357.93</t>
  </si>
  <si>
    <t>23400</t>
  </si>
  <si>
    <t>2758.68</t>
  </si>
  <si>
    <t>2643.23</t>
  </si>
  <si>
    <t>41400</t>
  </si>
  <si>
    <t>5212.58</t>
  </si>
  <si>
    <t>851.85</t>
  </si>
  <si>
    <t>2630.6</t>
  </si>
  <si>
    <t>443000</t>
  </si>
  <si>
    <t>97226</t>
  </si>
  <si>
    <t>1241000</t>
  </si>
  <si>
    <t>98872.98</t>
  </si>
  <si>
    <t>708000</t>
  </si>
  <si>
    <t>16848</t>
  </si>
  <si>
    <t>1960000</t>
  </si>
  <si>
    <t>83230</t>
  </si>
  <si>
    <t>368600</t>
  </si>
  <si>
    <t>13888</t>
  </si>
  <si>
    <t>14330</t>
  </si>
  <si>
    <t>5213400</t>
  </si>
  <si>
    <t>34240</t>
  </si>
  <si>
    <t>4296000</t>
  </si>
  <si>
    <t>435327.8</t>
  </si>
  <si>
    <t>37900</t>
  </si>
  <si>
    <t>E1.LLH-YKBB</t>
  </si>
  <si>
    <t>E5.LLH-SEWA TNH</t>
  </si>
  <si>
    <t>SEBENAR 03-2025</t>
  </si>
  <si>
    <t>33850</t>
  </si>
  <si>
    <t>2273100</t>
  </si>
  <si>
    <t>610305</t>
  </si>
  <si>
    <t>2868900</t>
  </si>
  <si>
    <t>411750</t>
  </si>
  <si>
    <t>1065</t>
  </si>
  <si>
    <t>50</t>
  </si>
  <si>
    <t>204000</t>
  </si>
  <si>
    <t>107000</t>
  </si>
  <si>
    <t>12500</t>
  </si>
  <si>
    <t>97500</t>
  </si>
  <si>
    <t>35550</t>
  </si>
  <si>
    <t>128500</t>
  </si>
  <si>
    <t>207000</t>
  </si>
  <si>
    <t>195500</t>
  </si>
  <si>
    <t>112000</t>
  </si>
  <si>
    <t>167700</t>
  </si>
  <si>
    <t>177000</t>
  </si>
  <si>
    <t>45500</t>
  </si>
  <si>
    <t>327000</t>
  </si>
  <si>
    <t>527978.02</t>
  </si>
  <si>
    <t>53188.72</t>
  </si>
  <si>
    <t>14710</t>
  </si>
  <si>
    <t>207700</t>
  </si>
  <si>
    <t>82550</t>
  </si>
  <si>
    <t>269900</t>
  </si>
  <si>
    <t>124778.97</t>
  </si>
  <si>
    <t>0.75</t>
  </si>
  <si>
    <t>3.3</t>
  </si>
  <si>
    <t>102707.57</t>
  </si>
  <si>
    <t>5201.61</t>
  </si>
  <si>
    <t>29237.31</t>
  </si>
  <si>
    <t>1</t>
  </si>
  <si>
    <t>1.06</t>
  </si>
  <si>
    <t>0.2</t>
  </si>
  <si>
    <t>22</t>
  </si>
  <si>
    <t>75</t>
  </si>
  <si>
    <t>139</t>
  </si>
  <si>
    <t>15</t>
  </si>
  <si>
    <t>35</t>
  </si>
  <si>
    <t>47</t>
  </si>
  <si>
    <t>34</t>
  </si>
  <si>
    <t>68409607.65</t>
  </si>
  <si>
    <t>9687245</t>
  </si>
  <si>
    <t>10882005</t>
  </si>
  <si>
    <t>3565360</t>
  </si>
  <si>
    <t>5947757.14</t>
  </si>
  <si>
    <t>15.47</t>
  </si>
  <si>
    <t>774.91</t>
  </si>
  <si>
    <t>178.44</t>
  </si>
  <si>
    <t>717.32</t>
  </si>
  <si>
    <t>349.71</t>
  </si>
  <si>
    <t>35.77</t>
  </si>
  <si>
    <t>225.18</t>
  </si>
  <si>
    <t>581.81</t>
  </si>
  <si>
    <t>209.78</t>
  </si>
  <si>
    <t>227.37</t>
  </si>
  <si>
    <t>289.33</t>
  </si>
  <si>
    <t>13.44</t>
  </si>
  <si>
    <t>21.28</t>
  </si>
  <si>
    <t>437.15</t>
  </si>
  <si>
    <t>92.69</t>
  </si>
  <si>
    <t>14.31</t>
  </si>
  <si>
    <t>16326.55</t>
  </si>
  <si>
    <t>41612.52</t>
  </si>
  <si>
    <t>7196</t>
  </si>
  <si>
    <t>10088</t>
  </si>
  <si>
    <t>19970.3</t>
  </si>
  <si>
    <t>140291.63</t>
  </si>
  <si>
    <t>426775.14</t>
  </si>
  <si>
    <t>372610.52</t>
  </si>
  <si>
    <t>713.95</t>
  </si>
  <si>
    <t>10615</t>
  </si>
  <si>
    <t>2552.8</t>
  </si>
  <si>
    <t>6350</t>
  </si>
  <si>
    <t>603305.85</t>
  </si>
  <si>
    <t>1649.9</t>
  </si>
  <si>
    <t>172887.46</t>
  </si>
  <si>
    <t>377542.71</t>
  </si>
  <si>
    <t>11190</t>
  </si>
  <si>
    <t>2600</t>
  </si>
  <si>
    <t>250</t>
  </si>
  <si>
    <t>18098</t>
  </si>
  <si>
    <t>44105.9</t>
  </si>
  <si>
    <t>4025</t>
  </si>
  <si>
    <t>1450</t>
  </si>
  <si>
    <t>154664.1</t>
  </si>
  <si>
    <t>113360.43</t>
  </si>
  <si>
    <t>292800.58</t>
  </si>
  <si>
    <t>1308666.9</t>
  </si>
  <si>
    <t>227810.17</t>
  </si>
  <si>
    <t>314968.29</t>
  </si>
  <si>
    <t>218279.38</t>
  </si>
  <si>
    <t>280289.32</t>
  </si>
  <si>
    <t>210442.81</t>
  </si>
  <si>
    <t>184546.35</t>
  </si>
  <si>
    <t>192001.75</t>
  </si>
  <si>
    <t>257767.9</t>
  </si>
  <si>
    <t>426849.13</t>
  </si>
  <si>
    <t>401920.03</t>
  </si>
  <si>
    <t>110762.89</t>
  </si>
  <si>
    <t>288092.04</t>
  </si>
  <si>
    <t>136488.83</t>
  </si>
  <si>
    <t>182332.01</t>
  </si>
  <si>
    <t>376488.2</t>
  </si>
  <si>
    <t>5828867.25</t>
  </si>
  <si>
    <t>6466.23</t>
  </si>
  <si>
    <t>17363.24</t>
  </si>
  <si>
    <t>25832.62</t>
  </si>
  <si>
    <t>20680.62</t>
  </si>
  <si>
    <t>47527.36</t>
  </si>
  <si>
    <t>54121.53</t>
  </si>
  <si>
    <t>23648.54</t>
  </si>
  <si>
    <t>28348.81</t>
  </si>
  <si>
    <t>52829.34</t>
  </si>
  <si>
    <t>24362.41</t>
  </si>
  <si>
    <t>15441.28</t>
  </si>
  <si>
    <t>16569.26</t>
  </si>
  <si>
    <t>17350.7</t>
  </si>
  <si>
    <t>18207.64</t>
  </si>
  <si>
    <t>29281.53</t>
  </si>
  <si>
    <t>26010.72</t>
  </si>
  <si>
    <t>13988.63</t>
  </si>
  <si>
    <t>8842.09</t>
  </si>
  <si>
    <t>23989.8</t>
  </si>
  <si>
    <t>7461.9</t>
  </si>
  <si>
    <t>19629.81</t>
  </si>
  <si>
    <t>12438.24</t>
  </si>
  <si>
    <t>7128.75</t>
  </si>
  <si>
    <t>15347.5</t>
  </si>
  <si>
    <t>20333.32</t>
  </si>
  <si>
    <t>28164.48</t>
  </si>
  <si>
    <t>16959.86</t>
  </si>
  <si>
    <t>28400.87</t>
  </si>
  <si>
    <t>19786.23</t>
  </si>
  <si>
    <t>30479.13</t>
  </si>
  <si>
    <t>10183.28</t>
  </si>
  <si>
    <t>90322.02</t>
  </si>
  <si>
    <t>1650.6</t>
  </si>
  <si>
    <t>9788.98</t>
  </si>
  <si>
    <t>10225.72</t>
  </si>
  <si>
    <t>27853.39</t>
  </si>
  <si>
    <t>3965.8</t>
  </si>
  <si>
    <t>5233.43</t>
  </si>
  <si>
    <t>26234.53</t>
  </si>
  <si>
    <t>278733.53</t>
  </si>
  <si>
    <t>33688.35</t>
  </si>
  <si>
    <t>35985.78</t>
  </si>
  <si>
    <t>45117.05</t>
  </si>
  <si>
    <t>45075.88</t>
  </si>
  <si>
    <t>48436.74</t>
  </si>
  <si>
    <t>48649.8</t>
  </si>
  <si>
    <t>219428.28</t>
  </si>
  <si>
    <t>47752.35</t>
  </si>
  <si>
    <t>185071.86</t>
  </si>
  <si>
    <t>46444.06</t>
  </si>
  <si>
    <t>220084.81</t>
  </si>
  <si>
    <t>20337.97</t>
  </si>
  <si>
    <t>24897.46</t>
  </si>
  <si>
    <t>22114.6</t>
  </si>
  <si>
    <t>226410.38</t>
  </si>
  <si>
    <t>26117.01</t>
  </si>
  <si>
    <t>22128.47</t>
  </si>
  <si>
    <t>144238.05</t>
  </si>
  <si>
    <t>352714.74</t>
  </si>
  <si>
    <t>322071.99</t>
  </si>
  <si>
    <t>397920.29</t>
  </si>
  <si>
    <t>658626.82</t>
  </si>
  <si>
    <t>635720.02</t>
  </si>
  <si>
    <t>295094.42</t>
  </si>
  <si>
    <t>344216.81</t>
  </si>
  <si>
    <t>517329.3</t>
  </si>
  <si>
    <t>393482.68</t>
  </si>
  <si>
    <t>353783.38</t>
  </si>
  <si>
    <t>284846.83</t>
  </si>
  <si>
    <t>319631.52</t>
  </si>
  <si>
    <t>193609.07</t>
  </si>
  <si>
    <t>165588.3</t>
  </si>
  <si>
    <t>145649.96</t>
  </si>
  <si>
    <t>281991.66</t>
  </si>
  <si>
    <t>169680.24</t>
  </si>
  <si>
    <t>147763.27</t>
  </si>
  <si>
    <t>159.93</t>
  </si>
  <si>
    <t>9585.2</t>
  </si>
  <si>
    <t>60</t>
  </si>
  <si>
    <t>41224</t>
  </si>
  <si>
    <t>220</t>
  </si>
  <si>
    <t>21330.5</t>
  </si>
  <si>
    <t>405</t>
  </si>
  <si>
    <t>7056.32</t>
  </si>
  <si>
    <t>4203.12</t>
  </si>
  <si>
    <t>3677.79</t>
  </si>
  <si>
    <t>7547.77</t>
  </si>
  <si>
    <t>12060.42</t>
  </si>
  <si>
    <t>4088.6</t>
  </si>
  <si>
    <t>6841.24</t>
  </si>
  <si>
    <t>158873.67</t>
  </si>
  <si>
    <t>863257.14</t>
  </si>
  <si>
    <t>45927</t>
  </si>
  <si>
    <t>2538</t>
  </si>
  <si>
    <t>846000</t>
  </si>
  <si>
    <t>36102</t>
  </si>
  <si>
    <t>22984</t>
  </si>
  <si>
    <t>24763.66</t>
  </si>
  <si>
    <t>54000</t>
  </si>
  <si>
    <t>154450.8</t>
  </si>
  <si>
    <t>131436</t>
  </si>
  <si>
    <t>6767.35</t>
  </si>
  <si>
    <t>12462.4</t>
  </si>
  <si>
    <t>1970</t>
  </si>
  <si>
    <t>156870</t>
  </si>
  <si>
    <t>23809.76</t>
  </si>
  <si>
    <t>2291</t>
  </si>
  <si>
    <t>124686</t>
  </si>
  <si>
    <t>2550</t>
  </si>
  <si>
    <t>7604</t>
  </si>
  <si>
    <t>9936</t>
  </si>
  <si>
    <t>95385.6</t>
  </si>
  <si>
    <t>15080.59</t>
  </si>
  <si>
    <t>18464.85</t>
  </si>
  <si>
    <t>14344.3</t>
  </si>
  <si>
    <t>9326.85</t>
  </si>
  <si>
    <t>3954.5</t>
  </si>
  <si>
    <t>3668</t>
  </si>
  <si>
    <t>8981.4</t>
  </si>
  <si>
    <t>3150</t>
  </si>
  <si>
    <t>4565</t>
  </si>
  <si>
    <t>3080</t>
  </si>
  <si>
    <t>74082.6</t>
  </si>
  <si>
    <t>41374.8</t>
  </si>
  <si>
    <t>1050</t>
  </si>
  <si>
    <t>1751.6</t>
  </si>
  <si>
    <t>6673.6</t>
  </si>
  <si>
    <t>3750</t>
  </si>
  <si>
    <t>139158</t>
  </si>
  <si>
    <t>14215.18</t>
  </si>
  <si>
    <t>13904.33</t>
  </si>
  <si>
    <t>3445</t>
  </si>
  <si>
    <t>68148</t>
  </si>
  <si>
    <t>7191.47</t>
  </si>
  <si>
    <t>10630.1</t>
  </si>
  <si>
    <t>80</t>
  </si>
  <si>
    <t>13565.4</t>
  </si>
  <si>
    <t>2080</t>
  </si>
  <si>
    <t>12068.55</t>
  </si>
  <si>
    <t>3499.2</t>
  </si>
  <si>
    <t>22494</t>
  </si>
  <si>
    <t>13413.6</t>
  </si>
  <si>
    <t>5563.9</t>
  </si>
  <si>
    <t>48755.52</t>
  </si>
  <si>
    <t>4454.74</t>
  </si>
  <si>
    <t>2541.75</t>
  </si>
  <si>
    <t>119696.4</t>
  </si>
  <si>
    <t>1550</t>
  </si>
  <si>
    <t>1955</t>
  </si>
  <si>
    <t>5960.54</t>
  </si>
  <si>
    <t>2380</t>
  </si>
  <si>
    <t>11210</t>
  </si>
  <si>
    <t>53100.73</t>
  </si>
  <si>
    <t>799375.4</t>
  </si>
  <si>
    <t>15120</t>
  </si>
  <si>
    <t>3018.6</t>
  </si>
  <si>
    <t>293444.01</t>
  </si>
  <si>
    <t>245</t>
  </si>
  <si>
    <t>232050.32</t>
  </si>
  <si>
    <t>584</t>
  </si>
  <si>
    <t>184.2</t>
  </si>
  <si>
    <t>97455</t>
  </si>
  <si>
    <t>658484.86</t>
  </si>
  <si>
    <t>1678040</t>
  </si>
  <si>
    <t>752000</t>
  </si>
  <si>
    <t>15948233.54</t>
  </si>
  <si>
    <t>59280.45</t>
  </si>
  <si>
    <t>414.6</t>
  </si>
  <si>
    <t>25630</t>
  </si>
  <si>
    <t>63574.4</t>
  </si>
  <si>
    <t>16980</t>
  </si>
  <si>
    <t>242713.5</t>
  </si>
  <si>
    <t>116731</t>
  </si>
  <si>
    <t>72059.1</t>
  </si>
  <si>
    <t>1753.9</t>
  </si>
  <si>
    <t>6413.7</t>
  </si>
  <si>
    <t>425</t>
  </si>
  <si>
    <t>3863.95</t>
  </si>
  <si>
    <t>6154.6</t>
  </si>
  <si>
    <t>11736.38</t>
  </si>
  <si>
    <t>6470.62</t>
  </si>
  <si>
    <t>3764.92</t>
  </si>
  <si>
    <t>145000.8</t>
  </si>
  <si>
    <t>28017.54</t>
  </si>
  <si>
    <t>10200</t>
  </si>
  <si>
    <t>29597.4</t>
  </si>
  <si>
    <t>28803.6</t>
  </si>
  <si>
    <t>8944.09</t>
  </si>
  <si>
    <t>10089.6</t>
  </si>
  <si>
    <t>27004.32</t>
  </si>
  <si>
    <t>4440</t>
  </si>
  <si>
    <t>6171.49</t>
  </si>
  <si>
    <t>13040.3</t>
  </si>
  <si>
    <t>34437.3</t>
  </si>
  <si>
    <t>228331.44</t>
  </si>
  <si>
    <t>8210</t>
  </si>
  <si>
    <t>1504.85</t>
  </si>
  <si>
    <t>6912</t>
  </si>
  <si>
    <t>2332.8</t>
  </si>
  <si>
    <t>855</t>
  </si>
  <si>
    <t>479.7</t>
  </si>
  <si>
    <t>451719.1</t>
  </si>
  <si>
    <t>104148.67</t>
  </si>
  <si>
    <t>122973.48</t>
  </si>
  <si>
    <t>12190.04</t>
  </si>
  <si>
    <t>347860.17</t>
  </si>
  <si>
    <t>200571.14</t>
  </si>
  <si>
    <t>121364.95</t>
  </si>
  <si>
    <t>242310.37</t>
  </si>
  <si>
    <t>247845.19</t>
  </si>
  <si>
    <t>161035.04</t>
  </si>
  <si>
    <t>130784.48</t>
  </si>
  <si>
    <t>70534.89</t>
  </si>
  <si>
    <t>404030.2</t>
  </si>
  <si>
    <t>253427.84</t>
  </si>
  <si>
    <t>254840.78</t>
  </si>
  <si>
    <t>16822.82</t>
  </si>
  <si>
    <t>233878.81</t>
  </si>
  <si>
    <t>148339.02</t>
  </si>
  <si>
    <t>72406.83</t>
  </si>
  <si>
    <t>16623</t>
  </si>
  <si>
    <t>53851.03</t>
  </si>
  <si>
    <t>11876.96</t>
  </si>
  <si>
    <t>1698.3</t>
  </si>
  <si>
    <t>15204.42</t>
  </si>
  <si>
    <t>12237.91</t>
  </si>
  <si>
    <t>27384.19</t>
  </si>
  <si>
    <t>17158.92</t>
  </si>
  <si>
    <t>8497.83</t>
  </si>
  <si>
    <t>161.38</t>
  </si>
  <si>
    <t>21046.1</t>
  </si>
  <si>
    <t>35843.56</t>
  </si>
  <si>
    <t>337.7</t>
  </si>
  <si>
    <t>7899.84</t>
  </si>
  <si>
    <t>3002.4</t>
  </si>
  <si>
    <t>14988.95</t>
  </si>
  <si>
    <t>216908.65</t>
  </si>
  <si>
    <t>21926.06</t>
  </si>
  <si>
    <t>111800.2</t>
  </si>
  <si>
    <t>83328.4</t>
  </si>
  <si>
    <t>214128.94</t>
  </si>
  <si>
    <t>290381</t>
  </si>
  <si>
    <t>200764.95</t>
  </si>
  <si>
    <t>290599.97</t>
  </si>
  <si>
    <t>300873.92</t>
  </si>
  <si>
    <t>210133.21</t>
  </si>
  <si>
    <t>153754.67</t>
  </si>
  <si>
    <t>298964.18</t>
  </si>
  <si>
    <t>152636.54</t>
  </si>
  <si>
    <t>242646.37</t>
  </si>
  <si>
    <t>273882.52</t>
  </si>
  <si>
    <t>432627.58</t>
  </si>
  <si>
    <t>70957.16</t>
  </si>
  <si>
    <t>59207.83</t>
  </si>
  <si>
    <t>70148.63</t>
  </si>
  <si>
    <t>526731.87</t>
  </si>
  <si>
    <t>62657.94</t>
  </si>
  <si>
    <t>89183.22</t>
  </si>
  <si>
    <t>9426.07</t>
  </si>
  <si>
    <t>17168.02</t>
  </si>
  <si>
    <t>15212.98</t>
  </si>
  <si>
    <t>13753.36</t>
  </si>
  <si>
    <t>16827.47</t>
  </si>
  <si>
    <t>7245.57</t>
  </si>
  <si>
    <t>12475.22</t>
  </si>
  <si>
    <t>3619.26</t>
  </si>
  <si>
    <t>35864.2</t>
  </si>
  <si>
    <t>17108.29</t>
  </si>
  <si>
    <t>14327.07</t>
  </si>
  <si>
    <t>6438.7</t>
  </si>
  <si>
    <t>16994.33</t>
  </si>
  <si>
    <t>11325.42</t>
  </si>
  <si>
    <t>14694.24</t>
  </si>
  <si>
    <t>11629.71</t>
  </si>
  <si>
    <t>23923.87</t>
  </si>
  <si>
    <t>5091.38</t>
  </si>
  <si>
    <t>4594.4</t>
  </si>
  <si>
    <t>6878.12</t>
  </si>
  <si>
    <t>10701.89</t>
  </si>
  <si>
    <t>3767.3</t>
  </si>
  <si>
    <t>6761.93</t>
  </si>
  <si>
    <t>10390.31</t>
  </si>
  <si>
    <t>9617.47</t>
  </si>
  <si>
    <t>8762.15</t>
  </si>
  <si>
    <t>7245.4</t>
  </si>
  <si>
    <t>24503.65</t>
  </si>
  <si>
    <t>12126.75</t>
  </si>
  <si>
    <t>5214.8</t>
  </si>
  <si>
    <t>8107.1</t>
  </si>
  <si>
    <t>18954.63</t>
  </si>
  <si>
    <t>4097.99</t>
  </si>
  <si>
    <t>5863.31</t>
  </si>
  <si>
    <t>5937.12</t>
  </si>
  <si>
    <t>6761.22</t>
  </si>
  <si>
    <t>2339.68</t>
  </si>
  <si>
    <t>5789</t>
  </si>
  <si>
    <t>34277</t>
  </si>
  <si>
    <t>5257</t>
  </si>
  <si>
    <t>85920.2</t>
  </si>
  <si>
    <t>130592.3</t>
  </si>
  <si>
    <t>230168.74</t>
  </si>
  <si>
    <t>327252.18</t>
  </si>
  <si>
    <t>191109.4</t>
  </si>
  <si>
    <t>53803.05</t>
  </si>
  <si>
    <t>5990</t>
  </si>
  <si>
    <t>98413.2</t>
  </si>
  <si>
    <t>72759.4</t>
  </si>
  <si>
    <t>2959</t>
  </si>
  <si>
    <t>34170</t>
  </si>
  <si>
    <t>24176</t>
  </si>
  <si>
    <t>15153.4</t>
  </si>
  <si>
    <t>142515.95</t>
  </si>
  <si>
    <t>44088.8</t>
  </si>
  <si>
    <t>26688.52</t>
  </si>
  <si>
    <t>Commitment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</si>
</sst>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sz val="9"/>
      <color theme="1"/>
      <name val="Arial"/>
      <family val="2"/>
    </font>
    <font>
      <b/>
      <sz val="9"/>
      <color theme="1"/>
      <name val="Arial"/>
      <family val="2"/>
    </font>
    <font>
      <b/>
      <sz val="11"/>
      <color theme="0"/>
      <name val="Aptos Narrow"/>
      <family val="2"/>
      <scheme val="minor"/>
    </font>
    <font>
      <b/>
      <sz val="10"/>
      <color rgb="FF2C2C36"/>
      <name val="Arial"/>
      <family val="2"/>
    </font>
    <font>
      <b/>
      <sz val="9"/>
      <name val="Aptos Narrow"/>
      <family val="2"/>
      <scheme val="minor"/>
    </font>
    <font>
      <b/>
      <sz val="9"/>
      <name val="Arial"/>
      <family val="2"/>
    </font>
    <font>
      <sz val="9"/>
      <color theme="1"/>
      <name val="Aptos Narrow"/>
      <family val="2"/>
      <scheme val="minor"/>
    </font>
    <font>
      <i/>
      <sz val="11"/>
      <color theme="1"/>
      <name val="Aptos Narrow"/>
      <family val="2"/>
      <scheme val="minor"/>
    </font>
    <font>
      <b/>
      <u/>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3" borderId="0">
      <alignment horizontal="right"/>
    </xf>
    <xf numFmtId="0" fontId="7" fillId="3" borderId="3"/>
    <xf numFmtId="43" fontId="8" fillId="0" borderId="0" applyFont="0" applyFill="0" applyBorder="0" applyAlignment="0" applyProtection="0"/>
    <xf numFmtId="0" fontId="10" fillId="0" borderId="0"/>
    <xf numFmtId="43" fontId="1" fillId="0" borderId="0" applyFont="0" applyFill="0" applyBorder="0" applyAlignment="0" applyProtection="0"/>
    <xf numFmtId="43" fontId="10" fillId="0" borderId="0" applyFont="0" applyFill="0" applyBorder="0" applyAlignment="0" applyProtection="0"/>
  </cellStyleXfs>
  <cellXfs count="61">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vertical="center"/>
    </xf>
    <xf numFmtId="0" fontId="9" fillId="2" borderId="0" xfId="0" applyFont="1" applyFill="1"/>
    <xf numFmtId="0" fontId="10" fillId="0" borderId="0" xfId="7"/>
    <xf numFmtId="0" fontId="11" fillId="0" borderId="0" xfId="7" applyFont="1"/>
    <xf numFmtId="168" fontId="0" fillId="0" borderId="0" xfId="0" applyNumberFormat="1"/>
    <xf numFmtId="43" fontId="10" fillId="0" borderId="0" xfId="1" applyFont="1"/>
    <xf numFmtId="43" fontId="0" fillId="0" borderId="0" xfId="8" applyFont="1"/>
    <xf numFmtId="43" fontId="0" fillId="0" borderId="0" xfId="8" quotePrefix="1" applyFont="1"/>
    <xf numFmtId="43" fontId="0" fillId="2" borderId="0" xfId="8" applyFont="1" applyFill="1"/>
    <xf numFmtId="0" fontId="12"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0" fontId="0" fillId="5" borderId="0" xfId="0"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13" fillId="0" borderId="0" xfId="0" applyFont="1" applyAlignment="1">
      <alignment vertical="center"/>
    </xf>
    <xf numFmtId="9" fontId="0" fillId="0" borderId="0" xfId="0" applyNumberFormat="1" applyAlignment="1">
      <alignment horizontal="left"/>
    </xf>
    <xf numFmtId="0" fontId="14" fillId="4" borderId="2" xfId="0" applyFont="1" applyFill="1" applyBorder="1" applyAlignment="1">
      <alignment vertical="center"/>
    </xf>
    <xf numFmtId="0" fontId="15" fillId="4" borderId="2" xfId="0" applyFont="1" applyFill="1" applyBorder="1" applyAlignment="1">
      <alignment horizontal="center" vertical="center" wrapText="1"/>
    </xf>
    <xf numFmtId="0" fontId="16" fillId="2" borderId="0" xfId="0" applyFont="1" applyFill="1" applyAlignment="1">
      <alignment vertical="center"/>
    </xf>
    <xf numFmtId="43" fontId="16" fillId="0" borderId="0" xfId="1"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167" fontId="16" fillId="2" borderId="0" xfId="1" applyNumberFormat="1" applyFont="1" applyFill="1" applyAlignment="1">
      <alignment horizontal="left" vertical="center"/>
    </xf>
    <xf numFmtId="43" fontId="16" fillId="2" borderId="0" xfId="1" applyFont="1" applyFill="1" applyAlignment="1">
      <alignment vertical="center"/>
    </xf>
    <xf numFmtId="0" fontId="16" fillId="2" borderId="0" xfId="0" applyFont="1" applyFill="1"/>
    <xf numFmtId="0" fontId="2" fillId="0" borderId="0" xfId="0" applyFont="1" applyAlignment="1">
      <alignment horizontal="center" vertical="center"/>
    </xf>
    <xf numFmtId="0" fontId="2" fillId="0" borderId="0" xfId="0" applyFont="1"/>
    <xf numFmtId="0" fontId="0" fillId="0" borderId="0" xfId="0" applyAlignment="1">
      <alignment horizontal="center" vertical="center"/>
    </xf>
    <xf numFmtId="0" fontId="17" fillId="0" borderId="0" xfId="0" applyFont="1"/>
    <xf numFmtId="0" fontId="18" fillId="0" borderId="0" xfId="0" applyFont="1"/>
    <xf numFmtId="167" fontId="16" fillId="2" borderId="0" xfId="1" applyNumberFormat="1" applyFont="1" applyFill="1" applyAlignment="1">
      <alignment vertical="center"/>
    </xf>
    <xf numFmtId="165" fontId="16" fillId="0" borderId="0" xfId="1" applyNumberFormat="1" applyFont="1"/>
    <xf numFmtId="165" fontId="16" fillId="2" borderId="0" xfId="1" applyNumberFormat="1" applyFont="1" applyFill="1" applyAlignment="1">
      <alignment vertical="center"/>
    </xf>
    <xf numFmtId="165" fontId="16" fillId="2" borderId="0" xfId="0" applyNumberFormat="1" applyFont="1" applyFill="1" applyAlignment="1">
      <alignment vertical="center"/>
    </xf>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16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font>
        <strike val="0"/>
        <outline val="0"/>
        <shadow val="0"/>
        <u val="none"/>
        <vertAlign val="baseline"/>
        <sz val="9"/>
      </font>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_-* #,##0_-;\-* #,##0_-;_-* &quot;-&quot;??_-;_-@_-"/>
      <fill>
        <patternFill>
          <fgColor indexed="64"/>
          <bgColor theme="0"/>
        </patternFill>
      </fill>
      <alignment vertical="center" textRotation="0" indent="0" justifyLastLine="0" shrinkToFit="0" readingOrder="0"/>
    </dxf>
    <dxf>
      <font>
        <strike val="0"/>
        <outline val="0"/>
        <shadow val="0"/>
        <u val="none"/>
        <vertAlign val="baseline"/>
        <sz val="9"/>
      </font>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9"/>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9"/>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165"/>
      <tableStyleElement type="headerRow" dxfId="164"/>
    </tableStyle>
  </tableStyles>
  <colors>
    <mruColors>
      <color rgb="FFFB6569"/>
      <color rgb="FFFF6699"/>
      <color rgb="FF00FF99"/>
      <color rgb="FF00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84" Type="http://schemas.openxmlformats.org/officeDocument/2006/relationships/customXml" Target="../customXml/item57.xml"/><Relationship Id="rId89" Type="http://schemas.openxmlformats.org/officeDocument/2006/relationships/customXml" Target="../customXml/item62.xml"/><Relationship Id="rId16" Type="http://schemas.microsoft.com/office/2007/relationships/slicerCache" Target="slicerCaches/slicerCache1.xml"/><Relationship Id="rId11" Type="http://schemas.openxmlformats.org/officeDocument/2006/relationships/pivotCacheDefinition" Target="pivotCache/pivotCacheDefinition2.xml"/><Relationship Id="rId32" Type="http://schemas.openxmlformats.org/officeDocument/2006/relationships/customXml" Target="../customXml/item5.xml"/><Relationship Id="rId37" Type="http://schemas.openxmlformats.org/officeDocument/2006/relationships/customXml" Target="../customXml/item10.xml"/><Relationship Id="rId53" Type="http://schemas.openxmlformats.org/officeDocument/2006/relationships/customXml" Target="../customXml/item26.xml"/><Relationship Id="rId58" Type="http://schemas.openxmlformats.org/officeDocument/2006/relationships/customXml" Target="../customXml/item31.xml"/><Relationship Id="rId74" Type="http://schemas.openxmlformats.org/officeDocument/2006/relationships/customXml" Target="../customXml/item47.xml"/><Relationship Id="rId79" Type="http://schemas.openxmlformats.org/officeDocument/2006/relationships/customXml" Target="../customXml/item52.xml"/><Relationship Id="rId5" Type="http://schemas.openxmlformats.org/officeDocument/2006/relationships/worksheet" Target="worksheets/sheet5.xml"/><Relationship Id="rId90" Type="http://schemas.openxmlformats.org/officeDocument/2006/relationships/customXml" Target="../customXml/item63.xml"/><Relationship Id="rId95" Type="http://schemas.openxmlformats.org/officeDocument/2006/relationships/customXml" Target="../customXml/item68.xml"/><Relationship Id="rId22" Type="http://schemas.openxmlformats.org/officeDocument/2006/relationships/connections" Target="connections.xml"/><Relationship Id="rId27" Type="http://schemas.openxmlformats.org/officeDocument/2006/relationships/calcChain" Target="calcChain.xml"/><Relationship Id="rId43" Type="http://schemas.openxmlformats.org/officeDocument/2006/relationships/customXml" Target="../customXml/item16.xml"/><Relationship Id="rId48" Type="http://schemas.openxmlformats.org/officeDocument/2006/relationships/customXml" Target="../customXml/item21.xml"/><Relationship Id="rId64" Type="http://schemas.openxmlformats.org/officeDocument/2006/relationships/customXml" Target="../customXml/item37.xml"/><Relationship Id="rId69" Type="http://schemas.openxmlformats.org/officeDocument/2006/relationships/customXml" Target="../customXml/item42.xml"/><Relationship Id="rId80" Type="http://schemas.openxmlformats.org/officeDocument/2006/relationships/customXml" Target="../customXml/item53.xml"/><Relationship Id="rId85" Type="http://schemas.openxmlformats.org/officeDocument/2006/relationships/customXml" Target="../customXml/item5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75" Type="http://schemas.openxmlformats.org/officeDocument/2006/relationships/customXml" Target="../customXml/item48.xml"/><Relationship Id="rId83" Type="http://schemas.openxmlformats.org/officeDocument/2006/relationships/customXml" Target="../customXml/item56.xml"/><Relationship Id="rId88" Type="http://schemas.openxmlformats.org/officeDocument/2006/relationships/customXml" Target="../customXml/item61.xml"/><Relationship Id="rId91" Type="http://schemas.openxmlformats.org/officeDocument/2006/relationships/customXml" Target="../customXml/item64.xml"/><Relationship Id="rId96" Type="http://schemas.openxmlformats.org/officeDocument/2006/relationships/customXml" Target="../customXml/item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78" Type="http://schemas.openxmlformats.org/officeDocument/2006/relationships/customXml" Target="../customXml/item51.xml"/><Relationship Id="rId81" Type="http://schemas.openxmlformats.org/officeDocument/2006/relationships/customXml" Target="../customXml/item54.xml"/><Relationship Id="rId86" Type="http://schemas.openxmlformats.org/officeDocument/2006/relationships/customXml" Target="../customXml/item59.xml"/><Relationship Id="rId94" Type="http://schemas.openxmlformats.org/officeDocument/2006/relationships/customXml" Target="../customXml/item67.xml"/><Relationship Id="rId99" Type="http://schemas.openxmlformats.org/officeDocument/2006/relationships/customXml" Target="../customXml/item7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6" Type="http://schemas.openxmlformats.org/officeDocument/2006/relationships/customXml" Target="../customXml/item49.xml"/><Relationship Id="rId97" Type="http://schemas.openxmlformats.org/officeDocument/2006/relationships/customXml" Target="../customXml/item70.xml"/><Relationship Id="rId7" Type="http://schemas.openxmlformats.org/officeDocument/2006/relationships/worksheet" Target="worksheets/sheet7.xml"/><Relationship Id="rId71" Type="http://schemas.openxmlformats.org/officeDocument/2006/relationships/customXml" Target="../customXml/item44.xml"/><Relationship Id="rId92" Type="http://schemas.openxmlformats.org/officeDocument/2006/relationships/customXml" Target="../customXml/item65.xml"/><Relationship Id="rId2" Type="http://schemas.openxmlformats.org/officeDocument/2006/relationships/worksheet" Target="worksheets/sheet2.xml"/><Relationship Id="rId29" Type="http://schemas.openxmlformats.org/officeDocument/2006/relationships/customXml" Target="../customXml/item2.xml"/><Relationship Id="rId24" Type="http://schemas.openxmlformats.org/officeDocument/2006/relationships/sharedStrings" Target="sharedStrings.xml"/><Relationship Id="rId40" Type="http://schemas.openxmlformats.org/officeDocument/2006/relationships/customXml" Target="../customXml/item13.xml"/><Relationship Id="rId45" Type="http://schemas.openxmlformats.org/officeDocument/2006/relationships/customXml" Target="../customXml/item18.xml"/><Relationship Id="rId66" Type="http://schemas.openxmlformats.org/officeDocument/2006/relationships/customXml" Target="../customXml/item39.xml"/><Relationship Id="rId87" Type="http://schemas.openxmlformats.org/officeDocument/2006/relationships/customXml" Target="../customXml/item60.xml"/><Relationship Id="rId61" Type="http://schemas.openxmlformats.org/officeDocument/2006/relationships/customXml" Target="../customXml/item34.xml"/><Relationship Id="rId82" Type="http://schemas.openxmlformats.org/officeDocument/2006/relationships/customXml" Target="../customXml/item55.xml"/><Relationship Id="rId19" Type="http://schemas.microsoft.com/office/2007/relationships/slicerCache" Target="slicerCaches/slicerCache4.xml"/><Relationship Id="rId14" Type="http://schemas.openxmlformats.org/officeDocument/2006/relationships/pivotCacheDefinition" Target="pivotCache/pivotCacheDefinition5.xml"/><Relationship Id="rId30" Type="http://schemas.openxmlformats.org/officeDocument/2006/relationships/customXml" Target="../customXml/item3.xml"/><Relationship Id="rId35" Type="http://schemas.openxmlformats.org/officeDocument/2006/relationships/customXml" Target="../customXml/item8.xml"/><Relationship Id="rId56" Type="http://schemas.openxmlformats.org/officeDocument/2006/relationships/customXml" Target="../customXml/item29.xml"/><Relationship Id="rId77"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93" Type="http://schemas.openxmlformats.org/officeDocument/2006/relationships/customXml" Target="../customXml/item66.xml"/><Relationship Id="rId98" Type="http://schemas.openxmlformats.org/officeDocument/2006/relationships/customXml" Target="../customXml/item7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03-2026.xlsx]data1!PivotTable3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69933757779"/>
          <c:y val="8.054449117387105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5.5795211365001285E-3"/>
              <c:y val="-9.264705524752765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dLbl>
          <c:idx val="0"/>
          <c:layout>
            <c:manualLayout>
              <c:x val="0"/>
              <c:y val="-0.126960779413278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dLbl>
          <c:idx val="0"/>
          <c:layout>
            <c:manualLayout>
              <c:x val="-1.0229003917257442E-16"/>
              <c:y val="-9.60784276641028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dLbl>
          <c:idx val="0"/>
          <c:layout>
            <c:manualLayout>
              <c:x val="0"/>
              <c:y val="-2.401960691602567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20000"/>
              <a:lumOff val="80000"/>
            </a:schemeClr>
          </a:solidFill>
          <a:ln>
            <a:noFill/>
          </a:ln>
          <a:effectLst/>
        </c:spPr>
        <c:dLbl>
          <c:idx val="0"/>
          <c:layout>
            <c:manualLayout>
              <c:x val="-2.7897605682501154E-3"/>
              <c:y val="1.02941172497252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7897605682499623E-3"/>
              <c:y val="1.029411724972528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20000"/>
              <a:lumOff val="80000"/>
            </a:schemeClr>
          </a:solidFill>
          <a:ln>
            <a:noFill/>
          </a:ln>
          <a:effectLst/>
        </c:spPr>
        <c:dLbl>
          <c:idx val="0"/>
          <c:layout>
            <c:manualLayout>
              <c:x val="-5.114501958628721E-17"/>
              <c:y val="-4.11764689989011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79521136500027E-3"/>
              <c:y val="-4.460784141547624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5.147058624862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6981870070965"/>
          <c:y val="0.14029611933394628"/>
          <c:w val="0.88476831032858438"/>
          <c:h val="0.70912310062053796"/>
        </c:manualLayout>
      </c:layout>
      <c:barChart>
        <c:barDir val="col"/>
        <c:grouping val="clustered"/>
        <c:varyColors val="0"/>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03-2026.xlsx]data1!PivotTable11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C000"/>
            </a:solidFill>
            <a:round/>
          </a:ln>
          <a:effectLst/>
        </c:spPr>
        <c:marker>
          <c:symbol val="circle"/>
          <c:size val="5"/>
          <c:spPr>
            <a:solidFill>
              <a:srgbClr val="FFC000"/>
            </a:solidFill>
            <a:ln w="9525">
              <a:solidFill>
                <a:srgbClr val="FFC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c:spPr>
        <c:dLbl>
          <c:idx val="0"/>
          <c:layout>
            <c:manualLayout>
              <c:x val="-9.8505884148120549E-4"/>
              <c:y val="0.1953082739419360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[JPKA_ANALISA PK CIDB 03-2026.xlsx]data1!PivotTable1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HASIL &amp; BELANJA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'P&amp;L'!$A$2</c:f>
              <c:strCache>
                <c:ptCount val="1"/>
                <c:pt idx="0">
                  <c:v>HASIL</c:v>
                </c:pt>
              </c:strCache>
            </c:strRef>
          </c:tx>
          <c:spPr>
            <a:solidFill>
              <a:schemeClr val="accent5">
                <a:lumMod val="20000"/>
                <a:lumOff val="80000"/>
              </a:schemeClr>
            </a:solidFill>
            <a:ln>
              <a:solidFill>
                <a:schemeClr val="accent5">
                  <a:lumMod val="20000"/>
                  <a:lumOff val="80000"/>
                </a:schemeClr>
              </a:solidFill>
            </a:ln>
            <a:effectLst/>
          </c:spPr>
          <c:invertIfNegative val="0"/>
          <c:dLbls>
            <c:dLbl>
              <c:idx val="0"/>
              <c:layout>
                <c:manualLayout>
                  <c:x val="-1.8509527079905901E-3"/>
                  <c:y val="-3.776001880362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C9-4800-8C13-1DBC4131B3F1}"/>
                </c:ext>
              </c:extLst>
            </c:dLbl>
            <c:dLbl>
              <c:idx val="1"/>
              <c:layout>
                <c:manualLayout>
                  <c:x val="-5.90774783983645E-3"/>
                  <c:y val="5.92549065695146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C9-4800-8C13-1DBC4131B3F1}"/>
                </c:ext>
              </c:extLst>
            </c:dLbl>
            <c:dLbl>
              <c:idx val="2"/>
              <c:layout>
                <c:manualLayout>
                  <c:x val="-5.90774783983645E-3"/>
                  <c:y val="2.19414737336937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C9-4800-8C13-1DBC4131B3F1}"/>
                </c:ext>
              </c:extLst>
            </c:dLbl>
            <c:dLbl>
              <c:idx val="3"/>
              <c:layout>
                <c:manualLayout>
                  <c:x val="-1.8509527079906087E-3"/>
                  <c:y val="2.94041603008579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'P&amp;L'!$B$2:$E$2</c:f>
              <c:numCache>
                <c:formatCode>_-* #,##0_-;\-* #,##0_-;_-* "-"??_-;_-@_-</c:formatCode>
                <c:ptCount val="4"/>
                <c:pt idx="0">
                  <c:v>363200000</c:v>
                </c:pt>
                <c:pt idx="1">
                  <c:v>363200000</c:v>
                </c:pt>
                <c:pt idx="2">
                  <c:v>503364103.41000003</c:v>
                </c:pt>
                <c:pt idx="3">
                  <c:v>490719660.94000006</c:v>
                </c:pt>
              </c:numCache>
            </c:numRef>
          </c:val>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solidFill>
              <a:schemeClr val="accent2"/>
            </a:solidFill>
            <a:ln>
              <a:noFill/>
            </a:ln>
            <a:effectLst/>
          </c:spPr>
          <c:invertIfNegative val="0"/>
          <c:dLbls>
            <c:dLbl>
              <c:idx val="1"/>
              <c:layout>
                <c:manualLayout>
                  <c:x val="6.2626375557010752E-3"/>
                  <c:y val="6.01480785051122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C9-4800-8C13-1DBC4131B3F1}"/>
                </c:ext>
              </c:extLst>
            </c:dLbl>
            <c:dLbl>
              <c:idx val="2"/>
              <c:layout>
                <c:manualLayout>
                  <c:x val="4.2342399897781543E-3"/>
                  <c:y val="3.02973322364548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C9-4800-8C13-1DBC4131B3F1}"/>
                </c:ext>
              </c:extLst>
            </c:dLbl>
            <c:dLbl>
              <c:idx val="3"/>
              <c:layout>
                <c:manualLayout>
                  <c:x val="6.2626375557010752E-3"/>
                  <c:y val="1.12386884475260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C9-4800-8C13-1DBC4131B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'P&amp;L'!$B$42:$E$42</c:f>
              <c:strCache>
                <c:ptCount val="4"/>
                <c:pt idx="0">
                  <c:v>BAJET 2025</c:v>
                </c:pt>
                <c:pt idx="1">
                  <c:v>SASARAN 
2025</c:v>
                </c:pt>
                <c:pt idx="2">
                  <c:v>SEBENAR 
2025</c:v>
                </c:pt>
                <c:pt idx="3">
                  <c:v>SEBENAR 
2024</c:v>
                </c:pt>
              </c:strCache>
            </c:strRef>
          </c:cat>
          <c:val>
            <c:numRef>
              <c:f>'P&amp;L'!$B$3:$E$3</c:f>
              <c:numCache>
                <c:formatCode>_-* #,##0_-;\-* #,##0_-;_-* "-"??_-;_-@_-</c:formatCode>
                <c:ptCount val="4"/>
                <c:pt idx="0">
                  <c:v>446120000</c:v>
                </c:pt>
                <c:pt idx="1">
                  <c:v>446120000</c:v>
                </c:pt>
                <c:pt idx="2">
                  <c:v>425931960</c:v>
                </c:pt>
                <c:pt idx="3">
                  <c:v>400398168.83999997</c:v>
                </c:pt>
              </c:numCache>
            </c:numRef>
          </c:val>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gapWidth val="150"/>
        <c:axId val="372777071"/>
        <c:axId val="372781391"/>
      </c:bar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'P&amp;L'!$A$42:$E$42</c:f>
              <c:strCache>
                <c:ptCount val="5"/>
                <c:pt idx="0">
                  <c:v>PERKARA</c:v>
                </c:pt>
                <c:pt idx="1">
                  <c:v>BAJET 2025</c:v>
                </c:pt>
                <c:pt idx="2">
                  <c:v>SASARAN 
2025</c:v>
                </c:pt>
                <c:pt idx="3">
                  <c:v>SEBENAR 
2025</c:v>
                </c:pt>
                <c:pt idx="4">
                  <c:v>SEBENAR 
2024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dLbl>
              <c:idx val="0"/>
              <c:layout>
                <c:manualLayout>
                  <c:x val="-3.7186859122817018E-17"/>
                  <c:y val="2.4937655860349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B6-43D7-8022-1CF9CA3EF6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D53-4732-864E-765508CC6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'P&amp;L'!$B$42:$E$42</c:f>
              <c:strCache>
                <c:ptCount val="4"/>
                <c:pt idx="0">
                  <c:v>BAJET 2025</c:v>
                </c:pt>
                <c:pt idx="1">
                  <c:v>SASARAN 
2025</c:v>
                </c:pt>
                <c:pt idx="2">
                  <c:v>SEBENAR 
2025</c:v>
                </c:pt>
                <c:pt idx="3">
                  <c:v>SEBENAR 
2024</c:v>
                </c:pt>
              </c:strCache>
            </c:strRef>
          </c:cat>
          <c:val>
            <c:numRef>
              <c:f>'P&amp;L'!$B$45:$E$45</c:f>
              <c:numCache>
                <c:formatCode>#,##0.00_ ;\-#,##0.00\ </c:formatCode>
                <c:ptCount val="4"/>
                <c:pt idx="0">
                  <c:v>-82920000</c:v>
                </c:pt>
                <c:pt idx="1">
                  <c:v>-82920000</c:v>
                </c:pt>
                <c:pt idx="2">
                  <c:v>77432143.2299999</c:v>
                </c:pt>
                <c:pt idx="3">
                  <c:v>90321492.100000083</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'P&amp;L'!$B$24:$E$24</c:f>
              <c:numCache>
                <c:formatCode>_-* #,##0_-;\-* #,##0_-;_-* "-"??_-;_-@_-</c:formatCode>
                <c:ptCount val="4"/>
                <c:pt idx="0">
                  <c:v>210302000</c:v>
                </c:pt>
                <c:pt idx="1">
                  <c:v>210302000</c:v>
                </c:pt>
                <c:pt idx="2">
                  <c:v>208497151.84999999</c:v>
                </c:pt>
                <c:pt idx="3">
                  <c:v>192201122.76000002</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'P&amp;L'!$B$25:$E$25</c:f>
              <c:numCache>
                <c:formatCode>_-* #,##0_-;\-* #,##0_-;_-* "-"??_-;_-@_-</c:formatCode>
                <c:ptCount val="4"/>
                <c:pt idx="0">
                  <c:v>180600000</c:v>
                </c:pt>
                <c:pt idx="1">
                  <c:v>180600000</c:v>
                </c:pt>
                <c:pt idx="2">
                  <c:v>168662031.14000008</c:v>
                </c:pt>
                <c:pt idx="3">
                  <c:v>168496552.68999997</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1B92-4CE5-86A6-E6DA430C40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2025</c:v>
                </c:pt>
                <c:pt idx="2">
                  <c:v>SEBENAR 
2025</c:v>
                </c:pt>
                <c:pt idx="3">
                  <c:v>SEBENAR 
2024</c:v>
                </c:pt>
              </c:strCache>
            </c:strRef>
          </c:cat>
          <c:val>
            <c:numRef>
              <c:f>'P&amp;L'!$B$26:$E$26</c:f>
              <c:numCache>
                <c:formatCode>_-* #,##0_-;\-* #,##0_-;_-* "-"??_-;_-@_-</c:formatCode>
                <c:ptCount val="4"/>
                <c:pt idx="0">
                  <c:v>55218000</c:v>
                </c:pt>
                <c:pt idx="1">
                  <c:v>55218000</c:v>
                </c:pt>
                <c:pt idx="2">
                  <c:v>48772777.189999998</c:v>
                </c:pt>
                <c:pt idx="3">
                  <c:v>39700493.390000001</c:v>
                </c:pt>
              </c:numCache>
            </c:numRef>
          </c:val>
          <c:extLst>
            <c:ext xmlns:c16="http://schemas.microsoft.com/office/drawing/2014/chart" uri="{C3380CC4-5D6E-409C-BE32-E72D297353CC}">
              <c16:uniqueId val="{00000002-9FAE-45BD-9876-6CFDCDB62301}"/>
            </c:ext>
          </c:extLst>
        </c:ser>
        <c:ser>
          <c:idx val="3"/>
          <c:order val="3"/>
          <c:tx>
            <c:strRef>
              <c:f>'P&amp;L'!$A$27</c:f>
              <c:strCache>
                <c:ptCount val="1"/>
              </c:strCache>
            </c:strRef>
          </c:tx>
          <c:spPr>
            <a:solidFill>
              <a:schemeClr val="accent4"/>
            </a:solidFill>
            <a:ln>
              <a:noFill/>
            </a:ln>
            <a:effectLst/>
          </c:spPr>
          <c:invertIfNegative val="0"/>
          <c:cat>
            <c:strRef>
              <c:f>'P&amp;L'!$B$23:$E$23</c:f>
              <c:strCache>
                <c:ptCount val="4"/>
                <c:pt idx="0">
                  <c:v>BAJET 2025</c:v>
                </c:pt>
                <c:pt idx="1">
                  <c:v>SASARAN 
2025</c:v>
                </c:pt>
                <c:pt idx="2">
                  <c:v>SEBENAR 
2025</c:v>
                </c:pt>
                <c:pt idx="3">
                  <c:v>SEBENAR 
2024</c:v>
                </c:pt>
              </c:strCache>
            </c:strRef>
          </c:cat>
          <c:val>
            <c:numRef>
              <c:f>'P&amp;L'!$B$27:$E$27</c:f>
              <c:numCache>
                <c:formatCode>_(* #,##0.00_);_(* \(#,##0.00\);_(* "-"??_);_(@_)</c:formatCode>
                <c:ptCount val="4"/>
              </c:numCache>
            </c:numRef>
          </c:val>
          <c:extLst>
            <c:ext xmlns:c16="http://schemas.microsoft.com/office/drawing/2014/chart" uri="{C3380CC4-5D6E-409C-BE32-E72D297353CC}">
              <c16:uniqueId val="{00000000-71EE-4EB3-98A7-238CEFC1822A}"/>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434075211147414"/>
          <c:y val="0.91124039812871815"/>
          <c:w val="0.59234035873366742"/>
          <c:h val="5.50126099763202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MY" sz="1800" b="1" i="0" u="none" strike="noStrike" kern="1200" spc="0" baseline="0">
                <a:solidFill>
                  <a:sysClr val="windowText" lastClr="000000">
                    <a:lumMod val="65000"/>
                    <a:lumOff val="35000"/>
                  </a:sysClr>
                </a:solidFill>
              </a:rPr>
              <a:t>PENYATA KEDUDUKAN KEWANGAN CIDB PADA 2025</a:t>
            </a:r>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BS!$B$33:$B$36</c:f>
              <c:numCache>
                <c:formatCode>_(* #,##0.00_);_(* \(#,##0.00\);_(* "-"??_);_(@_)</c:formatCode>
                <c:ptCount val="4"/>
                <c:pt idx="0">
                  <c:v>0</c:v>
                </c:pt>
                <c:pt idx="1">
                  <c:v>1032439700.83</c:v>
                </c:pt>
                <c:pt idx="2">
                  <c:v>0</c:v>
                </c:pt>
                <c:pt idx="3">
                  <c:v>1156879298.2499998</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ASET/LIABILITI 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BS!$C$33:$C$36</c:f>
              <c:numCache>
                <c:formatCode>_(* #,##0.00_);_(* \(#,##0.00\);_(* "-"??_);_(@_)</c:formatCode>
                <c:ptCount val="4"/>
                <c:pt idx="0">
                  <c:v>468597232.14999992</c:v>
                </c:pt>
                <c:pt idx="1">
                  <c:v>39710053.960000001</c:v>
                </c:pt>
                <c:pt idx="2">
                  <c:v>495014741.39000005</c:v>
                </c:pt>
                <c:pt idx="3">
                  <c:v>34346220.859999999</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ASET/LIABILITI SEMASA (RM)</c:v>
                </c:pt>
              </c:strCache>
            </c:strRef>
          </c:tx>
          <c:spPr>
            <a:solidFill>
              <a:schemeClr val="accent1">
                <a:lumMod val="40000"/>
                <a:lumOff val="60000"/>
              </a:schemeClr>
            </a:solidFill>
            <a:ln>
              <a:noFill/>
            </a:ln>
            <a:effectLst/>
          </c:spPr>
          <c:invertIfNegative val="0"/>
          <c:dLbls>
            <c:dLbl>
              <c:idx val="1"/>
              <c:layout>
                <c:manualLayout>
                  <c:x val="0"/>
                  <c:y val="-1.313197636244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AA-480B-BAD8-82C3EB9A20CD}"/>
                </c:ext>
              </c:extLst>
            </c:dLbl>
            <c:dLbl>
              <c:idx val="3"/>
              <c:layout>
                <c:manualLayout>
                  <c:x val="-4.4787816134096176E-3"/>
                  <c:y val="-3.6769533814839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4A-498A-A643-0CC86AF3E32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2025</c:v>
                </c:pt>
                <c:pt idx="3">
                  <c:v>LIABILITI &amp; A.BERSIH 2025</c:v>
                </c:pt>
              </c:strCache>
            </c:strRef>
          </c:cat>
          <c:val>
            <c:numRef>
              <c:f>BS!$D$33:$D$36</c:f>
              <c:numCache>
                <c:formatCode>_(* #,##0.00_);_(* \(#,##0.00\);_(* "-"??_);_(@_)</c:formatCode>
                <c:ptCount val="4"/>
                <c:pt idx="0">
                  <c:v>652641109.48999989</c:v>
                </c:pt>
                <c:pt idx="1">
                  <c:v>49088586.849999994</c:v>
                </c:pt>
                <c:pt idx="2">
                  <c:v>755422297.9799999</c:v>
                </c:pt>
                <c:pt idx="3">
                  <c:v>59211520.260000005</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1985067248376936"/>
          <c:y val="0.94780008375512481"/>
          <c:w val="0.48122568806252347"/>
          <c:h val="4.43207304274096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dLbls>
            <c:dLbl>
              <c:idx val="1"/>
              <c:tx>
                <c:rich>
                  <a:bodyPr/>
                  <a:lstStyle/>
                  <a:p>
                    <a:fld id="{66F62E63-9FA8-4A3A-99FC-1111D5EAC796}" type="VALUE">
                      <a:rPr lang="en-US" b="1"/>
                      <a:pPr/>
                      <a:t>[VALUE]</a:t>
                    </a:fld>
                    <a:endParaRPr lang="en-MY"/>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CF!$C$24:$C$25</c:f>
              <c:numCache>
                <c:formatCode>_(* #,##0.00_);_(* \(#,##0.00\);_(* "-"??_);_(@_)</c:formatCode>
                <c:ptCount val="2"/>
                <c:pt idx="0">
                  <c:v>125524119</c:v>
                </c:pt>
                <c:pt idx="1">
                  <c:v>108587039</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dLbls>
            <c:dLbl>
              <c:idx val="0"/>
              <c:layout>
                <c:manualLayout>
                  <c:x val="3.2275416890801705E-3"/>
                  <c:y val="-3.7914691943127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EE-46A2-AB5B-916790C178B7}"/>
                </c:ext>
              </c:extLst>
            </c:dLbl>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CF!$D$24:$D$25</c:f>
              <c:numCache>
                <c:formatCode>_(* #,##0.00_);_(* \(#,##0.00\);_(* "-"??_);_(@_)</c:formatCode>
                <c:ptCount val="2"/>
                <c:pt idx="0">
                  <c:v>-17678438</c:v>
                </c:pt>
                <c:pt idx="1">
                  <c:v>-23056468</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EE-46A2-AB5B-916790C178B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2025</c:v>
                </c:pt>
              </c:strCache>
            </c:strRef>
          </c:cat>
          <c:val>
            <c:numRef>
              <c:f>CF!$E$24:$E$25</c:f>
              <c:numCache>
                <c:formatCode>_(* #,##0.00_);_(* \(#,##0.00\);_(* "-"??_);_(@_)</c:formatCode>
                <c:ptCount val="2"/>
                <c:pt idx="0">
                  <c:v>608091383</c:v>
                </c:pt>
                <c:pt idx="1">
                  <c:v>693621954</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700000000"/>
          <c:min val="-50000000"/>
        </c:scaling>
        <c:delete val="0"/>
        <c:axPos val="b"/>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3.xml.rels><?xml version="1.0" encoding="UTF-8" standalone="yes"?>
<Relationships xmlns="http://schemas.openxmlformats.org/package/2006/relationships"><Relationship Id="rId1" Type="http://schemas.openxmlformats.org/officeDocument/2006/relationships/hyperlink" Target="#'JPKA 12-2025'!A1"/></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36286</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72572</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62">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62">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62">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#REF!</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#REF!</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#REF!</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636762"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1139438" y="3630423"/>
          <a:ext cx="1636762"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SASARAN 12-2025</a:t>
          </a:r>
          <a:endParaRPr lang="en-MY" sz="1400" b="1" baseline="0"/>
        </a:p>
      </xdr:txBody>
    </xdr:sp>
    <xdr:clientData/>
  </xdr:oneCellAnchor>
  <xdr:oneCellAnchor>
    <xdr:from>
      <xdr:col>15</xdr:col>
      <xdr:colOff>143934</xdr:colOff>
      <xdr:row>22</xdr:row>
      <xdr:rowOff>182441</xdr:rowOff>
    </xdr:from>
    <xdr:ext cx="1799770"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48067" y="4280308"/>
          <a:ext cx="1799770"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PENCAPAIAN 12-2025</a:t>
          </a:r>
          <a:endParaRPr lang="en-MY" sz="14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4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657667"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38904" y="93331"/>
          <a:ext cx="12657667"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12-2025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63">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63">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62">
      <xdr:nvSpPr>
        <xdr:cNvPr id="31" name="Rectangle: Rounded Corners 30">
          <a:hlinkClick xmlns:r="http://schemas.openxmlformats.org/officeDocument/2006/relationships" r:id="rId3"/>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266700</xdr:colOff>
      <xdr:row>32</xdr:row>
      <xdr:rowOff>13300</xdr:rowOff>
    </xdr:to>
    <xdr:sp macro="" textlink="data1!F63">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4940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63">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63">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16</xdr:row>
      <xdr:rowOff>152400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39</xdr:row>
      <xdr:rowOff>57150</xdr:rowOff>
    </xdr:from>
    <xdr:to>
      <xdr:col>16</xdr:col>
      <xdr:colOff>38100</xdr:colOff>
      <xdr:row>51</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171450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0.21275</cdr:x>
      <cdr:y>0.10473</cdr:y>
    </cdr:from>
    <cdr:to>
      <cdr:x>0.33815</cdr:x>
      <cdr:y>0.17695</cdr:y>
    </cdr:to>
    <cdr:sp macro="" textlink="">
      <cdr:nvSpPr>
        <cdr:cNvPr id="2" name="TextBox 1">
          <a:extLst xmlns:a="http://schemas.openxmlformats.org/drawingml/2006/main">
            <a:ext uri="{FF2B5EF4-FFF2-40B4-BE49-F238E27FC236}">
              <a16:creationId xmlns:a16="http://schemas.microsoft.com/office/drawing/2014/main" id="{14C47F74-1D76-7390-547A-9C23DC09F475}"/>
            </a:ext>
          </a:extLst>
        </cdr:cNvPr>
        <cdr:cNvSpPr txBox="1"/>
      </cdr:nvSpPr>
      <cdr:spPr>
        <a:xfrm xmlns:a="http://schemas.openxmlformats.org/drawingml/2006/main">
          <a:off x="3016299" y="506429"/>
          <a:ext cx="1777917" cy="3492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MY" sz="1800" b="1" kern="1200"/>
            <a:t>1,121.24</a:t>
          </a:r>
        </a:p>
      </cdr:txBody>
    </cdr:sp>
  </cdr:relSizeAnchor>
  <cdr:relSizeAnchor xmlns:cdr="http://schemas.openxmlformats.org/drawingml/2006/chartDrawing">
    <cdr:from>
      <cdr:x>0.68435</cdr:x>
      <cdr:y>0.10078</cdr:y>
    </cdr:from>
    <cdr:to>
      <cdr:x>0.80976</cdr:x>
      <cdr:y>0.17301</cdr:y>
    </cdr:to>
    <cdr:sp macro="" textlink="">
      <cdr:nvSpPr>
        <cdr:cNvPr id="3" name="TextBox 1">
          <a:extLst xmlns:a="http://schemas.openxmlformats.org/drawingml/2006/main">
            <a:ext uri="{FF2B5EF4-FFF2-40B4-BE49-F238E27FC236}">
              <a16:creationId xmlns:a16="http://schemas.microsoft.com/office/drawing/2014/main" id="{B788EA14-C78D-C6E3-E41F-A401B0608166}"/>
            </a:ext>
          </a:extLst>
        </cdr:cNvPr>
        <cdr:cNvSpPr txBox="1"/>
      </cdr:nvSpPr>
      <cdr:spPr>
        <a:xfrm xmlns:a="http://schemas.openxmlformats.org/drawingml/2006/main">
          <a:off x="9702734" y="487342"/>
          <a:ext cx="1778058" cy="3492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MY" sz="1800" b="1" kern="1200"/>
            <a:t>1,250.43</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12700</xdr:colOff>
      <xdr:row>0</xdr:row>
      <xdr:rowOff>0</xdr:rowOff>
    </xdr:from>
    <xdr:to>
      <xdr:col>13</xdr:col>
      <xdr:colOff>12700</xdr:colOff>
      <xdr:row>21</xdr:row>
      <xdr:rowOff>152400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0.30124</cdr:x>
      <cdr:y>0.02054</cdr:y>
    </cdr:from>
    <cdr:to>
      <cdr:x>0.66057</cdr:x>
      <cdr:y>0.11374</cdr:y>
    </cdr:to>
    <cdr:sp macro="" textlink="">
      <cdr:nvSpPr>
        <cdr:cNvPr id="2" name="TextBox 2">
          <a:extLst xmlns:a="http://schemas.openxmlformats.org/drawingml/2006/main">
            <a:ext uri="{FF2B5EF4-FFF2-40B4-BE49-F238E27FC236}">
              <a16:creationId xmlns:a16="http://schemas.microsoft.com/office/drawing/2014/main" id="{2FA52682-0436-5ABC-6695-2DE90AC58DF7}"/>
            </a:ext>
          </a:extLst>
        </cdr:cNvPr>
        <cdr:cNvSpPr txBox="1"/>
      </cdr:nvSpPr>
      <cdr:spPr>
        <a:xfrm xmlns:a="http://schemas.openxmlformats.org/drawingml/2006/main">
          <a:off x="3556000" y="82550"/>
          <a:ext cx="4241800" cy="3746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2000"/>
            <a:t>PENYATA ALIRAN TUNAI CIDB 2025</a:t>
          </a: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7</xdr:col>
      <xdr:colOff>146050</xdr:colOff>
      <xdr:row>4</xdr:row>
      <xdr:rowOff>0</xdr:rowOff>
    </xdr:from>
    <xdr:to>
      <xdr:col>11</xdr:col>
      <xdr:colOff>475879</xdr:colOff>
      <xdr:row>13</xdr:row>
      <xdr:rowOff>95038</xdr:rowOff>
    </xdr:to>
    <xdr:pic>
      <xdr:nvPicPr>
        <xdr:cNvPr id="2" name="Picture 1">
          <a:extLst>
            <a:ext uri="{FF2B5EF4-FFF2-40B4-BE49-F238E27FC236}">
              <a16:creationId xmlns:a16="http://schemas.microsoft.com/office/drawing/2014/main" id="{8C68B633-13FA-4860-BA70-24A7884C082D}"/>
            </a:ext>
          </a:extLst>
        </xdr:cNvPr>
        <xdr:cNvPicPr>
          <a:picLocks noChangeAspect="1"/>
        </xdr:cNvPicPr>
      </xdr:nvPicPr>
      <xdr:blipFill>
        <a:blip xmlns:r="http://schemas.openxmlformats.org/officeDocument/2006/relationships" r:embed="rId1"/>
        <a:stretch>
          <a:fillRect/>
        </a:stretch>
      </xdr:blipFill>
      <xdr:spPr>
        <a:xfrm>
          <a:off x="4413250" y="736600"/>
          <a:ext cx="2768229" cy="1752388"/>
        </a:xfrm>
        <a:prstGeom prst="rect">
          <a:avLst/>
        </a:prstGeom>
      </xdr:spPr>
    </xdr:pic>
    <xdr:clientData/>
  </xdr:twoCellAnchor>
  <xdr:twoCellAnchor editAs="oneCell">
    <xdr:from>
      <xdr:col>2</xdr:col>
      <xdr:colOff>50800</xdr:colOff>
      <xdr:row>1</xdr:row>
      <xdr:rowOff>101600</xdr:rowOff>
    </xdr:from>
    <xdr:to>
      <xdr:col>3</xdr:col>
      <xdr:colOff>57067</xdr:colOff>
      <xdr:row>2</xdr:row>
      <xdr:rowOff>161895</xdr:rowOff>
    </xdr:to>
    <xdr:pic>
      <xdr:nvPicPr>
        <xdr:cNvPr id="3" name="Picture 2">
          <a:extLst>
            <a:ext uri="{FF2B5EF4-FFF2-40B4-BE49-F238E27FC236}">
              <a16:creationId xmlns:a16="http://schemas.microsoft.com/office/drawing/2014/main" id="{6A08A912-1BA6-4CCF-9D88-AF0C95DAAE74}"/>
            </a:ext>
          </a:extLst>
        </xdr:cNvPr>
        <xdr:cNvPicPr>
          <a:picLocks noChangeAspect="1"/>
        </xdr:cNvPicPr>
      </xdr:nvPicPr>
      <xdr:blipFill>
        <a:blip xmlns:r="http://schemas.openxmlformats.org/officeDocument/2006/relationships" r:embed="rId2"/>
        <a:stretch>
          <a:fillRect/>
        </a:stretch>
      </xdr:blipFill>
      <xdr:spPr>
        <a:xfrm>
          <a:off x="1270000" y="285750"/>
          <a:ext cx="615867" cy="2444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86805555" backgroundQuery="1" createdVersion="8" refreshedVersion="8" minRefreshableVersion="3" recordCount="0" supportSubquery="1" supportAdvancedDrill="1" xr:uid="{CE44D01D-F622-4B02-B06A-9FDF2906C8F5}">
  <cacheSource type="external" connectionId="17"/>
  <cacheFields count="7">
    <cacheField name="[kategori].[Kategori].[Kategori]" caption="Kategori" numFmtId="0" hierarchy="54" level="1">
      <sharedItems count="4">
        <s v="Belanja Mengurus"/>
        <s v="Belanja Modal"/>
        <s v="Belanja Program"/>
        <s v="Hasil"/>
      </sharedItems>
    </cacheField>
    <cacheField name="[All2].[PTJ].[PTJ]" caption="PTJ" numFmtId="0" hierarchy="33" level="1">
      <sharedItems containsSemiMixedTypes="0" containsNonDate="0" containsString="0"/>
    </cacheField>
    <cacheField name="[All2].[Kategori].[Kategori]" caption="Kategori" numFmtId="0" hierarchy="40" level="1">
      <sharedItems containsSemiMixedTypes="0" containsNonDate="0" containsString="0"/>
    </cacheField>
    <cacheField name="[PTJ].[PTJ_1].[PTJ_1]" caption="PTJ_1" numFmtId="0" hierarchy="62"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3" level="1">
      <sharedItems containsSemiMixedTypes="0" containsNonDate="0" containsString="0"/>
    </cacheField>
    <cacheField name="[KOD].[KOD].[KOD]" caption="KOD" numFmtId="0" hierarchy="56" level="1">
      <sharedItems containsSemiMixedTypes="0" containsNonDate="0" containsString="0"/>
    </cacheField>
  </cacheFields>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4"/>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6"/>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3"/>
      </fieldsUsage>
    </cacheHierarchy>
    <cacheHierarchy uniqueName="[PTJ].[PTJ2]" caption="PTJ2" attribute="1" defaultMemberUniqueName="[PTJ].[PTJ2].[All]" allUniqueName="[PTJ].[PTJ2].[All]" dimensionUniqueName="[PTJ]" displayFolder="" count="2" memberValueDatatype="130" unbalanced="0">
      <fieldsUsage count="2">
        <fieldUsage x="-1"/>
        <fieldUsage x="5"/>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89351849" backgroundQuery="1" createdVersion="8" refreshedVersion="8" minRefreshableVersion="3" recordCount="0" supportSubquery="1" supportAdvancedDrill="1" xr:uid="{F1A503E4-7462-4647-BC9D-9D22E0FA4E3F}">
  <cacheSource type="external" connectionId="17"/>
  <cacheFields count="6">
    <cacheField name="[PTJ].[PTJ_1].[PTJ_1]" caption="PTJ_1" numFmtId="0" hierarchy="62" level="1">
      <sharedItems count="41">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All2].[PTJ].[PTJ]" caption="PTJ" numFmtId="0" hierarchy="33" level="1">
      <sharedItems containsSemiMixedTypes="0" containsNonDate="0" containsString="0"/>
    </cacheField>
    <cacheField name="[All2].[Kategori].[Kategori]" caption="Kategori" numFmtId="0" hierarchy="40"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3" level="1">
      <sharedItems containsSemiMixedTypes="0" containsNonDate="0" containsString="0"/>
    </cacheField>
    <cacheField name="[KOD].[KOD].[KOD]" caption="KOD" numFmtId="0" hierarchy="56" level="1">
      <sharedItems containsSemiMixedTypes="0" containsNonDate="0" containsString="0"/>
    </cacheField>
  </cacheFields>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2"/>
      </fieldsUsage>
    </cacheHierarchy>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91782405" backgroundQuery="1" createdVersion="8" refreshedVersion="8" minRefreshableVersion="3" recordCount="0" supportSubquery="1" supportAdvancedDrill="1" xr:uid="{70DF4304-51C7-4A02-943F-7CFBDA0BA509}">
  <cacheSource type="external" connectionId="17"/>
  <cacheFields count="5">
    <cacheField name="[PTJ].[PTJ_1].[PTJ_1]" caption="PTJ_1" numFmtId="0" hierarchy="62" level="1">
      <sharedItems count="41">
        <s v="BAR"/>
        <s v="BKA"/>
        <s v="BKK"/>
        <s v="BKK1"/>
        <s v="BLA"/>
        <s v="BLA1"/>
        <s v="BPB"/>
        <s v="BPGK"/>
        <s v="BPK"/>
        <s v="BPKB"/>
        <s v="BPKB1"/>
        <s v="BPKPB"/>
        <s v="BPLV"/>
        <s v="BPS"/>
        <s v="BPS1"/>
        <s v="BPT"/>
        <s v="BSM"/>
        <s v="BSTU"/>
        <s v="BT"/>
        <s v="BTM"/>
        <s v="JH"/>
        <s v="KD"/>
        <s v="KN"/>
        <s v="ML"/>
        <s v="MR"/>
        <s v="NS"/>
        <s v="PH"/>
        <s v="PKE"/>
        <s v="PL"/>
        <s v="PP"/>
        <s v="PPUU"/>
        <s v="PR"/>
        <s v="SB"/>
        <s v="SD"/>
        <s v="SI"/>
        <s v="SL"/>
        <s v="SR"/>
        <s v="TR"/>
        <s v="TW"/>
        <s v="UPF"/>
        <s v="WP"/>
      </sharedItems>
    </cacheField>
    <cacheField name="[All2].[Kategori].[Kategori]" caption="Kategori" numFmtId="0" hierarchy="40"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3" level="1">
      <sharedItems containsSemiMixedTypes="0" containsNonDate="0" containsString="0"/>
    </cacheField>
    <cacheField name="[KOD].[KOD].[KOD]" caption="KOD" numFmtId="0" hierarchy="56" level="1">
      <sharedItems containsSemiMixedTypes="0" containsNonDate="0" containsString="0"/>
    </cacheField>
  </cacheFields>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2"/>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4"/>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3"/>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94097221" backgroundQuery="1" createdVersion="8" refreshedVersion="8" minRefreshableVersion="3" recordCount="0" supportSubquery="1" supportAdvancedDrill="1" xr:uid="{1623FA63-0485-4AC3-915C-550DAFDD9C3F}">
  <cacheSource type="external" connectionId="17"/>
  <cacheFields count="5">
    <cacheField name="[All2].[DESC].[DESC]" caption="DESC" numFmtId="0" hierarchy="31" level="1">
      <sharedItems count="35">
        <s v="A.Bangunan  ABM"/>
        <s v="A.Emolumen"/>
        <s v="A.Levi Kontrak"/>
        <s v="B.Bangunan"/>
        <s v="B.Elaun Perjalanan"/>
        <s v="B.Yuran Pendaftaran"/>
        <s v="C.Faedah &amp; Dividen"/>
        <s v="C.Kelengkapan Pejabat"/>
        <s v="C.Perhubungan dan Utiliti"/>
        <s v="D.Penilaian Kemahiran"/>
        <s v="D.Perabot"/>
        <s v="D.Sewaan"/>
        <s v="E.Bekalan"/>
        <s v="E.Pelbagai Hasil"/>
        <s v="F.Penyelenggaraan"/>
        <s v="G.Perkhidmatan Iktisas"/>
        <s v="G.Perkhidmatan Iktisas COS"/>
        <s v="H.Latihan Staf"/>
        <s v="I.Susutnilai"/>
        <s v="J.Hutang Ragu"/>
        <s v="Kenderaan"/>
        <s v="Komputer"/>
        <s v="PPUU"/>
        <s v="SDK-BKK"/>
        <s v="SDK-BSTU"/>
        <s v="Sistem Komputer"/>
        <s v="SPA-BLA"/>
        <s v="SPA-BPKPB"/>
        <s v="SPKPB-BPB"/>
        <s v="SPKPB-BPK"/>
        <s v="SPN-BPGK"/>
        <s v="SPN-BPKB"/>
        <s v="SPN-BPLV"/>
        <s v="SPTB-BPS"/>
        <s v="SPTB-BPT"/>
      </sharedItems>
    </cacheField>
    <cacheField name="[All2].[Kategori].[Kategori]" caption="Kategori" numFmtId="0" hierarchy="40" level="1">
      <sharedItems containsSemiMixedTypes="0" containsNonDate="0" containsString="0"/>
    </cacheField>
    <cacheField name="[PTJ].[PTJ_1].[PTJ_1]" caption="PTJ_1" numFmtId="0" hierarchy="62" level="1">
      <sharedItems containsSemiMixedTypes="0" containsNonDate="0" containsString="0"/>
    </cacheField>
    <cacheField name="[PTJ].[PTJ2].[PTJ2]" caption="PTJ2" numFmtId="0" hierarchy="63" level="1">
      <sharedItems containsSemiMixedTypes="0" containsNonDate="0" containsString="0"/>
    </cacheField>
    <cacheField name="[KOD].[KOD].[KOD]" caption="KOD" numFmtId="0" hierarchy="56" level="1">
      <sharedItems containsSemiMixedTypes="0" containsNonDate="0" containsString="0"/>
    </cacheField>
  </cacheFields>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0"/>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4"/>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2"/>
      </fieldsUsage>
    </cacheHierarchy>
    <cacheHierarchy uniqueName="[PTJ].[PTJ2]" caption="PTJ2" attribute="1" defaultMemberUniqueName="[PTJ].[PTJ2].[All]" allUniqueName="[PTJ].[PTJ2].[All]" dimensionUniqueName="[PTJ]" displayFolder="" count="2" memberValueDatatype="130" unbalanced="0">
      <fieldsUsage count="2">
        <fieldUsage x="-1"/>
        <fieldUsage x="3"/>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96180554" backgroundQuery="1" createdVersion="8" refreshedVersion="8" minRefreshableVersion="3" recordCount="0" supportSubquery="1" supportAdvancedDrill="1" xr:uid="{EF9E6F67-CFBD-4E16-BBC9-A28C9C54D2D5}">
  <cacheSource type="external" connectionId="17"/>
  <cacheFields count="6">
    <cacheField name="[kategori].[Kategori].[Kategori]" caption="Kategori" numFmtId="0" hierarchy="54" level="1">
      <sharedItems count="4">
        <s v="Belanja Mengurus"/>
        <s v="Belanja Modal"/>
        <s v="Belanja Program"/>
        <s v="Hasil"/>
      </sharedItems>
    </cacheField>
    <cacheField name="[All2].[Kategori].[Kategori]" caption="Kategori" numFmtId="0" hierarchy="40" level="1">
      <sharedItems containsSemiMixedTypes="0" containsNonDate="0" containsString="0"/>
    </cacheField>
    <cacheField name="[PTJ].[PTJ_1].[PTJ_1]" caption="PTJ_1" numFmtId="0" hierarchy="62" level="1">
      <sharedItems containsSemiMixedTypes="0" containsNonDate="0" containsString="0"/>
    </cacheField>
    <cacheField name="[All2].[DESC].[DESC]" caption="DESC" numFmtId="0" hierarchy="31" level="1">
      <sharedItems containsSemiMixedTypes="0" containsNonDate="0" containsString="0"/>
    </cacheField>
    <cacheField name="[PTJ].[PTJ2].[PTJ2]" caption="PTJ2" numFmtId="0" hierarchy="63" level="1">
      <sharedItems containsSemiMixedTypes="0" containsNonDate="0" containsString="0"/>
    </cacheField>
    <cacheField name="[KOD].[KOD].[KOD]" caption="KOD" numFmtId="0" hierarchy="56" level="1">
      <sharedItems containsSemiMixedTypes="0" containsNonDate="0" containsString="0"/>
    </cacheField>
  </cacheFields>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fieldsUsage count="2">
        <fieldUsage x="-1"/>
        <fieldUsage x="1"/>
      </fieldsUsage>
    </cacheHierarchy>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2"/>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dimensions count="13">
    <dimension name="ALL GL ADVANCE" uniqueName="[ALL GL ADVANCE]" caption="ALL GL ADVANCE"/>
    <dimension name="All2" uniqueName="[All2]" caption="All2"/>
    <dimension name="DATA" uniqueName="[DATA]" caption="DATA"/>
    <dimension name="DESC" uniqueName="[DESC]" caption="DESC"/>
    <dimension name="GL" uniqueName="[GL]" caption="GL"/>
    <dimension name="kategori" uniqueName="[kategori]" caption="kategori"/>
    <dimension name="KOD" uniqueName="[KOD]" caption="KOD"/>
    <dimension name="legend" uniqueName="[legend]" caption="legend"/>
    <dimension measure="1" name="Measures" uniqueName="[Measures]" caption="Measures"/>
    <dimension name="PTJ" uniqueName="[PTJ]" caption="PTJ"/>
    <dimension name="ptj ADV" uniqueName="[ptj ADV]" caption="ptj ADV"/>
    <dimension name="PTJ2" uniqueName="[PTJ2]" caption="PTJ2"/>
    <dimension name="Table1" uniqueName="[Table1]" caption="Table1"/>
  </dimensions>
  <measureGroups count="12">
    <measureGroup name="ALL GL ADVANCE" caption="ALL GL ADVANCE"/>
    <measureGroup name="All2" caption="All2"/>
    <measureGroup name="DATA" caption="DATA"/>
    <measureGroup name="DESC" caption="DESC"/>
    <measureGroup name="GL" caption="GL"/>
    <measureGroup name="kategori" caption="kategori"/>
    <measureGroup name="KOD" caption="KOD"/>
    <measureGroup name="legend" caption="legend"/>
    <measureGroup name="PTJ" caption="PTJ"/>
    <measureGroup name="ptj ADV" caption="ptj ADV"/>
    <measureGroup name="PTJ2" caption="PTJ2"/>
    <measureGroup name="Table1" caption="Table1"/>
  </measureGroups>
  <maps count="20">
    <map measureGroup="0" dimension="0"/>
    <map measureGroup="1" dimension="1"/>
    <map measureGroup="1" dimension="3"/>
    <map measureGroup="1" dimension="5"/>
    <map measureGroup="1" dimension="6"/>
    <map measureGroup="1" dimension="9"/>
    <map measureGroup="1" dimension="11"/>
    <map measureGroup="2" dimension="2"/>
    <map measureGroup="2" dimension="4"/>
    <map measureGroup="2" dimension="7"/>
    <map measureGroup="2" dimension="10"/>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61.714184837962" backgroundQuery="1" createdVersion="3" refreshedVersion="8" minRefreshableVersion="3" recordCount="0" supportSubquery="1" supportAdvancedDrill="1" xr:uid="{1DAF0B11-5ED6-43EA-B9D5-C0CBB40ADBC6}">
  <cacheSource type="external" connectionId="17">
    <extLst>
      <ext xmlns:x14="http://schemas.microsoft.com/office/spreadsheetml/2009/9/main" uri="{F057638F-6D5F-4e77-A914-E7F072B9BCA8}">
        <x14:sourceConnection name="ThisWorkbookDataModel"/>
      </ext>
    </extLst>
  </cacheSource>
  <cacheFields count="0"/>
  <cacheHierarchies count="98">
    <cacheHierarchy uniqueName="[ALL GL ADVANCE].[Entry Date]" caption="Entry Date" attribute="1" time="1" defaultMemberUniqueName="[ALL GL ADVANCE].[Entry Date].[All]" allUniqueName="[ALL GL ADVANCE].[Entry Date].[All]" dimensionUniqueName="[ALL GL ADVANCE]" displayFolder="" count="0" memberValueDatatype="7" unbalanced="0"/>
    <cacheHierarchy uniqueName="[ALL GL ADVANCE].[Reference]" caption="Reference" attribute="1" defaultMemberUniqueName="[ALL GL ADVANCE].[Reference].[All]" allUniqueName="[ALL GL ADVANCE].[Reference].[All]" dimensionUniqueName="[ALL GL ADVANCE]" displayFolder="" count="0" memberValueDatatype="130" unbalanced="0"/>
    <cacheHierarchy uniqueName="[ALL GL ADVANCE].[Assignment]" caption="Assignment" attribute="1" defaultMemberUniqueName="[ALL GL ADVANCE].[Assignment].[All]" allUniqueName="[ALL GL ADVANCE].[Assignment].[All]" dimensionUniqueName="[ALL GL ADVANCE]" displayFolder="" count="0" memberValueDatatype="130" unbalanced="0"/>
    <cacheHierarchy uniqueName="[ALL GL ADVANCE].[Document Number]" caption="Document Number" attribute="1" defaultMemberUniqueName="[ALL GL ADVANCE].[Document Number].[All]" allUniqueName="[ALL GL ADVANCE].[Document Number].[All]" dimensionUniqueName="[ALL GL ADVANCE]" displayFolder="" count="0" memberValueDatatype="20" unbalanced="0"/>
    <cacheHierarchy uniqueName="[ALL GL ADVANCE].[Invoice reference]" caption="Invoice reference" attribute="1" defaultMemberUniqueName="[ALL GL ADVANCE].[Invoice reference].[All]" allUniqueName="[ALL GL ADVANCE].[Invoice reference].[All]" dimensionUniqueName="[ALL GL ADVANCE]" displayFolder="" count="0" memberValueDatatype="20" unbalanced="0"/>
    <cacheHierarchy uniqueName="[ALL GL ADVANCE].[Document Type]" caption="Document Type" attribute="1" defaultMemberUniqueName="[ALL GL ADVANCE].[Document Type].[All]" allUniqueName="[ALL GL ADVANCE].[Document Type].[All]" dimensionUniqueName="[ALL GL ADVANCE]" displayFolder="" count="0" memberValueDatatype="130" unbalanced="0"/>
    <cacheHierarchy uniqueName="[ALL GL ADVANCE].[Document Date]" caption="Document Date" attribute="1" time="1" defaultMemberUniqueName="[ALL GL ADVANCE].[Document Date].[All]" allUniqueName="[ALL GL ADVANCE].[Document Date].[All]" dimensionUniqueName="[ALL GL ADVANCE]" displayFolder="" count="0" memberValueDatatype="7" unbalanced="0"/>
    <cacheHierarchy uniqueName="[ALL GL ADVANCE].[Posting Date]" caption="Posting Date" attribute="1" time="1" defaultMemberUniqueName="[ALL GL ADVANCE].[Posting Date].[All]" allUniqueName="[ALL GL ADVANCE].[Posting Date].[All]" dimensionUniqueName="[ALL GL ADVANCE]" displayFolder="" count="0" memberValueDatatype="7" unbalanced="0"/>
    <cacheHierarchy uniqueName="[ALL GL ADVANCE].[Posting period]" caption="Posting period" attribute="1" defaultMemberUniqueName="[ALL GL ADVANCE].[Posting period].[All]" allUniqueName="[ALL GL ADVANCE].[Posting period].[All]" dimensionUniqueName="[ALL GL ADVANCE]" displayFolder="" count="0" memberValueDatatype="20" unbalanced="0"/>
    <cacheHierarchy uniqueName="[ALL GL ADVANCE].[Year/month]" caption="Year/month" attribute="1" time="1" defaultMemberUniqueName="[ALL GL ADVANCE].[Year/month].[All]" allUniqueName="[ALL GL ADVANCE].[Year/month].[All]" dimensionUniqueName="[ALL GL ADVANCE]" displayFolder="" count="0" memberValueDatatype="7" unbalanced="0"/>
    <cacheHierarchy uniqueName="[ALL GL ADVANCE].[Fiscal Year]" caption="Fiscal Year" attribute="1" defaultMemberUniqueName="[ALL GL ADVANCE].[Fiscal Year].[All]" allUniqueName="[ALL GL ADVANCE].[Fiscal Year].[All]" dimensionUniqueName="[ALL GL ADVANCE]" displayFolder="" count="0" memberValueDatatype="20" unbalanced="0"/>
    <cacheHierarchy uniqueName="[ALL GL ADVANCE].[Posting Key]" caption="Posting Key" attribute="1" defaultMemberUniqueName="[ALL GL ADVANCE].[Posting Key].[All]" allUniqueName="[ALL GL ADVANCE].[Posting Key].[All]" dimensionUniqueName="[ALL GL ADVANCE]" displayFolder="" count="0" memberValueDatatype="20" unbalanced="0"/>
    <cacheHierarchy uniqueName="[ALL GL ADVANCE].[Amount in local currency]" caption="Amount in local currency" attribute="1" defaultMemberUniqueName="[ALL GL ADVANCE].[Amount in local currency].[All]" allUniqueName="[ALL GL ADVANCE].[Amount in local currency].[All]" dimensionUniqueName="[ALL GL ADVANCE]" displayFolder="" count="0" memberValueDatatype="5" unbalanced="0"/>
    <cacheHierarchy uniqueName="[ALL GL ADVANCE].[LEGEND]" caption="LEGEND" attribute="1" defaultMemberUniqueName="[ALL GL ADVANCE].[LEGEND].[All]" allUniqueName="[ALL GL ADVANCE].[LEGEND].[All]" dimensionUniqueName="[ALL GL ADVANCE]" displayFolder="" count="0" memberValueDatatype="130" unbalanced="0"/>
    <cacheHierarchy uniqueName="[ALL GL ADVANCE].[Funds Center]" caption="Funds Center" attribute="1" defaultMemberUniqueName="[ALL GL ADVANCE].[Funds Center].[All]" allUniqueName="[ALL GL ADVANCE].[Funds Center].[All]" dimensionUniqueName="[ALL GL ADVANCE]" displayFolder="" count="0" memberValueDatatype="20" unbalanced="0"/>
    <cacheHierarchy uniqueName="[ALL GL ADVANCE].[G/L Account]" caption="G/L Account" attribute="1" defaultMemberUniqueName="[ALL GL ADVANCE].[G/L Account].[All]" allUniqueName="[ALL GL ADVANCE].[G/L Account].[All]" dimensionUniqueName="[ALL GL ADVANCE]" displayFolder="" count="0" memberValueDatatype="130" unbalanced="0"/>
    <cacheHierarchy uniqueName="[ALL GL ADVANCE].[Cost Center]" caption="Cost Center" attribute="1" defaultMemberUniqueName="[ALL GL ADVANCE].[Cost Center].[All]" allUniqueName="[ALL GL ADVANCE].[Cost Center].[All]" dimensionUniqueName="[ALL GL ADVANCE]" displayFolder="" count="0" memberValueDatatype="20" unbalanced="0"/>
    <cacheHierarchy uniqueName="[ALL GL ADVANCE].[Profit Center]" caption="Profit Center" attribute="1" defaultMemberUniqueName="[ALL GL ADVANCE].[Profit Center].[All]" allUniqueName="[ALL GL ADVANCE].[Profit Center].[All]" dimensionUniqueName="[ALL GL ADVANCE]" displayFolder="" count="0" memberValueDatatype="20" unbalanced="0"/>
    <cacheHierarchy uniqueName="[ALL GL ADVANCE].[Local Currency]" caption="Local Currency" attribute="1" defaultMemberUniqueName="[ALL GL ADVANCE].[Local Currency].[All]" allUniqueName="[ALL GL ADVANCE].[Local Currency].[All]" dimensionUniqueName="[ALL GL ADVANCE]" displayFolder="" count="0" memberValueDatatype="130" unbalanced="0"/>
    <cacheHierarchy uniqueName="[ALL GL ADVANCE].[Text]" caption="Text" attribute="1" defaultMemberUniqueName="[ALL GL ADVANCE].[Text].[All]" allUniqueName="[ALL GL ADVANCE].[Text].[All]" dimensionUniqueName="[ALL GL ADVANCE]" displayFolder="" count="0" memberValueDatatype="130" unbalanced="0"/>
    <cacheHierarchy uniqueName="[ALL GL ADVANCE].[Document Header Text]" caption="Document Header Text" attribute="1" defaultMemberUniqueName="[ALL GL ADVANCE].[Document Header Text].[All]" allUniqueName="[ALL GL ADVANCE].[Document Header Text].[All]" dimensionUniqueName="[ALL GL ADVANCE]" displayFolder="" count="0" memberValueDatatype="130" unbalanced="0"/>
    <cacheHierarchy uniqueName="[ALL GL ADVANCE].[Tax Code]" caption="Tax Code" attribute="1" defaultMemberUniqueName="[ALL GL ADVANCE].[Tax Code].[All]" allUniqueName="[ALL GL ADVANCE].[Tax Code].[All]" dimensionUniqueName="[ALL GL ADVANCE]" displayFolder="" count="0" memberValueDatatype="130" unbalanced="0"/>
    <cacheHierarchy uniqueName="[ALL GL ADVANCE].[Clearing Document]" caption="Clearing Document" attribute="1" defaultMemberUniqueName="[ALL GL ADVANCE].[Clearing Document].[All]" allUniqueName="[ALL GL ADVANCE].[Clearing Document].[All]" dimensionUniqueName="[ALL GL ADVANCE]" displayFolder="" count="0" memberValueDatatype="130" unbalanced="0"/>
    <cacheHierarchy uniqueName="[ALL GL ADVANCE].[Fund]" caption="Fund" attribute="1" defaultMemberUniqueName="[ALL GL ADVANCE].[Fund].[All]" allUniqueName="[ALL GL ADVANCE].[Fund].[All]" dimensionUniqueName="[ALL GL ADVANCE]" displayFolder="" count="0" memberValueDatatype="130" unbalanced="0"/>
    <cacheHierarchy uniqueName="[ALL GL ADVANCE].[WBS element]" caption="WBS element" attribute="1" defaultMemberUniqueName="[ALL GL ADVANCE].[WBS element].[All]" allUniqueName="[ALL GL ADVANCE].[WBS element].[All]" dimensionUniqueName="[ALL GL ADVANCE]" displayFolder="" count="0" memberValueDatatype="130" unbalanced="0"/>
    <cacheHierarchy uniqueName="[ALL GL ADVANCE].[Commitment item]" caption="Commitment item" attribute="1" defaultMemberUniqueName="[ALL GL ADVANCE].[Commitment item].[All]" allUniqueName="[ALL GL ADVANCE].[Commitment item].[All]" dimensionUniqueName="[ALL GL ADVANCE]" displayFolder="" count="0" memberValueDatatype="130" unbalanced="0"/>
    <cacheHierarchy uniqueName="[ALL GL ADVANCE].[User Name]" caption="User Name" attribute="1" defaultMemberUniqueName="[ALL GL ADVANCE].[User Name].[All]" allUniqueName="[ALL GL ADVANCE].[User Name].[All]" dimensionUniqueName="[ALL GL ADVANCE]" displayFolder="" count="0" memberValueDatatype="130" unbalanced="0"/>
    <cacheHierarchy uniqueName="[ALL GL ADVANCE].[Ref.key (header) 1]" caption="Ref.key (header) 1" attribute="1" defaultMemberUniqueName="[ALL GL ADVANCE].[Ref.key (header) 1].[All]" allUniqueName="[ALL GL ADVANCE].[Ref.key (header) 1].[All]" dimensionUniqueName="[ALL GL ADVANCE]" displayFolder="" count="0" memberValueDatatype="130" unbalanced="0"/>
    <cacheHierarchy uniqueName="[ALL GL ADVANCE].[Reference Key 3]" caption="Reference Key 3" attribute="1" defaultMemberUniqueName="[ALL GL ADVANCE].[Reference Key 3].[All]" allUniqueName="[ALL GL ADVANCE].[Reference Key 3].[All]" dimensionUniqueName="[ALL GL ADVANCE]" displayFolder="" count="0" memberValueDatatype="130" unbalanced="0"/>
    <cacheHierarchy uniqueName="[ALL GL ADVANCE].[Supplier]" caption="Supplier" attribute="1" defaultMemberUniqueName="[ALL GL ADVANCE].[Supplier].[All]" allUniqueName="[ALL GL ADVANCE].[Supplier].[All]" dimensionUniqueName="[ALL GL ADVANCE]" displayFolder="" count="0" memberValueDatatype="130" unbalanced="0"/>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130" unbalanced="0"/>
    <cacheHierarchy uniqueName="[All2].[SASARAN Q1-25]" caption="SASARAN Q1-25" attribute="1" defaultMemberUniqueName="[All2].[SASARAN Q1-25].[All]" allUniqueName="[All2].[SASARAN Q1-25].[All]" dimensionUniqueName="[All2]" displayFolder="" count="0" memberValueDatatype="130" unbalanced="0"/>
    <cacheHierarchy uniqueName="[All2].[SEBENAR Q1-25]" caption="SEBENAR Q1-25" attribute="1" defaultMemberUniqueName="[All2].[SEBENAR Q1-25].[All]" allUniqueName="[All2].[SEBENAR Q1-25].[All]" dimensionUniqueName="[All2]" displayFolder="" count="0" memberValueDatatype="130" unbalanced="0"/>
    <cacheHierarchy uniqueName="[All2].[PRESTASI 03-2025]" caption="PRESTASI 03-2025" attribute="1" defaultMemberUniqueName="[All2].[PRESTASI 03-2025].[All]" allUniqueName="[All2].[PRESTASI 03-2025].[All]" dimensionUniqueName="[All2]" displayFolder="" count="0" memberValueDatatype="130" unbalanced="0"/>
    <cacheHierarchy uniqueName="[All2].[SEBENAR 03-2025]" caption="SEBENAR 03-2025" attribute="1" defaultMemberUniqueName="[All2].[SEBENAR 03-2025].[All]" allUniqueName="[All2].[SEBENAR 03-2025].[All]" dimensionUniqueName="[All2]" displayFolder="" count="0" memberValueDatatype="130" unbalanced="0"/>
    <cacheHierarchy uniqueName="[All2].[Kategori]" caption="Kategori" attribute="1" defaultMemberUniqueName="[All2].[Kategori].[All]" allUniqueName="[All2].[Kategori].[All]" dimensionUniqueName="[All2]" displayFolder="" count="2" memberValueDatatype="130" unbalanced="0"/>
    <cacheHierarchy uniqueName="[All2].[Commitment Item]" caption="Commitment Item" attribute="1" defaultMemberUniqueName="[All2].[Commitment Item].[All]" allUniqueName="[All2].[Commitment Item].[All]" dimensionUniqueName="[All2]"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PTJ]" caption="PTJ" attribute="1" defaultMemberUniqueName="[DATA].[PTJ].[All]" allUniqueName="[DATA].[PTJ].[All]" dimensionUniqueName="[DATA]" displayFolder="" count="0" memberValueDatatype="20" unbalanced="0"/>
    <cacheHierarchy uniqueName="[DATA].[LEGEND]" caption="LEGEND" attribute="1" defaultMemberUniqueName="[DATA].[LEGEND].[All]" allUniqueName="[DATA].[LEGEND].[All]" dimensionUniqueName="[DATA]" displayFolder="" count="0" memberValueDatatype="130" unbalanced="0"/>
    <cacheHierarchy uniqueName="[DATA].[Amount in local currency]" caption="Amount in local currency" attribute="1" defaultMemberUniqueName="[DATA].[Amount in local currency].[All]" allUniqueName="[DATA].[Amount in local currency].[All]" dimensionUniqueName="[DATA]" displayFolder="" count="0" memberValueDatatype="5"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GL].[G/L Account]" caption="G/L Account" attribute="1" defaultMemberUniqueName="[GL].[G/L Account].[All]" allUniqueName="[GL].[G/L Account].[All]" dimensionUniqueName="[GL]" displayFolder="" count="0" memberValueDatatype="130" unbalanced="0"/>
    <cacheHierarchy uniqueName="[GL].[NAMA]" caption="NAMA" attribute="1" defaultMemberUniqueName="[GL].[NAMA].[All]" allUniqueName="[GL].[NAMA].[All]" dimensionUniqueName="[GL]" displayFolder="" count="0" memberValueDatatype="130" unbalanced="0"/>
    <cacheHierarchy uniqueName="[GL].[GL]" caption="GL" attribute="1" defaultMemberUniqueName="[GL].[GL].[All]" allUniqueName="[GL].[GL].[All]" dimensionUniqueName="[GL]"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legend].[LEGEND]" caption="LEGEND" attribute="1" defaultMemberUniqueName="[legend].[LEGEND].[All]" allUniqueName="[legend].[LEGEND].[All]" dimensionUniqueName="[legend]" displayFolder="" count="0"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 ADV].[PTJ]" caption="PTJ" attribute="1" defaultMemberUniqueName="[ptj ADV].[PTJ].[All]" allUniqueName="[ptj ADV].[PTJ].[All]" dimensionUniqueName="[ptj ADV]" displayFolder="" count="0" memberValueDatatype="20" unbalanced="0"/>
    <cacheHierarchy uniqueName="[ptj ADV].[PTJ_1]" caption="PTJ_1" attribute="1" defaultMemberUniqueName="[ptj ADV].[PTJ_1].[All]" allUniqueName="[ptj ADV].[PTJ_1].[All]" dimensionUniqueName="[ptj ADV]" displayFolder="" count="0"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PERBELANJAAN GERAN]" caption="PERBELANJAAN GERAN" measure="1" displayFolder="" measureGroup="DATA" count="0"/>
    <cacheHierarchy uniqueName="[Measures].[BAYAR BALIK GERAN]" caption="BAYAR BALIK GERAN" measure="1" displayFolder="" measureGroup="DATA" count="0"/>
    <cacheHierarchy uniqueName="[Measures].[PEMBERIAN GERAN]" caption="PEMBERIAN GERAN" measure="1" displayFolder="" measureGroup="DATA" count="0"/>
    <cacheHierarchy uniqueName="[Measures].[BAKI GERAN]" caption="BAKI GERAN" measure="1" displayFolder="" measureGroup="DATA"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XL_Count ALL GL ADVANCE]" caption="__XL_Count ALL GL ADVANCE" measure="1" displayFolder="" measureGroup="ALL GL ADVANCE" count="0" hidden="1"/>
    <cacheHierarchy uniqueName="[Measures].[__XL_Count ptj ADV]" caption="__XL_Count ptj ADV" measure="1" displayFolder="" measureGroup="ptj ADV" count="0" hidden="1"/>
    <cacheHierarchy uniqueName="[Measures].[__XL_Count DATA]" caption="__XL_Count DATA" measure="1" displayFolder="" measureGroup="DATA" count="0" hidden="1"/>
    <cacheHierarchy uniqueName="[Measures].[__XL_Count legend]" caption="__XL_Count legend" measure="1" displayFolder="" measureGroup="legend" count="0" hidden="1"/>
    <cacheHierarchy uniqueName="[Measures].[__XL_Count GL]" caption="__XL_Count GL" measure="1" displayFolder="" measureGroup="GL" count="0" hidden="1"/>
    <cacheHierarchy uniqueName="[Measures].[__No measures defined]" caption="__No measures defined" measure="1" displayFolder="" count="0" hidden="1"/>
    <cacheHierarchy uniqueName="[Measures].[Sum of PTJ]" caption="Sum of PTJ" measure="1" displayFolder="" measureGroup="DATA" count="0" hidden="1">
      <extLst>
        <ext xmlns:x15="http://schemas.microsoft.com/office/spreadsheetml/2010/11/main" uri="{B97F6D7D-B522-45F9-BDA1-12C45D357490}">
          <x15:cacheHierarchy aggregatedColumn="43"/>
        </ext>
      </extLst>
    </cacheHierarchy>
    <cacheHierarchy uniqueName="[Measures].[Sum of Amount in local currency]" caption="Sum of Amount in local currency" measure="1" displayFolder="" measureGroup="DATA" count="0" hidden="1">
      <extLst>
        <ext xmlns:x15="http://schemas.microsoft.com/office/spreadsheetml/2010/11/main" uri="{B97F6D7D-B522-45F9-BDA1-12C45D357490}">
          <x15:cacheHierarchy aggregatedColumn="45"/>
        </ext>
      </extLst>
    </cacheHierarchy>
    <cacheHierarchy uniqueName="[Measures].[Sum of PTJ 2]" caption="Sum of PTJ 2" measure="1" displayFolder="" measureGroup="ptj ADV" count="0" hidden="1">
      <extLst>
        <ext xmlns:x15="http://schemas.microsoft.com/office/spreadsheetml/2010/11/main" uri="{B97F6D7D-B522-45F9-BDA1-12C45D357490}">
          <x15:cacheHierarchy aggregatedColumn="64"/>
        </ext>
      </extLst>
    </cacheHierarchy>
  </cacheHierarchies>
  <kpis count="0"/>
  <extLst>
    <ext xmlns:x14="http://schemas.microsoft.com/office/spreadsheetml/2009/9/main" uri="{725AE2AE-9491-48be-B2B4-4EB974FC3084}">
      <x14:pivotCacheDefinition slicerData="1" pivotCacheId="15151876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1069"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J45" firstHeaderRow="1" firstDataRow="1" firstDataCol="1"/>
  <pivotFields count="5">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formats count="5">
    <format dxfId="149">
      <pivotArea collapsedLevelsAreSubtotals="1" fieldPosition="0">
        <references count="1">
          <reference field="0" count="8">
            <x v="2"/>
            <x v="18"/>
            <x v="24"/>
            <x v="25"/>
            <x v="31"/>
            <x v="33"/>
            <x v="34"/>
            <x v="36"/>
          </reference>
        </references>
      </pivotArea>
    </format>
    <format dxfId="148">
      <pivotArea grandRow="1" outline="0" collapsedLevelsAreSubtotals="1" fieldPosition="0"/>
    </format>
    <format dxfId="147">
      <pivotArea outline="0" collapsedLevelsAreSubtotals="1" fieldPosition="0"/>
    </format>
    <format dxfId="146">
      <pivotArea dataOnly="0" labelOnly="1" fieldPosition="0">
        <references count="1">
          <reference field="0" count="14">
            <x v="20"/>
            <x v="21"/>
            <x v="22"/>
            <x v="23"/>
            <x v="25"/>
            <x v="26"/>
            <x v="28"/>
            <x v="29"/>
            <x v="31"/>
            <x v="32"/>
            <x v="35"/>
            <x v="36"/>
            <x v="37"/>
            <x v="40"/>
          </reference>
        </references>
      </pivotArea>
    </format>
    <format dxfId="145">
      <pivotArea dataOnly="0" labelOnly="1" grandRow="1" outline="0" fieldPosition="0"/>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1066"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F45" firstHeaderRow="1" firstDataRow="1" firstDataCol="1"/>
  <pivotFields count="6">
    <pivotField axis="axisRow" allDrilled="1" subtotalTop="0" showAll="0"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formats count="2">
    <format dxfId="151">
      <pivotArea grandRow="1" outline="0" collapsedLevelsAreSubtotals="1" fieldPosition="0"/>
    </format>
    <format dxfId="150">
      <pivotArea outline="0" collapsedLevelsAreSubtotals="1" fieldPosition="0"/>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2025 (Sebenar/Sasaran)"/>
    <pivotHierarchy dragToRow="0" dragToCol="0" dragToPage="0" dragToData="1" caption="Pencapaian 12-20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1072"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A55" firstHeaderRow="1" firstDataRow="1" firstDataCol="1"/>
  <pivotFields count="5">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1075"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A15" firstHeaderRow="1" firstDataRow="1" firstDataCol="1"/>
  <pivotFields count="6">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formats count="2">
    <format dxfId="153">
      <pivotArea grandRow="1" outline="0" collapsedLevelsAreSubtotals="1" fieldPosition="0"/>
    </format>
    <format dxfId="152">
      <pivotArea collapsedLevelsAreSubtotals="1" fieldPosition="0">
        <references count="1">
          <reference field="0" count="0"/>
        </references>
      </pivotArea>
    </format>
  </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Sasaran 12-2025"/>
    <pivotHierarchy dragToRow="0" dragToCol="0" dragToPage="0" dragToData="1" caption="Prestasi (Sebenar/Sasara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1063"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5">
  <location ref="A3:A8" firstHeaderRow="1" firstDataRow="1" firstDataCol="1"/>
  <pivotFields count="7">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33BBE98-4C63-4626-B66E-AA03287DF9AE}" autoFormatId="16" applyNumberFormats="0" applyBorderFormats="0" applyFontFormats="0" applyPatternFormats="0" applyAlignmentFormats="0" applyWidthHeightFormats="0">
  <queryTableRefresh nextId="30">
    <queryTableFields count="12">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10" name="PRESTASI 03-2025" tableColumnId="10"/>
      <queryTableField id="22" name="SEBENAR 03-2025" tableColumnId="11"/>
      <queryTableField id="9" name="Kategori" tableColumnId="9"/>
      <queryTableField id="29" name="Commitment Item" tableColumnId="21"/>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1515187658">
      <levels count="2">
        <level uniqueName="[PTJ].[PTJ_1].[(All)]" sourceCaption="(All)" count="0"/>
        <level uniqueName="[PTJ].[PTJ_1].[PTJ_1]" sourceCaption="PTJ_1" count="41">
          <ranges>
            <range startItem="0">
              <i n="[PTJ].[PTJ_1].&amp;[BAR]" c="BAR"/>
              <i n="[PTJ].[PTJ_1].&amp;[BKA]" c="BKA"/>
              <i n="[PTJ].[PTJ_1].&amp;[BKK]" c="BKK"/>
              <i n="[PTJ].[PTJ_1].&amp;[BKK1]" c="BKK1"/>
              <i n="[PTJ].[PTJ_1].&amp;[BLA]" c="BLA"/>
              <i n="[PTJ].[PTJ_1].&amp;[BLA1]" c="BLA1"/>
              <i n="[PTJ].[PTJ_1].&amp;[BPB]" c="BPB"/>
              <i n="[PTJ].[PTJ_1].&amp;[BPGK]" c="BPGK"/>
              <i n="[PTJ].[PTJ_1].&amp;[BPK]" c="BPK"/>
              <i n="[PTJ].[PTJ_1].&amp;[BPKB]" c="BPKB"/>
              <i n="[PTJ].[PTJ_1].&amp;[BPKB1]" c="BPKB1"/>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1515187658">
      <levels count="2">
        <level uniqueName="[All2].[DESC].[(All)]" sourceCaption="(All)" count="0"/>
        <level uniqueName="[All2].[DESC].[DESC]" sourceCaption="DESC" count="35">
          <ranges>
            <range startItem="0">
              <i n="[All2].[DESC].&amp;[A.Bangunan  ABM]" c="A.Bangunan  ABM"/>
              <i n="[All2].[DESC].&amp;[A.Emolumen]" c="A.Emolumen"/>
              <i n="[All2].[DESC].&amp;[A.Levi Kontrak]" c="A.Levi Kontrak"/>
              <i n="[All2].[DESC].&amp;[B.Bangunan]" c="B.Bangunan"/>
              <i n="[All2].[DESC].&amp;[B.Elaun Perjalanan]" c="B.Elaun Perjalanan"/>
              <i n="[All2].[DESC].&amp;[B.Yuran Pendaftaran]" c="B.Yuran Pendaftaran"/>
              <i n="[All2].[DESC].&amp;[C.Faedah &amp; Dividen]" c="C.Faedah &amp; Dividen"/>
              <i n="[All2].[DESC].&amp;[C.Kelengkapan Pejabat]" c="C.Kelengkapan Pejabat"/>
              <i n="[All2].[DESC].&amp;[C.Perhubungan dan Utiliti]" c="C.Perhubungan dan Utiliti"/>
              <i n="[All2].[DESC].&amp;[D.Penilaian Kemahiran]" c="D.Penilaian Kemahiran"/>
              <i n="[All2].[DESC].&amp;[D.Perabot]" c="D.Perabot"/>
              <i n="[All2].[DESC].&amp;[D.Sewaan]" c="D.Sewaan"/>
              <i n="[All2].[DESC].&amp;[E.Bekalan]" c="E.Bekalan"/>
              <i n="[All2].[DESC].&amp;[E.Pelbagai Hasil]" c="E.Pelbagai Hasil"/>
              <i n="[All2].[DESC].&amp;[F.Penyelenggaraan]" c="F.Penyelenggaraan"/>
              <i n="[All2].[DESC].&amp;[G.Perkhidmatan Iktisas]" c="G.Perkhidmatan Iktisas"/>
              <i n="[All2].[DESC].&amp;[G.Perkhidmatan Iktisas COS]" c="G.Perkhidmatan Iktisas CO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1515187658">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1515187658">
      <levels count="2">
        <level uniqueName="[PTJ].[PTJ2].[(All)]" sourceCaption="(All)" count="0"/>
        <level uniqueName="[PTJ].[PTJ2].[PTJ2]" sourceCaption="PTJ2" count="2">
          <ranges>
            <range startItem="0">
              <i n="[PTJ].[PTJ2].&amp;[HQ]" c="HQ"/>
              <i n="[PTJ].[PTJ2].&amp;[Negeri]" c="Negeri"/>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1515187658">
      <levels count="2">
        <level uniqueName="[KOD].[KOD].[(All)]" sourceCaption="(All)" count="0"/>
        <level uniqueName="[KOD].[KOD].[KOD]" sourceCaption="KOD" count="72">
          <ranges>
            <range startItem="0">
              <i n="[KOD].[KOD].&amp;[A.LV]" c="A.LV"/>
              <i n="[KOD].[KOD].&amp;[AA1]" c="AA1"/>
              <i n="[KOD].[KOD].&amp;[AB1]" c="AB1"/>
              <i n="[KOD].[KOD].&amp;[AC1]" c="AC1"/>
              <i n="[KOD].[KOD].&amp;[B.YP-PB]" c="B.YP-PB"/>
              <i n="[KOD].[KOD].&amp;[B.YP-PK]" c="B.YP-PK"/>
              <i n="[KOD].[KOD].&amp;[BA1]" c="BA1"/>
              <i n="[KOD].[KOD].&amp;[BA1-S]" c="BA1-S"/>
              <i n="[KOD].[KOD].&amp;[BA2]" c="BA2"/>
              <i n="[KOD].[KOD].&amp;[BB4]" c="BB4"/>
              <i n="[KOD].[KOD].&amp;[BB4-G]" c="BB4-G"/>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LL SEWAAN]" c="E5.LLH-LL SEWAAN"/>
              <i n="[KOD].[KOD].&amp;[E5.LLH-SEWA BGN]" c="E5.LLH-SEWA BGN"/>
              <i n="[KOD].[KOD].&amp;[E5.LLH-SEWA TNH]" c="E5.LLH-SEWA TNH"/>
              <i n="[KOD].[KOD].&amp;[E6.LLH-BYRN BLK GERAN]" c="E6.LLH-BYRN BLK GERAN"/>
              <i n="[KOD].[KOD].&amp;[E6.LLH-GERAN]" c="E6.LLH-GERAN"/>
              <i n="[KOD].[KOD].&amp;[E6.LLH-SUMBGN]" c="E6.LLH-SUMBGN"/>
              <i n="[KOD].[KOD].&amp;[E7.LLH-JDOK]" c="E7.LLH-JDOK"/>
              <i n="[KOD].[KOD].&amp;[E8.LLH-JUAL ASET]" c="E8.LLH-JUAL ASET"/>
              <i n="[KOD].[KOD].&amp;[E9.LLH]" c="E9.LLH"/>
              <i n="[KOD].[KOD].&amp;[E9.LLH-BYRN BLK KOS GUAMAN]" c="E9.LLH-BYRN BLK KOS GUAMAN"/>
              <i n="[KOD].[KOD].&amp;[E9.LLH-HK LEVI]" c="E9.LLH-HK LEVI"/>
              <i n="[KOD].[KOD].&amp;[E9.LLH-MDRBH]" c="E9.LLH-MDRBH"/>
              <i n="[KOD].[KOD].&amp;[EA2]" c="EA2"/>
              <i n="[KOD].[KOD].&amp;[EC2]" c="EC2"/>
              <i n="[KOD].[KOD].&amp;[FA2]" c="FA2"/>
              <i n="[KOD].[KOD].&amp;[FB2]" c="FB2"/>
              <i n="[KOD].[KOD].&amp;[FC2]" c="FC2"/>
              <i n="[KOD].[KOD].&amp;[FD2]" c="FD2"/>
              <i n="[KOD].[KOD].&amp;[GB2]" c="GB2"/>
              <i n="[KOD].[KOD].&amp;[GD2]" c="GD2"/>
              <i n="[KOD].[KOD].&amp;[GD4]" c="GD4"/>
              <i n="[KOD].[KOD].&amp;[GD4-G]" c="GD4-G"/>
              <i n="[KOD].[KOD].&amp;[GE2]" c="GE2"/>
              <i n="[KOD].[KOD].&amp;[HA2]" c="HA2"/>
              <i n="[KOD].[KOD].&amp;[HB2]" c="HB2"/>
              <i n="[KOD].[KOD].&amp;[HB4]" c="HB4"/>
              <i n="[KOD].[KOD].&amp;[HB4-G]" c="HB4-G"/>
              <i n="[KOD].[KOD].&amp;[HC2]" c="HC2"/>
              <i n="[KOD].[KOD].&amp;[HC3]" c="HC3"/>
              <i n="[KOD].[KOD].&amp;[HD1]" c="HD1"/>
              <i n="[KOD].[KOD].&amp;[IA2]" c="IA2"/>
              <i n="[KOD].[KOD].&amp;[IB1]" c="IB1"/>
              <i n="[KOD].[KOD].&amp;[IC1]" c="IC1"/>
              <i n="[KOD].[KOD].&amp;[IC2]" c="IC2"/>
              <i n="[KOD].[KOD].&amp;[IC2-S]" c="IC2-S"/>
              <i n="[KOD].[KOD].&amp;[IE1]" c="IE1"/>
              <i n="[KOD].[KOD].&amp;[JA1]" c="JA1"/>
              <i n="[KOD].[KOD].&amp;[JC1]" c="JC1"/>
              <i n="[KOD].[KOD].&amp;[KB2]" c="KB2"/>
              <i n="[KOD].[KOD].&amp;[KD1]" c="KD1"/>
              <i n="[KOD].[KOD].&amp;[KF1]" c="KF1"/>
              <i n="[KOD].[KOD].&amp;[KF1-S]" c="KF1-S"/>
              <i n="[KOD].[KOD].&amp;[KF2]" c="KF2"/>
              <i n="[KOD].[KOD].&amp;[LA1]" c="LA1"/>
              <i n="[KOD].[KOD].&amp;[LB1]" c="LB1"/>
              <i n="[KOD].[KOD].&amp;[LC1]" c="LC1"/>
              <i n="[KOD].[KOD].&amp;[LD1]" c="LD1"/>
              <i n="[KOD].[KOD].&amp;[NA1]" c="NA1"/>
              <i n="[KOD].[KOD].&amp;" c="(blank)"/>
            </range>
          </ranges>
        </level>
      </levels>
      <selections count="1">
        <selection n="[KOD].[K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level="1" style="SlicerStyleLight1 2" rowHeight="251883"/>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144" dataDxfId="143">
  <tableColumns count="4">
    <tableColumn id="1" xr3:uid="{EFDF0132-B064-4D6E-AD1D-64054AA24D60}" name="KOD" dataDxfId="142"/>
    <tableColumn id="2" xr3:uid="{457306A2-0BBB-4AEB-8568-48767F88A8BB}" name="Details" dataDxfId="141"/>
    <tableColumn id="3" xr3:uid="{F4D72EA0-D73F-4749-9ACE-422114DA21C4}" name="KOD2" dataDxfId="140"/>
    <tableColumn id="4" xr3:uid="{D2BB3ABA-2DBD-4941-A30E-727F8534D804}" name="Details3" dataDxfId="139"/>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138" dataDxfId="136" headerRowBorderDxfId="137" tableBorderDxfId="135" dataCellStyle="Comma">
  <autoFilter ref="A1:E3" xr:uid="{E91BC038-EC4F-4A54-B33B-C8CDAC65BDA1}"/>
  <tableColumns count="5">
    <tableColumn id="1" xr3:uid="{189E201E-E404-4741-A1B9-DF3C8A65DA51}" name="PERKARA" dataDxfId="134"/>
    <tableColumn id="2" xr3:uid="{58FC0E1E-8D37-4010-8146-6364B098D47C}" name="BAJET 2025" dataDxfId="133" dataCellStyle="Comma"/>
    <tableColumn id="3" xr3:uid="{3D2BD9EB-9EC5-4F7D-B6B2-EC65B9E7C1EB}" name="SASARAN _x000a_2025" dataDxfId="132" dataCellStyle="Comma"/>
    <tableColumn id="4" xr3:uid="{DBE263B9-5DFB-41EB-9CAE-740BA2D84759}" name="SEBENAR _x000a_2025" dataDxfId="131" dataCellStyle="Comma"/>
    <tableColumn id="5" xr3:uid="{3D8BBC54-BFEF-4CBF-95B5-57A9BACA1EEE}" name="SEBENAR _x000a_2024" dataDxfId="130"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42:E45" totalsRowShown="0" headerRowDxfId="129" dataDxfId="127" headerRowBorderDxfId="128" tableBorderDxfId="126" dataCellStyle="Comma">
  <autoFilter ref="A42:E45" xr:uid="{8EC2049D-80A4-4297-A11D-150C792E1956}"/>
  <tableColumns count="5">
    <tableColumn id="1" xr3:uid="{4E1136E0-5860-4A6A-8569-C6A4FD142654}" name="PERKARA" dataDxfId="125"/>
    <tableColumn id="2" xr3:uid="{8CC18B98-0444-4D93-A1CD-BB924FD54B1D}" name="BAJET 2025" dataDxfId="124" dataCellStyle="Comma"/>
    <tableColumn id="3" xr3:uid="{DA2E1AB2-6459-45BE-B2F0-B95E34649D94}" name="SASARAN _x000a_2025" dataDxfId="123" dataCellStyle="Comma"/>
    <tableColumn id="4" xr3:uid="{130EBBE3-BCF1-4634-9B1F-6BC2056487D5}" name="SEBENAR _x000a_2025" dataDxfId="122" dataCellStyle="Comma"/>
    <tableColumn id="5" xr3:uid="{87116892-2B7F-4950-9E39-4861EC855B65}" name="SEBENAR _x000a_2024" dataDxfId="121"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8" totalsRowCount="1" headerRowDxfId="120" dataDxfId="118" headerRowBorderDxfId="119" tableBorderDxfId="117" dataCellStyle="Comma">
  <autoFilter ref="A23:E27" xr:uid="{3C0FB2C7-8830-4DE2-A020-20CE87DD0EAA}"/>
  <tableColumns count="5">
    <tableColumn id="1" xr3:uid="{6D50DE00-BE19-4F25-B0C3-249B5BEDCC45}" name="PERKARA" dataDxfId="116" totalsRowDxfId="115"/>
    <tableColumn id="2" xr3:uid="{B7E7C859-F02B-473C-ACC4-C06797EEBCF2}" name="BAJET 2025" totalsRowFunction="sum" dataDxfId="114" totalsRowDxfId="113" dataCellStyle="Comma" totalsRowCellStyle="Comma"/>
    <tableColumn id="3" xr3:uid="{F8FB2D26-3C98-4C11-BDC6-3BC59244F996}" name="SASARAN _x000a_2025" totalsRowFunction="sum" dataDxfId="112" totalsRowDxfId="111" dataCellStyle="Comma" totalsRowCellStyle="Comma"/>
    <tableColumn id="4" xr3:uid="{9CC702A4-BF62-4EAD-8416-42941F9A1E46}" name="SEBENAR _x000a_2025" totalsRowFunction="sum" dataDxfId="110" totalsRowDxfId="109" dataCellStyle="Comma" totalsRowCellStyle="Comma"/>
    <tableColumn id="5" xr3:uid="{ED3938E9-F77E-4E0C-9F7E-388DEFE109A2}" name="SEBENAR _x000a_2024" totalsRowFunction="sum" dataDxfId="108" totalsRowDxfId="107" dataCellStyle="Comma" totalsRow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106" dataDxfId="105"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104" dataCellStyle="Comma"/>
    <tableColumn id="3" xr3:uid="{F905E106-98F8-4617-B49B-95E10A130881}" name="ASET/LIABILITI BUKAN SEMASA (RM)" dataDxfId="103" dataCellStyle="Comma"/>
    <tableColumn id="4" xr3:uid="{D1A35F01-DACF-4D24-AE6E-2E682DACF15A}" name="ASET/LIABILITI SEMASA (RM)" dataDxfId="102" dataCellStyle="Comma"/>
    <tableColumn id="5" xr3:uid="{6333FFF8-DBAF-4356-A648-48821E6870D8}" name="JUMLAH" dataDxfId="101" dataCellStyle="Comma">
      <calculatedColumnFormula>SUM(Table2[[#This Row],[ASET BERSIH (RM)]:[ASET/LIABILITI SEMASA (RM)]])</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100" dataDxfId="98" headerRowBorderDxfId="99" tableBorderDxfId="97">
  <autoFilter ref="A23:E25" xr:uid="{3EA515FB-9039-4095-A19E-806D74E6D02D}"/>
  <tableColumns count="5">
    <tableColumn id="1" xr3:uid="{0DC8E394-CD36-4C41-ABD5-26FB06E14528}" name=" PERKARA" dataDxfId="96"/>
    <tableColumn id="2" xr3:uid="{52CB7ED7-8E96-4905-A968-CB331EE664CB}" name="BAKI TUNAI AWAL (RM)" dataDxfId="95"/>
    <tableColumn id="3" xr3:uid="{074FD214-761C-47AE-9FFB-1951C18685AC}" name="AKT. OPERASI (RM )" dataDxfId="94" dataCellStyle="Comma"/>
    <tableColumn id="4" xr3:uid="{68095F32-2641-4A78-83A1-119E19CE9253}" name="AKT. PELABURAN (RM)" dataDxfId="93" dataCellStyle="Comma"/>
    <tableColumn id="5" xr3:uid="{6D339AF7-1B2D-4E64-881B-C301811A10A3}" name="BAKI TUNAI AKHIR (RM)" dataDxfId="9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30D579-22F3-4DD5-8BCB-55927C4F546E}" name="_All2" displayName="_All2" ref="A1:L619" tableType="queryTable" totalsRowShown="0">
  <autoFilter ref="A1:L619" xr:uid="{1B30D579-22F3-4DD5-8BCB-55927C4F546E}"/>
  <tableColumns count="12">
    <tableColumn id="1" xr3:uid="{25351EBD-393B-434D-9F59-FD63BA5F7ADA}" uniqueName="1" name="KOD" queryTableFieldId="1" dataDxfId="163"/>
    <tableColumn id="2" xr3:uid="{D85B0B99-7269-4ABE-951F-83B17846967F}" uniqueName="2" name="DESC" queryTableFieldId="2" dataDxfId="162"/>
    <tableColumn id="3" xr3:uid="{8BF33412-CCB8-4F75-8D5D-9805C71C40D8}" uniqueName="3" name="KOD1" queryTableFieldId="3" dataDxfId="161"/>
    <tableColumn id="4" xr3:uid="{ED620B84-B9B4-4034-8A53-C55A1AD77A3D}" uniqueName="4" name="PTJ" queryTableFieldId="4" dataDxfId="160"/>
    <tableColumn id="5" xr3:uid="{B596A217-CE30-4A1B-94D2-2C8CDAFF00EB}" uniqueName="5" name="PTJ1" queryTableFieldId="5" dataDxfId="159"/>
    <tableColumn id="6" xr3:uid="{4DBC129B-7B48-49BA-88C7-8FB802BA5841}" uniqueName="6" name="BAJET 2025" queryTableFieldId="6" dataDxfId="158"/>
    <tableColumn id="7" xr3:uid="{54DB7663-3359-4BC2-9BFE-7432761D5E69}" uniqueName="7" name="SASARAN Q1-25" queryTableFieldId="7" dataDxfId="157"/>
    <tableColumn id="8" xr3:uid="{7BB8388D-087F-49D7-898A-15228FAE39E3}" uniqueName="8" name="SEBENAR Q1-25" queryTableFieldId="8" dataDxfId="156"/>
    <tableColumn id="10" xr3:uid="{DF30B3FB-D47E-4623-89A4-E74E1F245327}" uniqueName="10" name="PRESTASI 03-2025" queryTableFieldId="10" dataDxfId="155"/>
    <tableColumn id="11" xr3:uid="{0A5F5586-B112-4ACE-BA73-03E3FB279559}" uniqueName="11" name="SEBENAR 03-2025" queryTableFieldId="22" dataDxfId="10"/>
    <tableColumn id="9" xr3:uid="{98FBF860-49A1-4F92-8B22-86FF246E8FE4}" uniqueName="9" name="Kategori" queryTableFieldId="9" dataDxfId="154"/>
    <tableColumn id="21" xr3:uid="{ECDAC9DF-6C4A-4FAD-81CF-57FA662B601C}" uniqueName="21" name="Commitment Item" queryTableFieldId="29"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sheetPr>
    <tabColor rgb="FFFFC000"/>
  </sheetPr>
  <dimension ref="A8:O90"/>
  <sheetViews>
    <sheetView topLeftCell="A19" zoomScale="75" zoomScaleNormal="75" workbookViewId="0">
      <selection activeCell="H20" sqref="H20"/>
    </sheetView>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pans="1:3" s="1" customFormat="1" x14ac:dyDescent="0.35"/>
    <row r="50" spans="1:3" s="1" customFormat="1" x14ac:dyDescent="0.35"/>
    <row r="51" spans="1:3" s="1" customFormat="1" x14ac:dyDescent="0.35"/>
    <row r="52" spans="1:3" s="1" customFormat="1" x14ac:dyDescent="0.35"/>
    <row r="53" spans="1:3" s="1" customFormat="1" x14ac:dyDescent="0.35">
      <c r="A53" s="40" t="s">
        <v>136</v>
      </c>
      <c r="C53" s="1" t="s">
        <v>135</v>
      </c>
    </row>
    <row r="54" spans="1:3" s="1" customFormat="1" x14ac:dyDescent="0.35"/>
    <row r="55" spans="1:3" s="1" customFormat="1" x14ac:dyDescent="0.35"/>
    <row r="56" spans="1:3" s="1" customFormat="1" x14ac:dyDescent="0.35"/>
    <row r="57" spans="1:3" s="1" customFormat="1" x14ac:dyDescent="0.35"/>
    <row r="58" spans="1:3" s="1" customFormat="1" x14ac:dyDescent="0.35"/>
    <row r="59" spans="1:3" s="1" customFormat="1" x14ac:dyDescent="0.35"/>
    <row r="60" spans="1:3" s="1" customFormat="1" x14ac:dyDescent="0.35"/>
    <row r="61" spans="1:3" s="1" customFormat="1" x14ac:dyDescent="0.35"/>
    <row r="62" spans="1:3" s="1" customFormat="1" x14ac:dyDescent="0.35"/>
    <row r="63" spans="1:3" s="1" customFormat="1" x14ac:dyDescent="0.35"/>
    <row r="64" spans="1:3"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7"/>
  <sheetViews>
    <sheetView zoomScale="90" zoomScaleNormal="90" workbookViewId="0">
      <selection activeCell="D8" sqref="D8"/>
    </sheetView>
  </sheetViews>
  <sheetFormatPr defaultRowHeight="14.5" x14ac:dyDescent="0.35"/>
  <cols>
    <col min="1" max="1" width="15.36328125" bestFit="1" customWidth="1"/>
    <col min="2" max="2" width="16.54296875" bestFit="1" customWidth="1"/>
    <col min="3" max="3" width="22.54296875" bestFit="1" customWidth="1"/>
    <col min="4" max="4" width="22.26953125" bestFit="1" customWidth="1"/>
    <col min="5" max="6" width="12.81640625" bestFit="1" customWidth="1"/>
    <col min="7" max="7" width="14.90625" bestFit="1" customWidth="1"/>
    <col min="8" max="8" width="28.81640625" bestFit="1" customWidth="1"/>
    <col min="9" max="9" width="18.1796875" bestFit="1" customWidth="1"/>
    <col min="10" max="10" width="12.81640625" bestFit="1" customWidth="1"/>
    <col min="11" max="11" width="10.90625" bestFit="1" customWidth="1"/>
    <col min="12" max="12" width="12.81640625" bestFit="1" customWidth="1"/>
    <col min="13" max="13" width="21" style="9" bestFit="1" customWidth="1"/>
    <col min="14" max="14" width="9.453125" bestFit="1" customWidth="1"/>
  </cols>
  <sheetData>
    <row r="3" spans="1:13" x14ac:dyDescent="0.35">
      <c r="A3" s="21" t="s">
        <v>0</v>
      </c>
      <c r="F3" s="21" t="s">
        <v>0</v>
      </c>
      <c r="J3" s="21" t="s">
        <v>0</v>
      </c>
      <c r="L3" t="s">
        <v>0</v>
      </c>
      <c r="M3" s="9" t="s">
        <v>32</v>
      </c>
    </row>
    <row r="4" spans="1:13" x14ac:dyDescent="0.35">
      <c r="A4" s="22" t="s">
        <v>146</v>
      </c>
      <c r="F4" s="22" t="s">
        <v>154</v>
      </c>
      <c r="J4" s="22" t="s">
        <v>154</v>
      </c>
      <c r="L4" t="s">
        <v>3</v>
      </c>
      <c r="M4" s="9">
        <v>0</v>
      </c>
    </row>
    <row r="5" spans="1:13" x14ac:dyDescent="0.35">
      <c r="A5" s="22" t="s">
        <v>29</v>
      </c>
      <c r="F5" s="22" t="s">
        <v>2</v>
      </c>
      <c r="J5" s="22" t="s">
        <v>2</v>
      </c>
      <c r="L5" t="s">
        <v>13</v>
      </c>
      <c r="M5" s="9">
        <v>0.14183658666666668</v>
      </c>
    </row>
    <row r="6" spans="1:13" x14ac:dyDescent="0.35">
      <c r="A6" s="22" t="s">
        <v>147</v>
      </c>
      <c r="F6" s="22" t="s">
        <v>3</v>
      </c>
      <c r="J6" s="22" t="s">
        <v>3</v>
      </c>
      <c r="L6" t="s">
        <v>21</v>
      </c>
      <c r="M6" s="9">
        <v>0.20877192982456141</v>
      </c>
    </row>
    <row r="7" spans="1:13" x14ac:dyDescent="0.35">
      <c r="A7" s="22" t="s">
        <v>145</v>
      </c>
      <c r="F7" s="22" t="s">
        <v>188</v>
      </c>
      <c r="J7" s="22" t="s">
        <v>188</v>
      </c>
      <c r="L7" t="s">
        <v>23</v>
      </c>
      <c r="M7" s="9">
        <v>0.39473684210526316</v>
      </c>
    </row>
    <row r="8" spans="1:13" x14ac:dyDescent="0.35">
      <c r="A8" s="22" t="s">
        <v>1</v>
      </c>
      <c r="F8" s="22" t="s">
        <v>4</v>
      </c>
      <c r="J8" s="22" t="s">
        <v>4</v>
      </c>
      <c r="L8" t="s">
        <v>11</v>
      </c>
      <c r="M8" s="9">
        <v>0.47872340425531917</v>
      </c>
    </row>
    <row r="9" spans="1:13" x14ac:dyDescent="0.35">
      <c r="F9" s="22" t="s">
        <v>157</v>
      </c>
      <c r="J9" s="22" t="s">
        <v>157</v>
      </c>
      <c r="L9" t="s">
        <v>20</v>
      </c>
      <c r="M9" s="9">
        <v>0.49019607843137258</v>
      </c>
    </row>
    <row r="10" spans="1:13" x14ac:dyDescent="0.35">
      <c r="A10" s="21" t="s">
        <v>0</v>
      </c>
      <c r="F10" s="22" t="s">
        <v>5</v>
      </c>
      <c r="J10" s="22" t="s">
        <v>5</v>
      </c>
      <c r="L10" t="s">
        <v>26</v>
      </c>
      <c r="M10" s="9">
        <v>0.59087136929460582</v>
      </c>
    </row>
    <row r="11" spans="1:13" x14ac:dyDescent="0.35">
      <c r="A11" s="22" t="s">
        <v>146</v>
      </c>
      <c r="F11" s="22" t="s">
        <v>6</v>
      </c>
      <c r="J11" s="22" t="s">
        <v>6</v>
      </c>
      <c r="L11" t="s">
        <v>16</v>
      </c>
      <c r="M11" s="9">
        <v>0.61486486486486491</v>
      </c>
    </row>
    <row r="12" spans="1:13" x14ac:dyDescent="0.35">
      <c r="A12" s="22" t="s">
        <v>29</v>
      </c>
      <c r="F12" s="22" t="s">
        <v>7</v>
      </c>
      <c r="J12" s="22" t="s">
        <v>7</v>
      </c>
      <c r="L12" t="s">
        <v>22</v>
      </c>
      <c r="M12" s="9">
        <v>0.75146198830409361</v>
      </c>
    </row>
    <row r="13" spans="1:13" x14ac:dyDescent="0.35">
      <c r="A13" s="22" t="s">
        <v>147</v>
      </c>
      <c r="F13" s="22" t="s">
        <v>8</v>
      </c>
      <c r="J13" s="22" t="s">
        <v>8</v>
      </c>
      <c r="L13" t="s">
        <v>14</v>
      </c>
      <c r="M13" s="9">
        <v>0.79498077803203659</v>
      </c>
    </row>
    <row r="14" spans="1:13" x14ac:dyDescent="0.35">
      <c r="A14" s="22" t="s">
        <v>145</v>
      </c>
      <c r="F14" s="22" t="s">
        <v>156</v>
      </c>
      <c r="J14" s="22" t="s">
        <v>156</v>
      </c>
      <c r="L14" t="s">
        <v>15</v>
      </c>
      <c r="M14" s="9">
        <v>0.8091286307053942</v>
      </c>
    </row>
    <row r="15" spans="1:13" x14ac:dyDescent="0.35">
      <c r="A15" s="22" t="s">
        <v>1</v>
      </c>
      <c r="F15" s="22" t="s">
        <v>9</v>
      </c>
      <c r="J15" s="22" t="s">
        <v>9</v>
      </c>
      <c r="L15" t="s">
        <v>27</v>
      </c>
      <c r="M15" s="9">
        <v>0.88171060714285709</v>
      </c>
    </row>
    <row r="16" spans="1:13" x14ac:dyDescent="0.35">
      <c r="F16" s="22" t="s">
        <v>10</v>
      </c>
      <c r="J16" s="22" t="s">
        <v>10</v>
      </c>
      <c r="L16" t="s">
        <v>28</v>
      </c>
      <c r="M16" s="9">
        <v>0.89475084668192217</v>
      </c>
    </row>
    <row r="17" spans="1:13" x14ac:dyDescent="0.35">
      <c r="B17" s="9" t="e">
        <f>GETPIVOTDATA("[Measures].[Sasaran Q1]",$A$10)</f>
        <v>#REF!</v>
      </c>
      <c r="C17" s="9" t="e">
        <f>GETPIVOTDATA("[Measures].[Prestasi (Sebenar/Sasaran)2]",$A$10)</f>
        <v>#REF!</v>
      </c>
      <c r="D17" s="9" t="e">
        <f>GETPIVOTDATA("[Measures].[Pencapaian]",$A$10)</f>
        <v>#REF!</v>
      </c>
      <c r="F17" s="22" t="s">
        <v>11</v>
      </c>
      <c r="J17" s="22" t="s">
        <v>11</v>
      </c>
      <c r="L17" t="s">
        <v>18</v>
      </c>
      <c r="M17" s="9">
        <v>0.9294605809128631</v>
      </c>
    </row>
    <row r="18" spans="1:13" x14ac:dyDescent="0.35">
      <c r="F18" s="22" t="s">
        <v>36</v>
      </c>
      <c r="J18" s="22" t="s">
        <v>36</v>
      </c>
      <c r="L18" t="s">
        <v>24</v>
      </c>
      <c r="M18" s="9">
        <v>0.94737185354691078</v>
      </c>
    </row>
    <row r="19" spans="1:13" x14ac:dyDescent="0.35">
      <c r="A19" s="21" t="s">
        <v>0</v>
      </c>
      <c r="F19" s="22" t="s">
        <v>12</v>
      </c>
      <c r="J19" s="22" t="s">
        <v>12</v>
      </c>
      <c r="L19" t="s">
        <v>17</v>
      </c>
      <c r="M19" s="9">
        <v>0.95892282157676356</v>
      </c>
    </row>
    <row r="20" spans="1:13" x14ac:dyDescent="0.35">
      <c r="A20" s="22" t="s">
        <v>140</v>
      </c>
      <c r="F20" s="22" t="s">
        <v>13</v>
      </c>
      <c r="J20" s="22" t="s">
        <v>13</v>
      </c>
      <c r="L20" t="s">
        <v>7</v>
      </c>
      <c r="M20" s="9">
        <v>0.98292424</v>
      </c>
    </row>
    <row r="21" spans="1:13" x14ac:dyDescent="0.35">
      <c r="A21" s="22" t="s">
        <v>178</v>
      </c>
      <c r="F21" s="22" t="s">
        <v>148</v>
      </c>
      <c r="J21" s="22" t="s">
        <v>148</v>
      </c>
      <c r="L21" t="s">
        <v>19</v>
      </c>
      <c r="M21" s="9">
        <v>1.0350877192982455</v>
      </c>
    </row>
    <row r="22" spans="1:13" x14ac:dyDescent="0.35">
      <c r="A22" s="22" t="s">
        <v>181</v>
      </c>
      <c r="F22" s="22" t="s">
        <v>150</v>
      </c>
      <c r="J22" s="22" t="s">
        <v>150</v>
      </c>
      <c r="L22" t="s">
        <v>4</v>
      </c>
      <c r="M22" s="9">
        <v>1.2965154516640254</v>
      </c>
    </row>
    <row r="23" spans="1:13" x14ac:dyDescent="0.35">
      <c r="A23" s="22" t="s">
        <v>138</v>
      </c>
      <c r="F23" s="22" t="s">
        <v>30</v>
      </c>
      <c r="J23" s="22" t="s">
        <v>30</v>
      </c>
      <c r="L23" t="s">
        <v>1</v>
      </c>
      <c r="M23" s="9">
        <v>1.3502847037975929</v>
      </c>
    </row>
    <row r="24" spans="1:13" x14ac:dyDescent="0.35">
      <c r="A24" s="22" t="s">
        <v>168</v>
      </c>
      <c r="F24" s="22" t="s">
        <v>14</v>
      </c>
      <c r="J24" s="41" t="s">
        <v>14</v>
      </c>
      <c r="L24" t="s">
        <v>8</v>
      </c>
      <c r="M24" s="9">
        <v>1.6014167679222358</v>
      </c>
    </row>
    <row r="25" spans="1:13" x14ac:dyDescent="0.35">
      <c r="A25" s="22" t="s">
        <v>180</v>
      </c>
      <c r="F25" s="22" t="s">
        <v>15</v>
      </c>
      <c r="J25" s="41" t="s">
        <v>15</v>
      </c>
      <c r="L25" t="s">
        <v>9</v>
      </c>
      <c r="M25" s="9">
        <v>1.8671781125226861</v>
      </c>
    </row>
    <row r="26" spans="1:13" x14ac:dyDescent="0.35">
      <c r="A26" s="22" t="s">
        <v>176</v>
      </c>
      <c r="F26" s="22" t="s">
        <v>16</v>
      </c>
      <c r="J26" s="41" t="s">
        <v>16</v>
      </c>
      <c r="L26" t="s">
        <v>25</v>
      </c>
      <c r="M26" s="9">
        <v>1.9983040935672516</v>
      </c>
    </row>
    <row r="27" spans="1:13" x14ac:dyDescent="0.35">
      <c r="A27" s="22" t="s">
        <v>139</v>
      </c>
      <c r="F27" s="22" t="s">
        <v>17</v>
      </c>
      <c r="J27" s="41" t="s">
        <v>17</v>
      </c>
      <c r="L27" t="s">
        <v>2</v>
      </c>
      <c r="M27" s="9" t="e">
        <v>#NUM!</v>
      </c>
    </row>
    <row r="28" spans="1:13" x14ac:dyDescent="0.35">
      <c r="A28" s="22" t="s">
        <v>162</v>
      </c>
      <c r="F28" s="22" t="s">
        <v>31</v>
      </c>
      <c r="J28" s="22" t="s">
        <v>31</v>
      </c>
      <c r="L28" t="s">
        <v>5</v>
      </c>
      <c r="M28" s="9" t="e">
        <v>#NUM!</v>
      </c>
    </row>
    <row r="29" spans="1:13" x14ac:dyDescent="0.35">
      <c r="A29" s="22" t="s">
        <v>981</v>
      </c>
      <c r="F29" s="22" t="s">
        <v>18</v>
      </c>
      <c r="J29" s="41" t="s">
        <v>18</v>
      </c>
      <c r="L29" t="s">
        <v>6</v>
      </c>
      <c r="M29" s="9" t="e">
        <v>#NUM!</v>
      </c>
    </row>
    <row r="30" spans="1:13" x14ac:dyDescent="0.35">
      <c r="A30" s="22" t="s">
        <v>137</v>
      </c>
      <c r="F30" s="22" t="s">
        <v>19</v>
      </c>
      <c r="J30" s="41" t="s">
        <v>19</v>
      </c>
      <c r="L30" t="s">
        <v>10</v>
      </c>
      <c r="M30" s="9" t="e">
        <v>#NUM!</v>
      </c>
    </row>
    <row r="31" spans="1:13" x14ac:dyDescent="0.35">
      <c r="A31" s="22" t="s">
        <v>171</v>
      </c>
      <c r="F31" s="22" t="s">
        <v>152</v>
      </c>
      <c r="J31" s="22" t="s">
        <v>152</v>
      </c>
      <c r="L31" t="s">
        <v>36</v>
      </c>
      <c r="M31" s="9" t="e">
        <v>#NUM!</v>
      </c>
    </row>
    <row r="32" spans="1:13" x14ac:dyDescent="0.35">
      <c r="A32" s="22" t="s">
        <v>980</v>
      </c>
      <c r="F32" s="22" t="s">
        <v>20</v>
      </c>
      <c r="J32" s="41" t="s">
        <v>20</v>
      </c>
      <c r="L32" t="s">
        <v>12</v>
      </c>
      <c r="M32" s="9" t="e">
        <v>#NUM!</v>
      </c>
    </row>
    <row r="33" spans="1:13" x14ac:dyDescent="0.35">
      <c r="A33" s="22" t="s">
        <v>177</v>
      </c>
      <c r="F33" s="22" t="s">
        <v>21</v>
      </c>
      <c r="J33" s="41" t="s">
        <v>21</v>
      </c>
    </row>
    <row r="34" spans="1:13" x14ac:dyDescent="0.35">
      <c r="A34" s="22" t="s">
        <v>170</v>
      </c>
      <c r="F34" s="22" t="s">
        <v>155</v>
      </c>
      <c r="J34" s="22" t="s">
        <v>155</v>
      </c>
    </row>
    <row r="35" spans="1:13" x14ac:dyDescent="0.35">
      <c r="A35" s="22" t="s">
        <v>174</v>
      </c>
      <c r="F35" s="22" t="s">
        <v>22</v>
      </c>
      <c r="J35" s="41" t="s">
        <v>22</v>
      </c>
    </row>
    <row r="36" spans="1:13" x14ac:dyDescent="0.35">
      <c r="A36" s="22" t="s">
        <v>350</v>
      </c>
      <c r="F36" s="22" t="s">
        <v>23</v>
      </c>
      <c r="J36" s="41" t="s">
        <v>23</v>
      </c>
    </row>
    <row r="37" spans="1:13" x14ac:dyDescent="0.35">
      <c r="A37" s="22" t="s">
        <v>164</v>
      </c>
      <c r="F37" s="22" t="s">
        <v>149</v>
      </c>
      <c r="J37" s="22" t="s">
        <v>149</v>
      </c>
    </row>
    <row r="38" spans="1:13" x14ac:dyDescent="0.35">
      <c r="A38" s="22" t="s">
        <v>175</v>
      </c>
      <c r="F38" s="22" t="s">
        <v>153</v>
      </c>
      <c r="J38" s="22" t="s">
        <v>153</v>
      </c>
    </row>
    <row r="39" spans="1:13" x14ac:dyDescent="0.35">
      <c r="A39" s="22" t="s">
        <v>158</v>
      </c>
      <c r="F39" s="22" t="s">
        <v>24</v>
      </c>
      <c r="J39" s="41" t="s">
        <v>24</v>
      </c>
    </row>
    <row r="40" spans="1:13" x14ac:dyDescent="0.35">
      <c r="A40" s="22" t="s">
        <v>33</v>
      </c>
      <c r="F40" s="22" t="s">
        <v>25</v>
      </c>
      <c r="J40" s="41" t="s">
        <v>25</v>
      </c>
    </row>
    <row r="41" spans="1:13" x14ac:dyDescent="0.35">
      <c r="A41" s="22" t="s">
        <v>34</v>
      </c>
      <c r="F41" s="22" t="s">
        <v>26</v>
      </c>
      <c r="J41" s="41" t="s">
        <v>26</v>
      </c>
    </row>
    <row r="42" spans="1:13" x14ac:dyDescent="0.35">
      <c r="A42" s="22" t="s">
        <v>155</v>
      </c>
      <c r="F42" s="22" t="s">
        <v>151</v>
      </c>
      <c r="J42" s="22" t="s">
        <v>151</v>
      </c>
    </row>
    <row r="43" spans="1:13" x14ac:dyDescent="0.35">
      <c r="A43" s="22" t="s">
        <v>166</v>
      </c>
      <c r="F43" s="22" t="s">
        <v>27</v>
      </c>
      <c r="J43" s="22" t="s">
        <v>27</v>
      </c>
    </row>
    <row r="44" spans="1:13" x14ac:dyDescent="0.35">
      <c r="A44" s="22" t="s">
        <v>159</v>
      </c>
      <c r="F44" s="22" t="s">
        <v>28</v>
      </c>
      <c r="J44" s="41" t="s">
        <v>28</v>
      </c>
    </row>
    <row r="45" spans="1:13" x14ac:dyDescent="0.35">
      <c r="A45" s="22" t="s">
        <v>35</v>
      </c>
      <c r="F45" s="22" t="s">
        <v>1</v>
      </c>
      <c r="J45" s="41" t="s">
        <v>1</v>
      </c>
    </row>
    <row r="46" spans="1:13" x14ac:dyDescent="0.35">
      <c r="A46" s="22" t="s">
        <v>179</v>
      </c>
      <c r="F46" s="22"/>
      <c r="G46" s="23"/>
      <c r="H46" s="23"/>
      <c r="I46" s="2"/>
      <c r="J46" s="22"/>
      <c r="M46"/>
    </row>
    <row r="47" spans="1:13" x14ac:dyDescent="0.35">
      <c r="A47" s="22" t="s">
        <v>173</v>
      </c>
      <c r="F47" s="22"/>
      <c r="G47" s="23"/>
      <c r="H47" s="23"/>
      <c r="I47" s="2"/>
      <c r="J47" s="22"/>
      <c r="M47"/>
    </row>
    <row r="48" spans="1:13" x14ac:dyDescent="0.35">
      <c r="A48" s="22" t="s">
        <v>163</v>
      </c>
      <c r="F48" s="22"/>
      <c r="G48" s="23"/>
      <c r="H48" s="23"/>
      <c r="I48" s="2"/>
      <c r="J48" s="22"/>
      <c r="M48"/>
    </row>
    <row r="49" spans="1:13" x14ac:dyDescent="0.35">
      <c r="A49" s="22" t="s">
        <v>167</v>
      </c>
      <c r="F49" s="22"/>
      <c r="G49" s="23"/>
      <c r="H49" s="23"/>
      <c r="I49" s="2"/>
      <c r="J49" s="22"/>
      <c r="M49"/>
    </row>
    <row r="50" spans="1:13" x14ac:dyDescent="0.35">
      <c r="A50" s="22" t="s">
        <v>161</v>
      </c>
      <c r="F50" s="22"/>
      <c r="G50" s="23"/>
      <c r="H50" s="23"/>
      <c r="I50" s="2"/>
      <c r="J50" s="22"/>
      <c r="M50"/>
    </row>
    <row r="51" spans="1:13" x14ac:dyDescent="0.35">
      <c r="A51" s="22" t="s">
        <v>172</v>
      </c>
      <c r="F51" s="22"/>
      <c r="G51" s="23"/>
      <c r="H51" s="23"/>
      <c r="I51" s="2"/>
      <c r="J51" s="22"/>
      <c r="M51"/>
    </row>
    <row r="52" spans="1:13" x14ac:dyDescent="0.35">
      <c r="A52" s="22" t="s">
        <v>160</v>
      </c>
      <c r="F52" s="22"/>
      <c r="G52" s="23"/>
      <c r="H52" s="23"/>
      <c r="I52" s="2"/>
      <c r="J52" s="22"/>
      <c r="M52"/>
    </row>
    <row r="53" spans="1:13" x14ac:dyDescent="0.35">
      <c r="A53" s="22" t="s">
        <v>169</v>
      </c>
      <c r="F53" s="22"/>
      <c r="G53" s="23"/>
      <c r="H53" s="23"/>
      <c r="I53" s="2"/>
      <c r="J53" s="22"/>
      <c r="M53"/>
    </row>
    <row r="54" spans="1:13" x14ac:dyDescent="0.35">
      <c r="A54" s="22" t="s">
        <v>165</v>
      </c>
      <c r="F54" s="22"/>
      <c r="G54" s="23"/>
      <c r="H54" s="23"/>
      <c r="I54" s="2"/>
      <c r="J54" s="22"/>
      <c r="M54"/>
    </row>
    <row r="55" spans="1:13" x14ac:dyDescent="0.35">
      <c r="A55" s="22" t="s">
        <v>1</v>
      </c>
      <c r="F55" s="22"/>
      <c r="G55" s="23"/>
      <c r="H55" s="23"/>
      <c r="I55" s="2"/>
      <c r="J55" s="22"/>
      <c r="M55"/>
    </row>
    <row r="56" spans="1:13" x14ac:dyDescent="0.35">
      <c r="F56" s="22"/>
      <c r="G56" s="23"/>
      <c r="H56" s="23"/>
      <c r="I56" s="2"/>
      <c r="J56" s="22"/>
      <c r="M56"/>
    </row>
    <row r="57" spans="1:13" x14ac:dyDescent="0.35">
      <c r="F57" s="22"/>
      <c r="G57" s="23"/>
      <c r="H57" s="23"/>
      <c r="I57" s="2"/>
      <c r="J57" s="22"/>
      <c r="M57"/>
    </row>
    <row r="58" spans="1:13" x14ac:dyDescent="0.35">
      <c r="F58" s="22"/>
      <c r="G58" s="23"/>
      <c r="H58" s="23"/>
      <c r="I58" s="2"/>
      <c r="J58" s="22"/>
      <c r="M58"/>
    </row>
    <row r="59" spans="1:13" x14ac:dyDescent="0.35">
      <c r="F59" s="22"/>
      <c r="G59" s="23"/>
      <c r="H59" s="23"/>
      <c r="I59" s="2"/>
      <c r="J59" s="22"/>
      <c r="M59"/>
    </row>
    <row r="60" spans="1:13" x14ac:dyDescent="0.35">
      <c r="F60" s="22"/>
      <c r="G60" s="23"/>
      <c r="H60" s="23"/>
      <c r="I60" s="2"/>
      <c r="J60" s="22"/>
      <c r="M60"/>
    </row>
    <row r="61" spans="1:13" x14ac:dyDescent="0.35">
      <c r="F61" s="22"/>
      <c r="G61" s="23"/>
      <c r="H61" s="23"/>
      <c r="I61" s="2"/>
      <c r="J61" s="22"/>
      <c r="M61"/>
    </row>
    <row r="62" spans="1:13" x14ac:dyDescent="0.35">
      <c r="F62" s="6">
        <f>COUNTIFS(K3:K44,"&gt;=95%", F3:F44,"&lt;&gt;Grand Total")</f>
        <v>0</v>
      </c>
      <c r="G62" s="6">
        <f>COUNTIFS(K3:K44,"&gt;=85%", K3:K44,"&lt;=94.99%", F3:F44,"&lt;&gt;Grand Total")</f>
        <v>0</v>
      </c>
      <c r="H62" s="6">
        <f>COUNTIFS(K3:K44,"&lt;84.999%", F3:F44,"&lt;&gt;Grand Total")</f>
        <v>0</v>
      </c>
      <c r="J62" s="15">
        <f>F62+G62+H62</f>
        <v>0</v>
      </c>
      <c r="M62"/>
    </row>
    <row r="63" spans="1:13" x14ac:dyDescent="0.35">
      <c r="B63" s="14" t="str">
        <f>IFERROR(
  IF(GETPIVOTDATA("[Measures].[Sum of SEBENAR Q1-25 2]",$A$19) &gt;= 1000000,
     "RM " &amp; TEXT(GETPIVOTDATA("[Measures].[Sum of SEBENAR Q1-25 2]",$A$19)/1000000, "0.00") &amp; " juta",
     "RM " &amp; TEXT(GETPIVOTDATA("[Measures].[Sum of SEBENAR Q1-25 2]",$A$19)/1000, "0.00") &amp; " ribu"
  ),
  "-"
)</f>
        <v>-</v>
      </c>
      <c r="C63" s="14" t="str">
        <f>IFERROR(
  IF(GETPIVOTDATA("[Measures].[Sum of SASARAN Q1-25 2]",$A$19) &gt;= 1000000,
     "RM " &amp; TEXT(GETPIVOTDATA("[Measures].[Sum of SASARAN Q1-25 2]",$A$19)/1000000, "0.00") &amp; " juta",
     "RM " &amp; TEXT(GETPIVOTDATA("[Measures].[Sum of SASARAN Q1-25 2]",$A$19)/1000, "0.00") &amp; " ribu"
  ),
  "-"
)</f>
        <v>-</v>
      </c>
      <c r="F63" s="13" t="str" cm="1">
        <f t="array" ref="F63">IFERROR(
  _xlfn.TEXTJOIN(", ", TRUE,
    _xlfn.LET(
      _xlpm.names, J4:J44,
      _xlpm.values, K4:K44,
      _xlpm.filtered, _xlfn._xlws.FILTER(
        CHOOSE({1,2}, _xlpm.names, _xlpm.values),
        ISNUMBER(_xlpm.values) * (_xlpm.values &gt;= 0.95) * (_xlpm.names &lt;&gt; "Grand Total")
      ),
      _xlpm.sorted, _xlfn._xlws.SORT(_xlpm.filtered, 2, -1),
      _xlfn.TEXTJOIN(", ", TRUE, INDEX(_xlpm.sorted,,1) &amp; " - " &amp; TEXT(INDEX(_xlpm.sorted,,2), "0.0%"))
    )
  ),
  "-"
)</f>
        <v>-</v>
      </c>
      <c r="G63" s="7" t="str" cm="1">
        <f t="array" ref="G63">IFERROR(
  _xlfn.TEXTJOIN(", ", TRUE,
    _xlfn.LET(
      _xlpm.names, J4:J44,
      _xlpm.values, K4:K44,
      _xlpm.filtered, _xlfn._xlws.FILTER(
        CHOOSE({1,2}, _xlpm.names, _xlpm.values),
        ISNUMBER(_xlpm.values) * (_xlpm.values &gt;= 0.85) * (_xlpm.values &lt; 0.95) * (_xlpm.names &lt;&gt; "Grand Total")
      ),
      _xlpm.sorted, _xlfn._xlws.SORT(_xlpm.filtered, 2, -1),
      _xlfn.TEXTJOIN(", ", TRUE, INDEX(_xlpm.sorted,,1) &amp; " - " &amp; TEXT(INDEX(_xlpm.sorted,,2), "0.0%"))
    )
  ),
  "-"
)</f>
        <v>-</v>
      </c>
      <c r="H63" s="7" t="str" cm="1">
        <f t="array" ref="H63">IFERROR(
  _xlfn.TEXTJOIN(", ", TRUE,
    _xlfn.LET(
      _xlpm.names, J4:J44,
      _xlpm.values, K4:K44,
      _xlpm.filtered, _xlfn._xlws.FILTER(
        CHOOSE({1,2}, _xlpm.names, _xlpm.values),
        ISNUMBER(_xlpm.values) * (_xlpm.values &lt; 0.85) * (_xlpm.names &lt;&gt; "Grand Total")
      ),
      _xlpm.sorted, _xlfn._xlws.SORT(_xlpm.filtered, 2, -1),
      _xlfn.TEXTJOIN(", ", TRUE, INDEX(_xlpm.sorted,,1) &amp; " - " &amp; TEXT(INDEX(_xlpm.sorted,,2), "0.0%"))
    )
  ),
  "-"
)</f>
        <v>-</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87" spans="11:15" x14ac:dyDescent="0.35">
      <c r="K87" s="10" t="e">
        <f>GETPIVOTDATA("[Measures].[SASARAN BELJ PRG%]",$J$64)</f>
        <v>#REF!</v>
      </c>
      <c r="M87" s="9" t="e">
        <f>GETPIVOTDATA("[Measures].[measure 1]",$L$46)</f>
        <v>#REF!</v>
      </c>
    </row>
    <row r="89" spans="11:15" x14ac:dyDescent="0.35">
      <c r="M89" s="12">
        <f>COUNTIFS(M47:M85,"&gt;=85%", L47:L85,"&lt;&gt;Grand Total")</f>
        <v>0</v>
      </c>
      <c r="N89">
        <f>COUNTIFS(M47:M85,"&gt;=60%", M47:M85,"&lt;=84.999%", L47:L85,"&lt;&gt;Grand Total")</f>
        <v>0</v>
      </c>
      <c r="O89">
        <f>COUNTIFS(M47:M85,"&lt;0.6", L47:L85,"&lt;&gt;Grand Total")</f>
        <v>0</v>
      </c>
    </row>
    <row r="90" spans="11:15" x14ac:dyDescent="0.35">
      <c r="M90" s="11" t="str" cm="1">
        <f t="array" ref="M90">IFERROR(
  _xlfn.TEXTJOIN(", ", TRUE,
    _xlfn._xlws.FILTER(
      L47:L85 &amp; " - " &amp; TEXT(M47:M85, "0%"),
      ISNUMBER(M47:M85) * (M47:M85 &gt;= 0.85) * (L47:L85 &lt;&gt; "Grand Total")
    )
  ),
  "-"
)</f>
        <v>-</v>
      </c>
      <c r="N90" s="7" t="str" cm="1">
        <f t="array" ref="N90">IFERROR(
  _xlfn.TEXTJOIN(", ", TRUE,
    _xlfn._xlws.FILTER(
      L47:L85 &amp; " - " &amp; TEXT(M47:M85, "0%"),
      (ISNUMBER(M47:M85)) *
      (M47:M85 &gt;= 0.6) *
      (M47:M85 &lt;= 0.84999) *
      (L47:L85 &lt;&gt; "Grand Total")
    )
  ),
  "-"
)</f>
        <v>-</v>
      </c>
      <c r="O90" s="8" t="str" cm="1">
        <f t="array" ref="O90">IFERROR(
  _xlfn.TEXTJOIN(", ", TRUE,
    _xlfn._xlws.FILTER(
      L47:L85 &amp; " - " &amp; TEXT(M47:M85, "0%"),
      (ISNUMBER(M47:M85)) *
      (M47:M85 &lt; 0.6) *
      (L47:L85 &lt;&gt; "Grand Total")
    )
  ),
  "-"
)</f>
        <v>-</v>
      </c>
    </row>
    <row r="97" spans="6:7" x14ac:dyDescent="0.35">
      <c r="F97" t="str">
        <f>IFERROR(
  IF(GETPIVOTDATA("[Measures].[Sum of SASARAN Q1-25]", $E$46) &gt;= 1000000,
     "RM " &amp; TEXT(GETPIVOTDATA("[Measures].[Sum of SASARAN Q1-25]", $E$46)/1000000, "0.00") &amp; " juta",
     "RM " &amp; TEXT(GETPIVOTDATA("[Measures].[Sum of SASARAN Q1-25]", $E$46)/1000, "0.00") &amp; " ribu"
  ),
  "-"
)</f>
        <v>-</v>
      </c>
      <c r="G97" t="str">
        <f>IFERROR(
  IF(GETPIVOTDATA("[Measures].[Sum of SEBENAR Q1-25]",$E$46) &gt;= 1000000,
     "RM " &amp; TEXT(GETPIVOTDATA("[Measures].[Sum of SEBENAR Q1-25]",$E$46)/1000000, "0.00") &amp; " juta",
     "RM " &amp; TEXT(GETPIVOTDATA("[Measures].[Sum of SEBENAR Q1-25]",$E$46)/1000, "0.00") &amp; " ribu"
  ),
  "-"
)</f>
        <v>-</v>
      </c>
    </row>
  </sheetData>
  <autoFilter ref="L3:M32" xr:uid="{E4F7B7D3-F05E-40B6-BDE7-93622262DBB7}">
    <sortState xmlns:xlrd2="http://schemas.microsoft.com/office/spreadsheetml/2017/richdata2" ref="L4:M32">
      <sortCondition ref="M3:M32"/>
    </sortState>
  </autoFilter>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sheetPr>
    <tabColor rgb="FFFFC000"/>
  </sheetPr>
  <dimension ref="A1"/>
  <sheetViews>
    <sheetView workbookViewId="0">
      <selection activeCell="H20" sqref="H20"/>
    </sheetView>
  </sheetViews>
  <sheetFormatPr defaultRowHeight="14.5" x14ac:dyDescent="0.35"/>
  <cols>
    <col min="1" max="16384" width="8.7265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sheetPr>
    <tabColor rgb="FFFFC000"/>
  </sheetPr>
  <dimension ref="B4:E24"/>
  <sheetViews>
    <sheetView zoomScaleNormal="100" workbookViewId="0">
      <selection activeCell="H20" sqref="H20"/>
    </sheetView>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6" customFormat="1" ht="23.5" x14ac:dyDescent="0.55000000000000004">
      <c r="B4" s="17" t="s">
        <v>37</v>
      </c>
      <c r="C4" s="18" t="s">
        <v>38</v>
      </c>
      <c r="D4" s="17" t="s">
        <v>115</v>
      </c>
      <c r="E4" s="18" t="s">
        <v>116</v>
      </c>
    </row>
    <row r="5" spans="2:5" ht="18.5" x14ac:dyDescent="0.45">
      <c r="B5" s="19" t="s">
        <v>39</v>
      </c>
      <c r="C5" s="20" t="s">
        <v>40</v>
      </c>
      <c r="D5" s="19" t="s">
        <v>77</v>
      </c>
      <c r="E5" s="20" t="s">
        <v>78</v>
      </c>
    </row>
    <row r="6" spans="2:5" ht="18.5" x14ac:dyDescent="0.45">
      <c r="B6" s="19" t="s">
        <v>41</v>
      </c>
      <c r="C6" s="20" t="s">
        <v>42</v>
      </c>
      <c r="D6" s="19" t="s">
        <v>79</v>
      </c>
      <c r="E6" s="20" t="s">
        <v>80</v>
      </c>
    </row>
    <row r="7" spans="2:5" ht="18.5" x14ac:dyDescent="0.45">
      <c r="B7" s="19" t="s">
        <v>43</v>
      </c>
      <c r="C7" s="20" t="s">
        <v>44</v>
      </c>
      <c r="D7" s="19" t="s">
        <v>81</v>
      </c>
      <c r="E7" s="20" t="s">
        <v>80</v>
      </c>
    </row>
    <row r="8" spans="2:5" ht="18.5" x14ac:dyDescent="0.45">
      <c r="B8" s="19" t="s">
        <v>45</v>
      </c>
      <c r="C8" s="20" t="s">
        <v>46</v>
      </c>
      <c r="D8" s="19" t="s">
        <v>82</v>
      </c>
      <c r="E8" s="20" t="s">
        <v>83</v>
      </c>
    </row>
    <row r="9" spans="2:5" ht="18.5" x14ac:dyDescent="0.45">
      <c r="B9" s="19" t="s">
        <v>47</v>
      </c>
      <c r="C9" s="20" t="s">
        <v>46</v>
      </c>
      <c r="D9" s="19" t="s">
        <v>84</v>
      </c>
      <c r="E9" s="20" t="s">
        <v>83</v>
      </c>
    </row>
    <row r="10" spans="2:5" ht="18.5" x14ac:dyDescent="0.45">
      <c r="B10" s="19" t="s">
        <v>48</v>
      </c>
      <c r="C10" s="20" t="s">
        <v>49</v>
      </c>
      <c r="D10" s="19" t="s">
        <v>85</v>
      </c>
      <c r="E10" s="20" t="s">
        <v>86</v>
      </c>
    </row>
    <row r="11" spans="2:5" ht="18.5" x14ac:dyDescent="0.45">
      <c r="B11" s="19" t="s">
        <v>50</v>
      </c>
      <c r="C11" s="20" t="s">
        <v>51</v>
      </c>
      <c r="D11" s="19" t="s">
        <v>87</v>
      </c>
      <c r="E11" s="20" t="s">
        <v>88</v>
      </c>
    </row>
    <row r="12" spans="2:5" ht="18.5" x14ac:dyDescent="0.45">
      <c r="B12" s="19" t="s">
        <v>52</v>
      </c>
      <c r="C12" s="20" t="s">
        <v>53</v>
      </c>
      <c r="D12" s="19" t="s">
        <v>89</v>
      </c>
      <c r="E12" s="20" t="s">
        <v>90</v>
      </c>
    </row>
    <row r="13" spans="2:5" ht="18.5" x14ac:dyDescent="0.45">
      <c r="B13" s="19" t="s">
        <v>54</v>
      </c>
      <c r="C13" s="20" t="s">
        <v>55</v>
      </c>
      <c r="D13" s="19" t="s">
        <v>91</v>
      </c>
      <c r="E13" s="20" t="s">
        <v>92</v>
      </c>
    </row>
    <row r="14" spans="2:5" ht="18.5" x14ac:dyDescent="0.45">
      <c r="B14" s="19" t="s">
        <v>56</v>
      </c>
      <c r="C14" s="20" t="s">
        <v>57</v>
      </c>
      <c r="D14" s="19" t="s">
        <v>93</v>
      </c>
      <c r="E14" s="20" t="s">
        <v>94</v>
      </c>
    </row>
    <row r="15" spans="2:5" ht="18.5" x14ac:dyDescent="0.45">
      <c r="B15" s="19" t="s">
        <v>58</v>
      </c>
      <c r="C15" s="20" t="s">
        <v>59</v>
      </c>
      <c r="D15" s="19" t="s">
        <v>95</v>
      </c>
      <c r="E15" s="20" t="s">
        <v>96</v>
      </c>
    </row>
    <row r="16" spans="2:5" ht="18.5" x14ac:dyDescent="0.45">
      <c r="B16" s="19" t="s">
        <v>60</v>
      </c>
      <c r="C16" s="20" t="s">
        <v>61</v>
      </c>
      <c r="D16" s="19" t="s">
        <v>97</v>
      </c>
      <c r="E16" s="20" t="s">
        <v>98</v>
      </c>
    </row>
    <row r="17" spans="2:5" ht="18.5" x14ac:dyDescent="0.45">
      <c r="B17" s="19" t="s">
        <v>62</v>
      </c>
      <c r="C17" s="20" t="s">
        <v>63</v>
      </c>
      <c r="D17" s="19" t="s">
        <v>99</v>
      </c>
      <c r="E17" s="20" t="s">
        <v>100</v>
      </c>
    </row>
    <row r="18" spans="2:5" ht="18.5" x14ac:dyDescent="0.45">
      <c r="B18" s="19" t="s">
        <v>64</v>
      </c>
      <c r="C18" s="20" t="s">
        <v>65</v>
      </c>
      <c r="D18" s="19" t="s">
        <v>101</v>
      </c>
      <c r="E18" s="20" t="s">
        <v>102</v>
      </c>
    </row>
    <row r="19" spans="2:5" ht="18.5" x14ac:dyDescent="0.45">
      <c r="B19" s="19" t="s">
        <v>66</v>
      </c>
      <c r="C19" s="20" t="s">
        <v>67</v>
      </c>
      <c r="D19" s="19" t="s">
        <v>103</v>
      </c>
      <c r="E19" s="20" t="s">
        <v>104</v>
      </c>
    </row>
    <row r="20" spans="2:5" ht="18.5" x14ac:dyDescent="0.45">
      <c r="B20" s="19" t="s">
        <v>68</v>
      </c>
      <c r="C20" s="20" t="s">
        <v>69</v>
      </c>
      <c r="D20" s="19" t="s">
        <v>105</v>
      </c>
      <c r="E20" s="20" t="s">
        <v>106</v>
      </c>
    </row>
    <row r="21" spans="2:5" ht="18.5" x14ac:dyDescent="0.45">
      <c r="B21" s="19" t="s">
        <v>70</v>
      </c>
      <c r="C21" s="20" t="s">
        <v>71</v>
      </c>
      <c r="D21" s="19" t="s">
        <v>107</v>
      </c>
      <c r="E21" s="20" t="s">
        <v>108</v>
      </c>
    </row>
    <row r="22" spans="2:5" ht="18.5" x14ac:dyDescent="0.45">
      <c r="B22" s="19" t="s">
        <v>72</v>
      </c>
      <c r="C22" s="20" t="s">
        <v>73</v>
      </c>
      <c r="D22" s="19" t="s">
        <v>109</v>
      </c>
      <c r="E22" s="20" t="s">
        <v>110</v>
      </c>
    </row>
    <row r="23" spans="2:5" ht="18.5" x14ac:dyDescent="0.45">
      <c r="B23" s="19" t="s">
        <v>74</v>
      </c>
      <c r="C23" s="20" t="s">
        <v>73</v>
      </c>
      <c r="D23" s="19" t="s">
        <v>111</v>
      </c>
      <c r="E23" s="20" t="s">
        <v>112</v>
      </c>
    </row>
    <row r="24" spans="2:5" ht="18.5" x14ac:dyDescent="0.45">
      <c r="B24" s="19" t="s">
        <v>75</v>
      </c>
      <c r="C24" s="20" t="s">
        <v>76</v>
      </c>
      <c r="D24" s="19" t="s">
        <v>113</v>
      </c>
      <c r="E24" s="20" t="s">
        <v>114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sheetPr>
    <tabColor rgb="FFFFC000"/>
  </sheetPr>
  <dimension ref="A1:E45"/>
  <sheetViews>
    <sheetView zoomScaleNormal="100" workbookViewId="0">
      <selection activeCell="H20" sqref="H20"/>
    </sheetView>
  </sheetViews>
  <sheetFormatPr defaultRowHeight="14.5" x14ac:dyDescent="0.35"/>
  <cols>
    <col min="1" max="1" width="15" style="50" bestFit="1" customWidth="1"/>
    <col min="2" max="5" width="12.6328125" style="50" customWidth="1"/>
    <col min="6" max="16384" width="8.7265625" style="1"/>
  </cols>
  <sheetData>
    <row r="1" spans="1:5" s="24" customFormat="1" ht="22.5" customHeight="1" x14ac:dyDescent="0.35">
      <c r="A1" s="42" t="s">
        <v>123</v>
      </c>
      <c r="B1" s="43" t="s">
        <v>117</v>
      </c>
      <c r="C1" s="43" t="s">
        <v>182</v>
      </c>
      <c r="D1" s="43" t="s">
        <v>183</v>
      </c>
      <c r="E1" s="43" t="s">
        <v>184</v>
      </c>
    </row>
    <row r="2" spans="1:5" s="24" customFormat="1" ht="22.5" customHeight="1" x14ac:dyDescent="0.3">
      <c r="A2" s="44" t="s">
        <v>118</v>
      </c>
      <c r="B2" s="57">
        <v>363200000</v>
      </c>
      <c r="C2" s="57">
        <v>363200000</v>
      </c>
      <c r="D2" s="57">
        <v>503364103.41000003</v>
      </c>
      <c r="E2" s="57">
        <v>490719660.94000006</v>
      </c>
    </row>
    <row r="3" spans="1:5" s="24" customFormat="1" ht="22.5" customHeight="1" x14ac:dyDescent="0.3">
      <c r="A3" s="44" t="s">
        <v>122</v>
      </c>
      <c r="B3" s="57">
        <v>446120000</v>
      </c>
      <c r="C3" s="57">
        <v>446120000</v>
      </c>
      <c r="D3" s="57">
        <v>425931960</v>
      </c>
      <c r="E3" s="57">
        <v>400398168.83999997</v>
      </c>
    </row>
    <row r="23" spans="1:5" ht="26.5" customHeight="1" x14ac:dyDescent="0.35">
      <c r="A23" s="42" t="s">
        <v>123</v>
      </c>
      <c r="B23" s="43" t="s">
        <v>117</v>
      </c>
      <c r="C23" s="43" t="s">
        <v>182</v>
      </c>
      <c r="D23" s="43" t="s">
        <v>183</v>
      </c>
      <c r="E23" s="43" t="s">
        <v>184</v>
      </c>
    </row>
    <row r="24" spans="1:5" ht="26.5" customHeight="1" x14ac:dyDescent="0.35">
      <c r="A24" s="44" t="s">
        <v>119</v>
      </c>
      <c r="B24" s="58">
        <v>210302000</v>
      </c>
      <c r="C24" s="58">
        <v>210302000</v>
      </c>
      <c r="D24" s="58">
        <v>208497151.84999999</v>
      </c>
      <c r="E24" s="58">
        <v>192201122.76000002</v>
      </c>
    </row>
    <row r="25" spans="1:5" ht="26.5" customHeight="1" x14ac:dyDescent="0.35">
      <c r="A25" s="44" t="s">
        <v>120</v>
      </c>
      <c r="B25" s="58">
        <v>180600000</v>
      </c>
      <c r="C25" s="58">
        <v>180600000</v>
      </c>
      <c r="D25" s="58">
        <v>168662031.14000008</v>
      </c>
      <c r="E25" s="58">
        <v>168496552.68999997</v>
      </c>
    </row>
    <row r="26" spans="1:5" ht="26.5" customHeight="1" x14ac:dyDescent="0.35">
      <c r="A26" s="44" t="s">
        <v>121</v>
      </c>
      <c r="B26" s="58">
        <v>55218000</v>
      </c>
      <c r="C26" s="58">
        <v>55218000</v>
      </c>
      <c r="D26" s="58">
        <v>48772777.189999998</v>
      </c>
      <c r="E26" s="58">
        <v>39700493.390000001</v>
      </c>
    </row>
    <row r="27" spans="1:5" x14ac:dyDescent="0.35">
      <c r="A27" s="44"/>
      <c r="B27" s="49"/>
      <c r="C27" s="49"/>
      <c r="D27" s="49"/>
      <c r="E27" s="49"/>
    </row>
    <row r="28" spans="1:5" x14ac:dyDescent="0.35">
      <c r="A28" s="44"/>
      <c r="B28" s="59">
        <f>SUBTOTAL(109,Table6[BAJET 2025])</f>
        <v>446120000</v>
      </c>
      <c r="C28" s="59">
        <f>SUBTOTAL(109,Table6[SASARAN 
2025])</f>
        <v>446120000</v>
      </c>
      <c r="D28" s="59">
        <f>SUBTOTAL(109,Table6[SEBENAR 
2025])</f>
        <v>425931960.18000007</v>
      </c>
      <c r="E28" s="59">
        <f>SUBTOTAL(109,Table6[SEBENAR 
2024])</f>
        <v>400398168.83999997</v>
      </c>
    </row>
    <row r="42" spans="1:5" s="25" customFormat="1" ht="23" customHeight="1" x14ac:dyDescent="0.35">
      <c r="A42" s="42" t="s">
        <v>123</v>
      </c>
      <c r="B42" s="43" t="s">
        <v>117</v>
      </c>
      <c r="C42" s="43" t="s">
        <v>182</v>
      </c>
      <c r="D42" s="43" t="s">
        <v>183</v>
      </c>
      <c r="E42" s="43" t="s">
        <v>184</v>
      </c>
    </row>
    <row r="43" spans="1:5" ht="23" customHeight="1" x14ac:dyDescent="0.35">
      <c r="A43" s="46" t="s">
        <v>118</v>
      </c>
      <c r="B43" s="45">
        <v>363200000</v>
      </c>
      <c r="C43" s="45">
        <f t="shared" ref="C43:E44" si="0">C2</f>
        <v>363200000</v>
      </c>
      <c r="D43" s="45">
        <v>503364103.40999997</v>
      </c>
      <c r="E43" s="45">
        <f t="shared" si="0"/>
        <v>490719660.94000006</v>
      </c>
    </row>
    <row r="44" spans="1:5" ht="23" customHeight="1" x14ac:dyDescent="0.35">
      <c r="A44" s="46" t="s">
        <v>122</v>
      </c>
      <c r="B44" s="45">
        <v>446120000</v>
      </c>
      <c r="C44" s="45">
        <f t="shared" si="0"/>
        <v>446120000</v>
      </c>
      <c r="D44" s="45">
        <v>425931960.18000007</v>
      </c>
      <c r="E44" s="45">
        <f t="shared" si="0"/>
        <v>400398168.83999997</v>
      </c>
    </row>
    <row r="45" spans="1:5" ht="31.5" customHeight="1" x14ac:dyDescent="0.35">
      <c r="A45" s="47" t="s">
        <v>124</v>
      </c>
      <c r="B45" s="48">
        <f>B43-B44</f>
        <v>-82920000</v>
      </c>
      <c r="C45" s="48">
        <f>C43-C44</f>
        <v>-82920000</v>
      </c>
      <c r="D45" s="48">
        <f>D43-D44</f>
        <v>77432143.2299999</v>
      </c>
      <c r="E45" s="56">
        <f>E43-E44</f>
        <v>90321492.100000083</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sheetPr>
    <tabColor rgb="FFFFC000"/>
  </sheetPr>
  <dimension ref="A32:G36"/>
  <sheetViews>
    <sheetView zoomScale="80" zoomScaleNormal="80" workbookViewId="0">
      <selection activeCell="H20" sqref="H20"/>
    </sheetView>
  </sheetViews>
  <sheetFormatPr defaultRowHeight="14.5" x14ac:dyDescent="0.35"/>
  <cols>
    <col min="1" max="1" width="23.81640625" bestFit="1" customWidth="1"/>
    <col min="2" max="2" width="18.26953125" bestFit="1" customWidth="1"/>
    <col min="3" max="3" width="20.7265625" bestFit="1" customWidth="1"/>
    <col min="4" max="4" width="14.453125" bestFit="1" customWidth="1"/>
    <col min="5" max="5" width="14.7265625" bestFit="1" customWidth="1"/>
    <col min="6" max="6" width="13.36328125" bestFit="1" customWidth="1"/>
  </cols>
  <sheetData>
    <row r="32" spans="1:5" x14ac:dyDescent="0.35">
      <c r="A32" s="26" t="s">
        <v>125</v>
      </c>
      <c r="B32" s="27" t="s">
        <v>134</v>
      </c>
      <c r="C32" s="27" t="s">
        <v>190</v>
      </c>
      <c r="D32" s="27" t="s">
        <v>189</v>
      </c>
      <c r="E32" s="27" t="s">
        <v>133</v>
      </c>
    </row>
    <row r="33" spans="1:7" x14ac:dyDescent="0.35">
      <c r="A33" s="26" t="s">
        <v>127</v>
      </c>
      <c r="B33" s="29">
        <v>0</v>
      </c>
      <c r="C33" s="29">
        <v>468597232.14999992</v>
      </c>
      <c r="D33" s="29">
        <v>652641109.48999989</v>
      </c>
      <c r="E33" s="29">
        <f>SUM(Table2[[#This Row],[ASET BERSIH (RM)]:[ASET/LIABILITI SEMASA (RM)]])</f>
        <v>1121238341.6399999</v>
      </c>
      <c r="G33" s="28"/>
    </row>
    <row r="34" spans="1:7" x14ac:dyDescent="0.35">
      <c r="A34" s="26" t="s">
        <v>128</v>
      </c>
      <c r="B34" s="29">
        <v>1032439700.83</v>
      </c>
      <c r="C34" s="29">
        <v>39710053.960000001</v>
      </c>
      <c r="D34" s="29">
        <v>49088586.849999994</v>
      </c>
      <c r="E34" s="29">
        <f>SUM(Table2[[#This Row],[ASET BERSIH (RM)]:[ASET/LIABILITI SEMASA (RM)]])</f>
        <v>1121238341.6400001</v>
      </c>
      <c r="G34" s="28"/>
    </row>
    <row r="35" spans="1:7" x14ac:dyDescent="0.35">
      <c r="A35" s="26" t="s">
        <v>185</v>
      </c>
      <c r="B35" s="29">
        <v>0</v>
      </c>
      <c r="C35" s="29">
        <v>495014741.39000005</v>
      </c>
      <c r="D35" s="29">
        <v>755422297.9799999</v>
      </c>
      <c r="E35" s="29">
        <f>SUM(Table2[[#This Row],[ASET BERSIH (RM)]:[ASET/LIABILITI SEMASA (RM)]])</f>
        <v>1250437039.3699999</v>
      </c>
      <c r="G35" s="28"/>
    </row>
    <row r="36" spans="1:7" x14ac:dyDescent="0.35">
      <c r="A36" s="26" t="s">
        <v>186</v>
      </c>
      <c r="B36" s="29">
        <v>1156879298.2499998</v>
      </c>
      <c r="C36" s="29">
        <v>34346220.859999999</v>
      </c>
      <c r="D36" s="29">
        <v>59211520.260000005</v>
      </c>
      <c r="E36" s="29">
        <f>SUM(Table2[[#This Row],[ASET BERSIH (RM)]:[ASET/LIABILITI SEMASA (RM)]])</f>
        <v>1250437039.3699996</v>
      </c>
      <c r="G36" s="28"/>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sheetPr>
    <tabColor rgb="FFFFC000"/>
  </sheetPr>
  <dimension ref="A1:E25"/>
  <sheetViews>
    <sheetView zoomScaleNormal="100" workbookViewId="0">
      <selection activeCell="H20" sqref="H20"/>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37" customFormat="1" x14ac:dyDescent="0.35"/>
    <row r="23" spans="1:5" ht="29" x14ac:dyDescent="0.35">
      <c r="A23" s="36" t="s">
        <v>125</v>
      </c>
      <c r="B23" s="34" t="s">
        <v>129</v>
      </c>
      <c r="C23" s="35" t="s">
        <v>132</v>
      </c>
      <c r="D23" s="34" t="s">
        <v>131</v>
      </c>
      <c r="E23" s="33" t="s">
        <v>130</v>
      </c>
    </row>
    <row r="24" spans="1:5" x14ac:dyDescent="0.35">
      <c r="A24" s="38" t="s">
        <v>126</v>
      </c>
      <c r="B24" s="32">
        <v>500245702</v>
      </c>
      <c r="C24" s="32">
        <v>125524119</v>
      </c>
      <c r="D24" s="3">
        <v>-17678438</v>
      </c>
      <c r="E24" s="32">
        <v>608091383</v>
      </c>
    </row>
    <row r="25" spans="1:5" x14ac:dyDescent="0.35">
      <c r="A25" s="39" t="s">
        <v>187</v>
      </c>
      <c r="B25" s="31">
        <v>608091383</v>
      </c>
      <c r="C25" s="30">
        <v>108587039</v>
      </c>
      <c r="D25" s="30">
        <v>-23056468</v>
      </c>
      <c r="E25" s="32">
        <f>Table3[[#This Row],[BAKI TUNAI AWAL (RM)]]+Table3[[#This Row],[AKT. OPERASI (RM )]]+Table3[[#This Row],[AKT. PELABURAN (RM)]]</f>
        <v>693621954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DA-6488-44EB-90EF-200C8AFB9602}">
  <sheetPr>
    <tabColor rgb="FFFFC000"/>
  </sheetPr>
  <dimension ref="A1:C21"/>
  <sheetViews>
    <sheetView workbookViewId="0">
      <selection activeCell="H20" sqref="H20"/>
    </sheetView>
  </sheetViews>
  <sheetFormatPr defaultRowHeight="14.5" x14ac:dyDescent="0.35"/>
  <sheetData>
    <row r="1" spans="1:3" x14ac:dyDescent="0.35">
      <c r="A1" s="51" t="s">
        <v>141</v>
      </c>
      <c r="B1" s="52" t="s">
        <v>142</v>
      </c>
    </row>
    <row r="2" spans="1:3" x14ac:dyDescent="0.35">
      <c r="A2" s="53"/>
    </row>
    <row r="3" spans="1:3" x14ac:dyDescent="0.35">
      <c r="A3" s="53">
        <v>1</v>
      </c>
      <c r="B3" s="54" t="s">
        <v>143</v>
      </c>
    </row>
    <row r="4" spans="1:3" x14ac:dyDescent="0.35">
      <c r="A4" s="53"/>
    </row>
    <row r="5" spans="1:3" x14ac:dyDescent="0.35">
      <c r="A5" s="53">
        <v>2</v>
      </c>
      <c r="B5" t="s">
        <v>144</v>
      </c>
    </row>
    <row r="6" spans="1:3" x14ac:dyDescent="0.35">
      <c r="A6" s="53"/>
    </row>
    <row r="7" spans="1:3" x14ac:dyDescent="0.35">
      <c r="A7" s="53"/>
    </row>
    <row r="8" spans="1:3" x14ac:dyDescent="0.35">
      <c r="A8" s="53"/>
    </row>
    <row r="9" spans="1:3" x14ac:dyDescent="0.35">
      <c r="A9" s="53"/>
      <c r="C9" s="55"/>
    </row>
    <row r="10" spans="1:3" x14ac:dyDescent="0.35">
      <c r="A10" s="53"/>
    </row>
    <row r="11" spans="1:3" x14ac:dyDescent="0.35">
      <c r="A11" s="53"/>
    </row>
    <row r="12" spans="1:3" x14ac:dyDescent="0.35">
      <c r="A12" s="53"/>
    </row>
    <row r="13" spans="1:3" x14ac:dyDescent="0.35">
      <c r="A13" s="53"/>
    </row>
    <row r="14" spans="1:3" x14ac:dyDescent="0.35">
      <c r="A14" s="53"/>
    </row>
    <row r="15" spans="1:3" x14ac:dyDescent="0.35">
      <c r="A15" s="53"/>
    </row>
    <row r="16" spans="1:3" x14ac:dyDescent="0.35">
      <c r="A16" s="53"/>
    </row>
    <row r="17" spans="1:1" x14ac:dyDescent="0.35">
      <c r="A17" s="53"/>
    </row>
    <row r="18" spans="1:1" x14ac:dyDescent="0.35">
      <c r="A18" s="53"/>
    </row>
    <row r="19" spans="1:1" x14ac:dyDescent="0.35">
      <c r="A19" s="53"/>
    </row>
    <row r="20" spans="1:1" x14ac:dyDescent="0.35">
      <c r="A20" s="53"/>
    </row>
    <row r="21" spans="1:1" x14ac:dyDescent="0.35">
      <c r="A21" s="5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1150-F7AF-4F04-AF2F-0A107EE3C9EF}">
  <dimension ref="A1:L619"/>
  <sheetViews>
    <sheetView tabSelected="1" workbookViewId="0">
      <selection activeCell="H9" sqref="H9"/>
    </sheetView>
  </sheetViews>
  <sheetFormatPr defaultRowHeight="14.5" x14ac:dyDescent="0.35"/>
  <cols>
    <col min="1" max="1" width="19.1796875" bestFit="1" customWidth="1"/>
    <col min="2" max="2" width="23.81640625" bestFit="1" customWidth="1"/>
    <col min="3" max="3" width="18.81640625" bestFit="1" customWidth="1"/>
    <col min="4" max="4" width="6.08984375" bestFit="1" customWidth="1"/>
    <col min="5" max="5" width="6.1796875" bestFit="1" customWidth="1"/>
    <col min="6" max="6" width="9.90625" bestFit="1" customWidth="1"/>
    <col min="7" max="7" width="14.08984375" bestFit="1" customWidth="1"/>
    <col min="8" max="8" width="13.90625" bestFit="1" customWidth="1"/>
    <col min="9" max="9" width="15.90625" bestFit="1" customWidth="1"/>
    <col min="10" max="10" width="15.6328125" bestFit="1" customWidth="1"/>
    <col min="11" max="11" width="15.1796875" bestFit="1" customWidth="1"/>
    <col min="12" max="12" width="16.1796875" bestFit="1" customWidth="1"/>
    <col min="13" max="14" width="9.453125" bestFit="1" customWidth="1"/>
    <col min="15" max="15" width="15.1796875" bestFit="1" customWidth="1"/>
    <col min="16" max="16" width="9.453125" bestFit="1" customWidth="1"/>
    <col min="17" max="17" width="19.54296875" bestFit="1" customWidth="1"/>
    <col min="18" max="21" width="9.453125" customWidth="1"/>
    <col min="22" max="23" width="9.453125" bestFit="1" customWidth="1"/>
  </cols>
  <sheetData>
    <row r="1" spans="1:12" x14ac:dyDescent="0.35">
      <c r="A1" t="s">
        <v>37</v>
      </c>
      <c r="B1" t="s">
        <v>191</v>
      </c>
      <c r="C1" t="s">
        <v>192</v>
      </c>
      <c r="D1" t="s">
        <v>193</v>
      </c>
      <c r="E1" t="s">
        <v>194</v>
      </c>
      <c r="F1" t="s">
        <v>117</v>
      </c>
      <c r="G1" t="s">
        <v>195</v>
      </c>
      <c r="H1" t="s">
        <v>196</v>
      </c>
      <c r="I1" t="s">
        <v>270</v>
      </c>
      <c r="J1" t="s">
        <v>1389</v>
      </c>
      <c r="K1" t="s">
        <v>197</v>
      </c>
      <c r="L1" t="s">
        <v>1810</v>
      </c>
    </row>
    <row r="2" spans="1:12" x14ac:dyDescent="0.35">
      <c r="B2" t="s">
        <v>173</v>
      </c>
      <c r="C2" t="s">
        <v>39</v>
      </c>
      <c r="D2" t="s">
        <v>199</v>
      </c>
      <c r="E2" t="s">
        <v>20</v>
      </c>
      <c r="F2" t="s">
        <v>452</v>
      </c>
      <c r="G2" t="s">
        <v>272</v>
      </c>
      <c r="H2" t="s">
        <v>272</v>
      </c>
      <c r="J2" s="60" t="s">
        <v>272</v>
      </c>
      <c r="K2" t="s">
        <v>147</v>
      </c>
      <c r="L2" s="60"/>
    </row>
    <row r="3" spans="1:12" x14ac:dyDescent="0.35">
      <c r="B3" t="s">
        <v>173</v>
      </c>
      <c r="C3" t="s">
        <v>39</v>
      </c>
      <c r="D3" t="s">
        <v>199</v>
      </c>
      <c r="E3" t="s">
        <v>15</v>
      </c>
      <c r="F3" t="s">
        <v>462</v>
      </c>
      <c r="G3" t="s">
        <v>272</v>
      </c>
      <c r="H3" t="s">
        <v>272</v>
      </c>
      <c r="J3" s="60" t="s">
        <v>272</v>
      </c>
      <c r="K3" t="s">
        <v>147</v>
      </c>
      <c r="L3" s="60"/>
    </row>
    <row r="4" spans="1:12" x14ac:dyDescent="0.35">
      <c r="B4" t="s">
        <v>173</v>
      </c>
      <c r="C4" t="s">
        <v>39</v>
      </c>
      <c r="D4" t="s">
        <v>199</v>
      </c>
      <c r="E4" t="s">
        <v>21</v>
      </c>
      <c r="F4" t="s">
        <v>462</v>
      </c>
      <c r="G4" t="s">
        <v>272</v>
      </c>
      <c r="H4" t="s">
        <v>272</v>
      </c>
      <c r="J4" s="60" t="s">
        <v>1649</v>
      </c>
      <c r="K4" t="s">
        <v>147</v>
      </c>
      <c r="L4" s="60"/>
    </row>
    <row r="5" spans="1:12" x14ac:dyDescent="0.35">
      <c r="B5" t="s">
        <v>173</v>
      </c>
      <c r="C5" t="s">
        <v>39</v>
      </c>
      <c r="D5" t="s">
        <v>199</v>
      </c>
      <c r="E5" t="s">
        <v>22</v>
      </c>
      <c r="F5" t="s">
        <v>462</v>
      </c>
      <c r="G5" t="s">
        <v>272</v>
      </c>
      <c r="H5" t="s">
        <v>272</v>
      </c>
      <c r="J5" s="60" t="s">
        <v>272</v>
      </c>
      <c r="K5" t="s">
        <v>147</v>
      </c>
      <c r="L5" s="60"/>
    </row>
    <row r="6" spans="1:12" x14ac:dyDescent="0.35">
      <c r="B6" t="s">
        <v>173</v>
      </c>
      <c r="C6" t="s">
        <v>39</v>
      </c>
      <c r="D6" t="s">
        <v>199</v>
      </c>
      <c r="E6" t="s">
        <v>28</v>
      </c>
      <c r="F6" t="s">
        <v>462</v>
      </c>
      <c r="G6" t="s">
        <v>272</v>
      </c>
      <c r="H6" t="s">
        <v>272</v>
      </c>
      <c r="J6" s="60" t="s">
        <v>1650</v>
      </c>
      <c r="K6" t="s">
        <v>147</v>
      </c>
      <c r="L6" s="60"/>
    </row>
    <row r="7" spans="1:12" x14ac:dyDescent="0.35">
      <c r="B7" t="s">
        <v>173</v>
      </c>
      <c r="C7" t="s">
        <v>39</v>
      </c>
      <c r="D7" t="s">
        <v>199</v>
      </c>
      <c r="E7" t="s">
        <v>17</v>
      </c>
      <c r="F7" t="s">
        <v>462</v>
      </c>
      <c r="G7" t="s">
        <v>272</v>
      </c>
      <c r="H7" t="s">
        <v>272</v>
      </c>
      <c r="J7" s="60" t="s">
        <v>1651</v>
      </c>
      <c r="K7" t="s">
        <v>147</v>
      </c>
      <c r="L7" s="60"/>
    </row>
    <row r="8" spans="1:12" x14ac:dyDescent="0.35">
      <c r="B8" t="s">
        <v>173</v>
      </c>
      <c r="C8" t="s">
        <v>39</v>
      </c>
      <c r="D8" t="s">
        <v>199</v>
      </c>
      <c r="E8" t="s">
        <v>14</v>
      </c>
      <c r="F8" t="s">
        <v>462</v>
      </c>
      <c r="G8" t="s">
        <v>272</v>
      </c>
      <c r="H8" t="s">
        <v>272</v>
      </c>
      <c r="J8" s="60" t="s">
        <v>1652</v>
      </c>
      <c r="K8" t="s">
        <v>147</v>
      </c>
      <c r="L8" s="60"/>
    </row>
    <row r="9" spans="1:12" x14ac:dyDescent="0.35">
      <c r="B9" t="s">
        <v>173</v>
      </c>
      <c r="C9" t="s">
        <v>39</v>
      </c>
      <c r="D9" t="s">
        <v>199</v>
      </c>
      <c r="E9" t="s">
        <v>19</v>
      </c>
      <c r="F9" t="s">
        <v>462</v>
      </c>
      <c r="G9" t="s">
        <v>272</v>
      </c>
      <c r="H9" t="s">
        <v>272</v>
      </c>
      <c r="J9" s="60" t="s">
        <v>272</v>
      </c>
      <c r="K9" t="s">
        <v>147</v>
      </c>
      <c r="L9" s="60"/>
    </row>
    <row r="10" spans="1:12" x14ac:dyDescent="0.35">
      <c r="B10" t="s">
        <v>173</v>
      </c>
      <c r="C10" t="s">
        <v>39</v>
      </c>
      <c r="D10" t="s">
        <v>199</v>
      </c>
      <c r="E10" t="s">
        <v>26</v>
      </c>
      <c r="F10" t="s">
        <v>462</v>
      </c>
      <c r="G10" t="s">
        <v>272</v>
      </c>
      <c r="H10" t="s">
        <v>272</v>
      </c>
      <c r="J10" s="60" t="s">
        <v>455</v>
      </c>
      <c r="K10" t="s">
        <v>147</v>
      </c>
      <c r="L10" s="60"/>
    </row>
    <row r="11" spans="1:12" x14ac:dyDescent="0.35">
      <c r="B11" t="s">
        <v>173</v>
      </c>
      <c r="C11" t="s">
        <v>39</v>
      </c>
      <c r="D11" t="s">
        <v>199</v>
      </c>
      <c r="E11" t="s">
        <v>16</v>
      </c>
      <c r="F11" t="s">
        <v>462</v>
      </c>
      <c r="G11" t="s">
        <v>272</v>
      </c>
      <c r="H11" t="s">
        <v>272</v>
      </c>
      <c r="J11" s="60" t="s">
        <v>1653</v>
      </c>
      <c r="K11" t="s">
        <v>147</v>
      </c>
      <c r="L11" s="60"/>
    </row>
    <row r="12" spans="1:12" x14ac:dyDescent="0.35">
      <c r="B12" t="s">
        <v>173</v>
      </c>
      <c r="C12" t="s">
        <v>39</v>
      </c>
      <c r="D12" t="s">
        <v>199</v>
      </c>
      <c r="E12" t="s">
        <v>31</v>
      </c>
      <c r="F12" t="s">
        <v>452</v>
      </c>
      <c r="G12" t="s">
        <v>272</v>
      </c>
      <c r="H12" t="s">
        <v>272</v>
      </c>
      <c r="J12" s="60" t="s">
        <v>1654</v>
      </c>
      <c r="K12" t="s">
        <v>147</v>
      </c>
      <c r="L12" s="60"/>
    </row>
    <row r="13" spans="1:12" x14ac:dyDescent="0.35">
      <c r="B13" t="s">
        <v>173</v>
      </c>
      <c r="C13" t="s">
        <v>39</v>
      </c>
      <c r="D13" t="s">
        <v>199</v>
      </c>
      <c r="E13" t="s">
        <v>150</v>
      </c>
      <c r="F13" t="s">
        <v>452</v>
      </c>
      <c r="G13" t="s">
        <v>272</v>
      </c>
      <c r="H13" t="s">
        <v>272</v>
      </c>
      <c r="J13" s="60" t="s">
        <v>1655</v>
      </c>
      <c r="K13" t="s">
        <v>147</v>
      </c>
      <c r="L13" s="60"/>
    </row>
    <row r="14" spans="1:12" x14ac:dyDescent="0.35">
      <c r="B14" t="s">
        <v>173</v>
      </c>
      <c r="C14" t="s">
        <v>39</v>
      </c>
      <c r="D14" t="s">
        <v>199</v>
      </c>
      <c r="E14" t="s">
        <v>153</v>
      </c>
      <c r="F14" t="s">
        <v>452</v>
      </c>
      <c r="G14" t="s">
        <v>272</v>
      </c>
      <c r="H14" t="s">
        <v>272</v>
      </c>
      <c r="J14" s="60" t="s">
        <v>1656</v>
      </c>
      <c r="K14" t="s">
        <v>147</v>
      </c>
      <c r="L14" s="60"/>
    </row>
    <row r="15" spans="1:12" x14ac:dyDescent="0.35">
      <c r="B15" t="s">
        <v>173</v>
      </c>
      <c r="C15" t="s">
        <v>39</v>
      </c>
      <c r="D15" t="s">
        <v>199</v>
      </c>
      <c r="E15" t="s">
        <v>23</v>
      </c>
      <c r="F15" t="s">
        <v>462</v>
      </c>
      <c r="G15" t="s">
        <v>272</v>
      </c>
      <c r="H15" t="s">
        <v>272</v>
      </c>
      <c r="J15" s="60" t="s">
        <v>1657</v>
      </c>
      <c r="K15" t="s">
        <v>147</v>
      </c>
      <c r="L15" s="60"/>
    </row>
    <row r="16" spans="1:12" x14ac:dyDescent="0.35">
      <c r="B16" t="s">
        <v>173</v>
      </c>
      <c r="C16" t="s">
        <v>39</v>
      </c>
      <c r="D16" t="s">
        <v>199</v>
      </c>
      <c r="E16" t="s">
        <v>151</v>
      </c>
      <c r="F16" t="s">
        <v>452</v>
      </c>
      <c r="G16" t="s">
        <v>272</v>
      </c>
      <c r="H16" t="s">
        <v>272</v>
      </c>
      <c r="J16" s="60" t="s">
        <v>1658</v>
      </c>
      <c r="K16" t="s">
        <v>147</v>
      </c>
      <c r="L16" s="60"/>
    </row>
    <row r="17" spans="2:12" x14ac:dyDescent="0.35">
      <c r="B17" t="s">
        <v>173</v>
      </c>
      <c r="C17" t="s">
        <v>39</v>
      </c>
      <c r="D17" t="s">
        <v>199</v>
      </c>
      <c r="E17" t="s">
        <v>149</v>
      </c>
      <c r="F17" t="s">
        <v>452</v>
      </c>
      <c r="G17" t="s">
        <v>272</v>
      </c>
      <c r="H17" t="s">
        <v>272</v>
      </c>
      <c r="J17" s="60" t="s">
        <v>1659</v>
      </c>
      <c r="K17" t="s">
        <v>147</v>
      </c>
      <c r="L17" s="60"/>
    </row>
    <row r="18" spans="2:12" x14ac:dyDescent="0.35">
      <c r="B18" t="s">
        <v>160</v>
      </c>
      <c r="C18" t="s">
        <v>41</v>
      </c>
      <c r="D18" t="s">
        <v>199</v>
      </c>
      <c r="E18" t="s">
        <v>21</v>
      </c>
      <c r="G18" t="s">
        <v>272</v>
      </c>
      <c r="H18" t="s">
        <v>272</v>
      </c>
      <c r="J18" s="60" t="s">
        <v>1660</v>
      </c>
      <c r="K18" t="s">
        <v>147</v>
      </c>
      <c r="L18" s="60"/>
    </row>
    <row r="19" spans="2:12" x14ac:dyDescent="0.35">
      <c r="B19" t="s">
        <v>160</v>
      </c>
      <c r="C19" t="s">
        <v>41</v>
      </c>
      <c r="D19" t="s">
        <v>199</v>
      </c>
      <c r="E19" t="s">
        <v>19</v>
      </c>
      <c r="G19" t="s">
        <v>272</v>
      </c>
      <c r="H19" t="s">
        <v>272</v>
      </c>
      <c r="J19" s="60" t="s">
        <v>1661</v>
      </c>
      <c r="K19" t="s">
        <v>147</v>
      </c>
      <c r="L19" s="60"/>
    </row>
    <row r="20" spans="2:12" x14ac:dyDescent="0.35">
      <c r="B20" t="s">
        <v>160</v>
      </c>
      <c r="C20" t="s">
        <v>41</v>
      </c>
      <c r="D20" t="s">
        <v>199</v>
      </c>
      <c r="E20" t="s">
        <v>150</v>
      </c>
      <c r="F20" t="s">
        <v>633</v>
      </c>
      <c r="G20" t="s">
        <v>272</v>
      </c>
      <c r="H20" t="s">
        <v>272</v>
      </c>
      <c r="J20" s="60" t="s">
        <v>1662</v>
      </c>
      <c r="K20" t="s">
        <v>147</v>
      </c>
      <c r="L20" s="60"/>
    </row>
    <row r="21" spans="2:12" x14ac:dyDescent="0.35">
      <c r="B21" t="s">
        <v>160</v>
      </c>
      <c r="C21" t="s">
        <v>41</v>
      </c>
      <c r="D21" t="s">
        <v>199</v>
      </c>
      <c r="E21" t="s">
        <v>23</v>
      </c>
      <c r="F21" t="s">
        <v>407</v>
      </c>
      <c r="G21" t="s">
        <v>272</v>
      </c>
      <c r="H21" t="s">
        <v>272</v>
      </c>
      <c r="J21" s="60" t="s">
        <v>1648</v>
      </c>
      <c r="K21" t="s">
        <v>147</v>
      </c>
      <c r="L21" s="60"/>
    </row>
    <row r="22" spans="2:12" x14ac:dyDescent="0.35">
      <c r="B22" t="s">
        <v>167</v>
      </c>
      <c r="C22" t="s">
        <v>43</v>
      </c>
      <c r="D22" t="s">
        <v>198</v>
      </c>
      <c r="E22" t="s">
        <v>7</v>
      </c>
      <c r="F22" t="s">
        <v>275</v>
      </c>
      <c r="G22" t="s">
        <v>272</v>
      </c>
      <c r="H22" t="s">
        <v>272</v>
      </c>
      <c r="J22" s="60" t="s">
        <v>1663</v>
      </c>
      <c r="K22" t="s">
        <v>147</v>
      </c>
      <c r="L22" s="60"/>
    </row>
    <row r="23" spans="2:12" x14ac:dyDescent="0.35">
      <c r="B23" t="s">
        <v>167</v>
      </c>
      <c r="C23" t="s">
        <v>43</v>
      </c>
      <c r="D23" t="s">
        <v>199</v>
      </c>
      <c r="E23" t="s">
        <v>21</v>
      </c>
      <c r="F23" t="s">
        <v>485</v>
      </c>
      <c r="G23" t="s">
        <v>272</v>
      </c>
      <c r="H23" t="s">
        <v>272</v>
      </c>
      <c r="J23" s="60" t="s">
        <v>1664</v>
      </c>
      <c r="K23" t="s">
        <v>147</v>
      </c>
      <c r="L23" s="60"/>
    </row>
    <row r="24" spans="2:12" x14ac:dyDescent="0.35">
      <c r="B24" t="s">
        <v>179</v>
      </c>
      <c r="C24" t="s">
        <v>43</v>
      </c>
      <c r="D24" t="s">
        <v>199</v>
      </c>
      <c r="E24" t="s">
        <v>22</v>
      </c>
      <c r="G24" t="s">
        <v>272</v>
      </c>
      <c r="H24" t="s">
        <v>272</v>
      </c>
      <c r="J24" s="60" t="s">
        <v>272</v>
      </c>
      <c r="K24" t="s">
        <v>147</v>
      </c>
      <c r="L24" s="60"/>
    </row>
    <row r="25" spans="2:12" x14ac:dyDescent="0.35">
      <c r="B25" t="s">
        <v>179</v>
      </c>
      <c r="C25" t="s">
        <v>43</v>
      </c>
      <c r="D25" t="s">
        <v>199</v>
      </c>
      <c r="E25" t="s">
        <v>18</v>
      </c>
      <c r="F25" t="s">
        <v>485</v>
      </c>
      <c r="G25" t="s">
        <v>272</v>
      </c>
      <c r="H25" t="s">
        <v>272</v>
      </c>
      <c r="J25" s="60" t="s">
        <v>272</v>
      </c>
      <c r="K25" t="s">
        <v>147</v>
      </c>
      <c r="L25" s="60"/>
    </row>
    <row r="26" spans="2:12" x14ac:dyDescent="0.35">
      <c r="B26" t="s">
        <v>179</v>
      </c>
      <c r="C26" t="s">
        <v>43</v>
      </c>
      <c r="D26" t="s">
        <v>199</v>
      </c>
      <c r="E26" t="s">
        <v>17</v>
      </c>
      <c r="G26" t="s">
        <v>272</v>
      </c>
      <c r="H26" t="s">
        <v>272</v>
      </c>
      <c r="J26" s="60" t="s">
        <v>1665</v>
      </c>
      <c r="K26" t="s">
        <v>147</v>
      </c>
      <c r="L26" s="60"/>
    </row>
    <row r="27" spans="2:12" x14ac:dyDescent="0.35">
      <c r="B27" t="s">
        <v>167</v>
      </c>
      <c r="C27" t="s">
        <v>43</v>
      </c>
      <c r="D27" t="s">
        <v>199</v>
      </c>
      <c r="E27" t="s">
        <v>14</v>
      </c>
      <c r="F27" t="s">
        <v>485</v>
      </c>
      <c r="G27" t="s">
        <v>272</v>
      </c>
      <c r="H27" t="s">
        <v>272</v>
      </c>
      <c r="J27" s="60" t="s">
        <v>1666</v>
      </c>
      <c r="K27" t="s">
        <v>147</v>
      </c>
      <c r="L27" s="60"/>
    </row>
    <row r="28" spans="2:12" x14ac:dyDescent="0.35">
      <c r="B28" t="s">
        <v>179</v>
      </c>
      <c r="C28" t="s">
        <v>43</v>
      </c>
      <c r="D28" t="s">
        <v>199</v>
      </c>
      <c r="E28" t="s">
        <v>19</v>
      </c>
      <c r="F28" t="s">
        <v>485</v>
      </c>
      <c r="G28" t="s">
        <v>272</v>
      </c>
      <c r="H28" t="s">
        <v>272</v>
      </c>
      <c r="J28" s="60" t="s">
        <v>1667</v>
      </c>
      <c r="K28" t="s">
        <v>147</v>
      </c>
      <c r="L28" s="60"/>
    </row>
    <row r="29" spans="2:12" x14ac:dyDescent="0.35">
      <c r="B29" t="s">
        <v>167</v>
      </c>
      <c r="C29" t="s">
        <v>43</v>
      </c>
      <c r="D29" t="s">
        <v>199</v>
      </c>
      <c r="E29" t="s">
        <v>25</v>
      </c>
      <c r="F29" t="s">
        <v>485</v>
      </c>
      <c r="G29" t="s">
        <v>272</v>
      </c>
      <c r="H29" t="s">
        <v>272</v>
      </c>
      <c r="J29" s="60" t="s">
        <v>1668</v>
      </c>
      <c r="K29" t="s">
        <v>147</v>
      </c>
      <c r="L29" s="60"/>
    </row>
    <row r="30" spans="2:12" x14ac:dyDescent="0.35">
      <c r="B30" t="s">
        <v>167</v>
      </c>
      <c r="C30" t="s">
        <v>43</v>
      </c>
      <c r="D30" t="s">
        <v>199</v>
      </c>
      <c r="E30" t="s">
        <v>23</v>
      </c>
      <c r="F30" t="s">
        <v>485</v>
      </c>
      <c r="G30" t="s">
        <v>272</v>
      </c>
      <c r="H30" t="s">
        <v>272</v>
      </c>
      <c r="J30" s="60" t="s">
        <v>1669</v>
      </c>
      <c r="K30" t="s">
        <v>147</v>
      </c>
      <c r="L30" s="60"/>
    </row>
    <row r="31" spans="2:12" x14ac:dyDescent="0.35">
      <c r="B31" t="s">
        <v>172</v>
      </c>
      <c r="C31" t="s">
        <v>47</v>
      </c>
      <c r="D31" t="s">
        <v>199</v>
      </c>
      <c r="E31" t="s">
        <v>19</v>
      </c>
      <c r="G31" t="s">
        <v>272</v>
      </c>
      <c r="H31" t="s">
        <v>272</v>
      </c>
      <c r="J31" s="60" t="s">
        <v>272</v>
      </c>
      <c r="K31" t="s">
        <v>147</v>
      </c>
      <c r="L31" s="60"/>
    </row>
    <row r="32" spans="2:12" x14ac:dyDescent="0.35">
      <c r="B32" t="s">
        <v>172</v>
      </c>
      <c r="C32" t="s">
        <v>266</v>
      </c>
      <c r="D32" t="s">
        <v>198</v>
      </c>
      <c r="E32" t="s">
        <v>8</v>
      </c>
      <c r="F32" t="s">
        <v>856</v>
      </c>
      <c r="G32" t="s">
        <v>272</v>
      </c>
      <c r="H32" t="s">
        <v>272</v>
      </c>
      <c r="J32" s="60" t="s">
        <v>272</v>
      </c>
      <c r="K32" t="s">
        <v>147</v>
      </c>
      <c r="L32" s="60"/>
    </row>
    <row r="33" spans="2:12" x14ac:dyDescent="0.35">
      <c r="B33" t="s">
        <v>161</v>
      </c>
      <c r="C33" t="s">
        <v>50</v>
      </c>
      <c r="D33" t="s">
        <v>198</v>
      </c>
      <c r="E33" t="s">
        <v>6</v>
      </c>
      <c r="F33" t="s">
        <v>271</v>
      </c>
      <c r="G33" t="s">
        <v>272</v>
      </c>
      <c r="H33" t="s">
        <v>272</v>
      </c>
      <c r="J33" s="60" t="s">
        <v>272</v>
      </c>
      <c r="K33" t="s">
        <v>147</v>
      </c>
      <c r="L33" s="60"/>
    </row>
    <row r="34" spans="2:12" x14ac:dyDescent="0.35">
      <c r="B34" t="s">
        <v>161</v>
      </c>
      <c r="C34" t="s">
        <v>50</v>
      </c>
      <c r="D34" t="s">
        <v>199</v>
      </c>
      <c r="E34" t="s">
        <v>22</v>
      </c>
      <c r="F34" t="s">
        <v>409</v>
      </c>
      <c r="G34" t="s">
        <v>272</v>
      </c>
      <c r="H34" t="s">
        <v>272</v>
      </c>
      <c r="J34" s="60" t="s">
        <v>272</v>
      </c>
      <c r="K34" t="s">
        <v>147</v>
      </c>
      <c r="L34" s="60"/>
    </row>
    <row r="35" spans="2:12" x14ac:dyDescent="0.35">
      <c r="B35" t="s">
        <v>161</v>
      </c>
      <c r="C35" t="s">
        <v>50</v>
      </c>
      <c r="D35" t="s">
        <v>199</v>
      </c>
      <c r="E35" t="s">
        <v>24</v>
      </c>
      <c r="F35" t="s">
        <v>409</v>
      </c>
      <c r="G35" t="s">
        <v>272</v>
      </c>
      <c r="H35" t="s">
        <v>272</v>
      </c>
      <c r="J35" s="60" t="s">
        <v>412</v>
      </c>
      <c r="K35" t="s">
        <v>147</v>
      </c>
      <c r="L35" s="60"/>
    </row>
    <row r="36" spans="2:12" x14ac:dyDescent="0.35">
      <c r="B36" t="s">
        <v>161</v>
      </c>
      <c r="C36" t="s">
        <v>50</v>
      </c>
      <c r="D36" t="s">
        <v>199</v>
      </c>
      <c r="E36" t="s">
        <v>28</v>
      </c>
      <c r="F36" t="s">
        <v>409</v>
      </c>
      <c r="G36" t="s">
        <v>272</v>
      </c>
      <c r="H36" t="s">
        <v>272</v>
      </c>
      <c r="J36" s="60" t="s">
        <v>1670</v>
      </c>
      <c r="K36" t="s">
        <v>147</v>
      </c>
      <c r="L36" s="60"/>
    </row>
    <row r="37" spans="2:12" x14ac:dyDescent="0.35">
      <c r="B37" t="s">
        <v>161</v>
      </c>
      <c r="C37" t="s">
        <v>50</v>
      </c>
      <c r="D37" t="s">
        <v>199</v>
      </c>
      <c r="E37" t="s">
        <v>18</v>
      </c>
      <c r="F37" t="s">
        <v>300</v>
      </c>
      <c r="G37" t="s">
        <v>272</v>
      </c>
      <c r="H37" t="s">
        <v>272</v>
      </c>
      <c r="J37" s="60" t="s">
        <v>1671</v>
      </c>
      <c r="K37" t="s">
        <v>147</v>
      </c>
      <c r="L37" s="60"/>
    </row>
    <row r="38" spans="2:12" x14ac:dyDescent="0.35">
      <c r="B38" t="s">
        <v>161</v>
      </c>
      <c r="C38" t="s">
        <v>50</v>
      </c>
      <c r="D38" t="s">
        <v>199</v>
      </c>
      <c r="E38" t="s">
        <v>17</v>
      </c>
      <c r="F38" t="s">
        <v>300</v>
      </c>
      <c r="G38" t="s">
        <v>272</v>
      </c>
      <c r="H38" t="s">
        <v>272</v>
      </c>
      <c r="J38" s="60" t="s">
        <v>1672</v>
      </c>
      <c r="K38" t="s">
        <v>147</v>
      </c>
      <c r="L38" s="60"/>
    </row>
    <row r="39" spans="2:12" x14ac:dyDescent="0.35">
      <c r="B39" t="s">
        <v>161</v>
      </c>
      <c r="C39" t="s">
        <v>50</v>
      </c>
      <c r="D39" t="s">
        <v>199</v>
      </c>
      <c r="E39" t="s">
        <v>19</v>
      </c>
      <c r="F39" t="s">
        <v>409</v>
      </c>
      <c r="G39" t="s">
        <v>272</v>
      </c>
      <c r="H39" t="s">
        <v>272</v>
      </c>
      <c r="J39" s="60" t="s">
        <v>272</v>
      </c>
      <c r="K39" t="s">
        <v>147</v>
      </c>
      <c r="L39" s="60"/>
    </row>
    <row r="40" spans="2:12" x14ac:dyDescent="0.35">
      <c r="B40" t="s">
        <v>161</v>
      </c>
      <c r="C40" t="s">
        <v>50</v>
      </c>
      <c r="D40" t="s">
        <v>199</v>
      </c>
      <c r="E40" t="s">
        <v>26</v>
      </c>
      <c r="F40" t="s">
        <v>300</v>
      </c>
      <c r="G40" t="s">
        <v>272</v>
      </c>
      <c r="H40" t="s">
        <v>272</v>
      </c>
      <c r="J40" s="60" t="s">
        <v>272</v>
      </c>
      <c r="K40" t="s">
        <v>147</v>
      </c>
      <c r="L40" s="60"/>
    </row>
    <row r="41" spans="2:12" x14ac:dyDescent="0.35">
      <c r="B41" t="s">
        <v>161</v>
      </c>
      <c r="C41" t="s">
        <v>50</v>
      </c>
      <c r="D41" t="s">
        <v>199</v>
      </c>
      <c r="E41" t="s">
        <v>16</v>
      </c>
      <c r="F41" t="s">
        <v>300</v>
      </c>
      <c r="G41" t="s">
        <v>272</v>
      </c>
      <c r="H41" t="s">
        <v>272</v>
      </c>
      <c r="J41" s="60" t="s">
        <v>1673</v>
      </c>
      <c r="K41" t="s">
        <v>147</v>
      </c>
      <c r="L41" s="60"/>
    </row>
    <row r="42" spans="2:12" x14ac:dyDescent="0.35">
      <c r="B42" t="s">
        <v>161</v>
      </c>
      <c r="C42" t="s">
        <v>50</v>
      </c>
      <c r="D42" t="s">
        <v>199</v>
      </c>
      <c r="E42" t="s">
        <v>25</v>
      </c>
      <c r="F42" t="s">
        <v>409</v>
      </c>
      <c r="G42" t="s">
        <v>272</v>
      </c>
      <c r="H42" t="s">
        <v>272</v>
      </c>
      <c r="J42" s="60" t="s">
        <v>1674</v>
      </c>
      <c r="K42" t="s">
        <v>147</v>
      </c>
      <c r="L42" s="60"/>
    </row>
    <row r="43" spans="2:12" x14ac:dyDescent="0.35">
      <c r="B43" t="s">
        <v>161</v>
      </c>
      <c r="C43" t="s">
        <v>50</v>
      </c>
      <c r="D43" t="s">
        <v>199</v>
      </c>
      <c r="E43" t="s">
        <v>149</v>
      </c>
      <c r="F43" t="s">
        <v>455</v>
      </c>
      <c r="G43" t="s">
        <v>272</v>
      </c>
      <c r="H43" t="s">
        <v>272</v>
      </c>
      <c r="J43" s="60" t="s">
        <v>1675</v>
      </c>
      <c r="K43" t="s">
        <v>147</v>
      </c>
      <c r="L43" s="60"/>
    </row>
    <row r="44" spans="2:12" x14ac:dyDescent="0.35">
      <c r="B44" t="s">
        <v>161</v>
      </c>
      <c r="C44" t="s">
        <v>52</v>
      </c>
      <c r="D44" t="s">
        <v>198</v>
      </c>
      <c r="E44" t="s">
        <v>6</v>
      </c>
      <c r="F44" t="s">
        <v>457</v>
      </c>
      <c r="G44" t="s">
        <v>272</v>
      </c>
      <c r="H44" t="s">
        <v>272</v>
      </c>
      <c r="J44" s="60" t="s">
        <v>272</v>
      </c>
      <c r="K44" t="s">
        <v>147</v>
      </c>
      <c r="L44" s="60"/>
    </row>
    <row r="45" spans="2:12" x14ac:dyDescent="0.35">
      <c r="B45" t="s">
        <v>161</v>
      </c>
      <c r="C45" t="s">
        <v>52</v>
      </c>
      <c r="D45" t="s">
        <v>199</v>
      </c>
      <c r="E45" t="s">
        <v>17</v>
      </c>
      <c r="F45" t="s">
        <v>456</v>
      </c>
      <c r="G45" t="s">
        <v>272</v>
      </c>
      <c r="H45" t="s">
        <v>272</v>
      </c>
      <c r="J45" s="60" t="s">
        <v>1227</v>
      </c>
      <c r="K45" t="s">
        <v>147</v>
      </c>
      <c r="L45" s="60"/>
    </row>
    <row r="46" spans="2:12" x14ac:dyDescent="0.35">
      <c r="B46" t="s">
        <v>161</v>
      </c>
      <c r="C46" t="s">
        <v>52</v>
      </c>
      <c r="D46" t="s">
        <v>199</v>
      </c>
      <c r="E46" t="s">
        <v>26</v>
      </c>
      <c r="F46" t="s">
        <v>456</v>
      </c>
      <c r="G46" t="s">
        <v>272</v>
      </c>
      <c r="H46" t="s">
        <v>272</v>
      </c>
      <c r="J46" s="60" t="s">
        <v>1676</v>
      </c>
      <c r="K46" t="s">
        <v>147</v>
      </c>
      <c r="L46" s="60"/>
    </row>
    <row r="47" spans="2:12" x14ac:dyDescent="0.35">
      <c r="B47" t="s">
        <v>161</v>
      </c>
      <c r="C47" t="s">
        <v>52</v>
      </c>
      <c r="D47" t="s">
        <v>199</v>
      </c>
      <c r="E47" t="s">
        <v>31</v>
      </c>
      <c r="F47" t="s">
        <v>638</v>
      </c>
      <c r="G47" t="s">
        <v>272</v>
      </c>
      <c r="H47" t="s">
        <v>272</v>
      </c>
      <c r="J47" s="60" t="s">
        <v>1677</v>
      </c>
      <c r="K47" t="s">
        <v>147</v>
      </c>
      <c r="L47" s="60"/>
    </row>
    <row r="48" spans="2:12" x14ac:dyDescent="0.35">
      <c r="B48" t="s">
        <v>161</v>
      </c>
      <c r="C48" t="s">
        <v>52</v>
      </c>
      <c r="D48" t="s">
        <v>199</v>
      </c>
      <c r="E48" t="s">
        <v>153</v>
      </c>
      <c r="F48" t="s">
        <v>638</v>
      </c>
      <c r="G48" t="s">
        <v>272</v>
      </c>
      <c r="H48" t="s">
        <v>272</v>
      </c>
      <c r="J48" s="60" t="s">
        <v>437</v>
      </c>
      <c r="K48" t="s">
        <v>147</v>
      </c>
      <c r="L48" s="60"/>
    </row>
    <row r="49" spans="2:12" x14ac:dyDescent="0.35">
      <c r="B49" t="s">
        <v>161</v>
      </c>
      <c r="C49" t="s">
        <v>52</v>
      </c>
      <c r="D49" t="s">
        <v>199</v>
      </c>
      <c r="E49" t="s">
        <v>151</v>
      </c>
      <c r="F49" t="s">
        <v>414</v>
      </c>
      <c r="G49" t="s">
        <v>272</v>
      </c>
      <c r="H49" t="s">
        <v>272</v>
      </c>
      <c r="J49" s="60" t="s">
        <v>272</v>
      </c>
      <c r="K49" t="s">
        <v>147</v>
      </c>
      <c r="L49" s="60"/>
    </row>
    <row r="50" spans="2:12" x14ac:dyDescent="0.35">
      <c r="B50" t="s">
        <v>172</v>
      </c>
      <c r="C50" t="s">
        <v>62</v>
      </c>
      <c r="D50" t="s">
        <v>198</v>
      </c>
      <c r="E50" t="s">
        <v>8</v>
      </c>
      <c r="F50" t="s">
        <v>1191</v>
      </c>
      <c r="G50" t="s">
        <v>272</v>
      </c>
      <c r="H50" t="s">
        <v>272</v>
      </c>
      <c r="J50" s="60" t="s">
        <v>1678</v>
      </c>
      <c r="K50" t="s">
        <v>147</v>
      </c>
      <c r="L50" s="60"/>
    </row>
    <row r="51" spans="2:12" x14ac:dyDescent="0.35">
      <c r="B51" t="s">
        <v>169</v>
      </c>
      <c r="C51" t="s">
        <v>62</v>
      </c>
      <c r="D51" t="s">
        <v>198</v>
      </c>
      <c r="E51" t="s">
        <v>11</v>
      </c>
      <c r="F51" t="s">
        <v>1192</v>
      </c>
      <c r="G51" t="s">
        <v>272</v>
      </c>
      <c r="H51" t="s">
        <v>272</v>
      </c>
      <c r="J51" s="60" t="s">
        <v>1679</v>
      </c>
      <c r="K51" t="s">
        <v>147</v>
      </c>
      <c r="L51" s="60"/>
    </row>
    <row r="52" spans="2:12" x14ac:dyDescent="0.35">
      <c r="B52" t="s">
        <v>172</v>
      </c>
      <c r="C52" t="s">
        <v>64</v>
      </c>
      <c r="D52" t="s">
        <v>198</v>
      </c>
      <c r="E52" t="s">
        <v>8</v>
      </c>
      <c r="F52" t="s">
        <v>431</v>
      </c>
      <c r="G52" t="s">
        <v>272</v>
      </c>
      <c r="H52" t="s">
        <v>272</v>
      </c>
      <c r="J52" s="60" t="s">
        <v>1247</v>
      </c>
      <c r="K52" t="s">
        <v>147</v>
      </c>
      <c r="L52" s="60"/>
    </row>
    <row r="53" spans="2:12" x14ac:dyDescent="0.35">
      <c r="B53" t="s">
        <v>172</v>
      </c>
      <c r="C53" t="s">
        <v>66</v>
      </c>
      <c r="D53" t="s">
        <v>198</v>
      </c>
      <c r="E53" t="s">
        <v>8</v>
      </c>
      <c r="F53" t="s">
        <v>305</v>
      </c>
      <c r="G53" t="s">
        <v>272</v>
      </c>
      <c r="H53" t="s">
        <v>272</v>
      </c>
      <c r="J53" s="60" t="s">
        <v>438</v>
      </c>
      <c r="K53" t="s">
        <v>147</v>
      </c>
      <c r="L53" s="60"/>
    </row>
    <row r="54" spans="2:12" x14ac:dyDescent="0.35">
      <c r="B54" t="s">
        <v>165</v>
      </c>
      <c r="C54" t="s">
        <v>66</v>
      </c>
      <c r="D54" t="s">
        <v>198</v>
      </c>
      <c r="E54" t="s">
        <v>3</v>
      </c>
      <c r="F54" t="s">
        <v>664</v>
      </c>
      <c r="G54" t="s">
        <v>272</v>
      </c>
      <c r="H54" t="s">
        <v>272</v>
      </c>
      <c r="J54" s="60" t="s">
        <v>1680</v>
      </c>
      <c r="K54" t="s">
        <v>147</v>
      </c>
      <c r="L54" s="60"/>
    </row>
    <row r="55" spans="2:12" x14ac:dyDescent="0.35">
      <c r="B55" t="s">
        <v>165</v>
      </c>
      <c r="C55" t="s">
        <v>68</v>
      </c>
      <c r="D55" t="s">
        <v>198</v>
      </c>
      <c r="E55" t="s">
        <v>12</v>
      </c>
      <c r="F55" t="s">
        <v>1193</v>
      </c>
      <c r="G55" t="s">
        <v>272</v>
      </c>
      <c r="H55" t="s">
        <v>272</v>
      </c>
      <c r="J55" s="60" t="s">
        <v>1681</v>
      </c>
      <c r="K55" t="s">
        <v>147</v>
      </c>
      <c r="L55" s="60"/>
    </row>
    <row r="56" spans="2:12" x14ac:dyDescent="0.35">
      <c r="B56" t="s">
        <v>167</v>
      </c>
      <c r="C56" t="s">
        <v>269</v>
      </c>
      <c r="D56" t="s">
        <v>198</v>
      </c>
      <c r="E56" t="s">
        <v>7</v>
      </c>
      <c r="F56" t="s">
        <v>272</v>
      </c>
      <c r="G56" t="s">
        <v>272</v>
      </c>
      <c r="H56" t="s">
        <v>272</v>
      </c>
      <c r="J56" s="60" t="s">
        <v>1247</v>
      </c>
      <c r="K56" t="s">
        <v>147</v>
      </c>
      <c r="L56" s="60"/>
    </row>
    <row r="57" spans="2:12" x14ac:dyDescent="0.35">
      <c r="B57" t="s">
        <v>179</v>
      </c>
      <c r="C57" t="s">
        <v>75</v>
      </c>
      <c r="D57" t="s">
        <v>198</v>
      </c>
      <c r="E57" t="s">
        <v>4</v>
      </c>
      <c r="F57" t="s">
        <v>453</v>
      </c>
      <c r="G57" t="s">
        <v>272</v>
      </c>
      <c r="H57" t="s">
        <v>272</v>
      </c>
      <c r="J57" s="60" t="s">
        <v>272</v>
      </c>
      <c r="K57" t="s">
        <v>147</v>
      </c>
      <c r="L57" s="60"/>
    </row>
    <row r="58" spans="2:12" x14ac:dyDescent="0.35">
      <c r="B58" t="s">
        <v>179</v>
      </c>
      <c r="C58" t="s">
        <v>75</v>
      </c>
      <c r="D58" t="s">
        <v>199</v>
      </c>
      <c r="E58" t="s">
        <v>20</v>
      </c>
      <c r="F58" t="s">
        <v>433</v>
      </c>
      <c r="G58" t="s">
        <v>272</v>
      </c>
      <c r="H58" t="s">
        <v>272</v>
      </c>
      <c r="J58" s="60" t="s">
        <v>272</v>
      </c>
      <c r="K58" t="s">
        <v>147</v>
      </c>
      <c r="L58" s="60"/>
    </row>
    <row r="59" spans="2:12" x14ac:dyDescent="0.35">
      <c r="B59" t="s">
        <v>179</v>
      </c>
      <c r="C59" t="s">
        <v>75</v>
      </c>
      <c r="D59" t="s">
        <v>199</v>
      </c>
      <c r="E59" t="s">
        <v>22</v>
      </c>
      <c r="F59" t="s">
        <v>327</v>
      </c>
      <c r="G59" t="s">
        <v>272</v>
      </c>
      <c r="H59" t="s">
        <v>272</v>
      </c>
      <c r="J59" s="60" t="s">
        <v>1682</v>
      </c>
      <c r="K59" t="s">
        <v>147</v>
      </c>
      <c r="L59" s="60"/>
    </row>
    <row r="60" spans="2:12" x14ac:dyDescent="0.35">
      <c r="B60" t="s">
        <v>179</v>
      </c>
      <c r="C60" t="s">
        <v>75</v>
      </c>
      <c r="D60" t="s">
        <v>199</v>
      </c>
      <c r="E60" t="s">
        <v>24</v>
      </c>
      <c r="F60" t="s">
        <v>444</v>
      </c>
      <c r="G60" t="s">
        <v>272</v>
      </c>
      <c r="H60" t="s">
        <v>272</v>
      </c>
      <c r="J60" s="60" t="s">
        <v>1683</v>
      </c>
      <c r="K60" t="s">
        <v>147</v>
      </c>
      <c r="L60" s="60"/>
    </row>
    <row r="61" spans="2:12" x14ac:dyDescent="0.35">
      <c r="B61" t="s">
        <v>179</v>
      </c>
      <c r="C61" t="s">
        <v>75</v>
      </c>
      <c r="D61" t="s">
        <v>199</v>
      </c>
      <c r="E61" t="s">
        <v>19</v>
      </c>
      <c r="F61" t="s">
        <v>327</v>
      </c>
      <c r="G61" t="s">
        <v>272</v>
      </c>
      <c r="H61" t="s">
        <v>272</v>
      </c>
      <c r="J61" s="60" t="s">
        <v>1684</v>
      </c>
      <c r="K61" t="s">
        <v>147</v>
      </c>
      <c r="L61" s="60"/>
    </row>
    <row r="62" spans="2:12" x14ac:dyDescent="0.35">
      <c r="B62" t="s">
        <v>179</v>
      </c>
      <c r="C62" t="s">
        <v>75</v>
      </c>
      <c r="D62" t="s">
        <v>199</v>
      </c>
      <c r="E62" t="s">
        <v>25</v>
      </c>
      <c r="F62" t="s">
        <v>304</v>
      </c>
      <c r="G62" t="s">
        <v>272</v>
      </c>
      <c r="H62" t="s">
        <v>272</v>
      </c>
      <c r="J62" s="60" t="s">
        <v>1685</v>
      </c>
      <c r="K62" t="s">
        <v>147</v>
      </c>
      <c r="L62" s="60"/>
    </row>
    <row r="63" spans="2:12" x14ac:dyDescent="0.35">
      <c r="B63" t="s">
        <v>179</v>
      </c>
      <c r="C63" t="s">
        <v>75</v>
      </c>
      <c r="D63" t="s">
        <v>199</v>
      </c>
      <c r="E63" t="s">
        <v>31</v>
      </c>
      <c r="F63" t="s">
        <v>433</v>
      </c>
      <c r="G63" t="s">
        <v>272</v>
      </c>
      <c r="H63" t="s">
        <v>272</v>
      </c>
      <c r="J63" s="60" t="s">
        <v>1620</v>
      </c>
      <c r="K63" t="s">
        <v>147</v>
      </c>
      <c r="L63" s="60"/>
    </row>
    <row r="64" spans="2:12" x14ac:dyDescent="0.35">
      <c r="B64" t="s">
        <v>179</v>
      </c>
      <c r="C64" t="s">
        <v>75</v>
      </c>
      <c r="D64" t="s">
        <v>199</v>
      </c>
      <c r="E64" t="s">
        <v>150</v>
      </c>
      <c r="F64" t="s">
        <v>433</v>
      </c>
      <c r="G64" t="s">
        <v>272</v>
      </c>
      <c r="H64" t="s">
        <v>272</v>
      </c>
      <c r="J64" s="60" t="s">
        <v>466</v>
      </c>
      <c r="K64" t="s">
        <v>147</v>
      </c>
      <c r="L64" s="60"/>
    </row>
    <row r="65" spans="2:12" x14ac:dyDescent="0.35">
      <c r="B65" t="s">
        <v>179</v>
      </c>
      <c r="C65" t="s">
        <v>75</v>
      </c>
      <c r="D65" t="s">
        <v>199</v>
      </c>
      <c r="E65" t="s">
        <v>153</v>
      </c>
      <c r="F65" t="s">
        <v>433</v>
      </c>
      <c r="G65" t="s">
        <v>272</v>
      </c>
      <c r="H65" t="s">
        <v>272</v>
      </c>
      <c r="J65" s="60" t="s">
        <v>1686</v>
      </c>
      <c r="K65" t="s">
        <v>147</v>
      </c>
      <c r="L65" s="60"/>
    </row>
    <row r="66" spans="2:12" x14ac:dyDescent="0.35">
      <c r="B66" t="s">
        <v>179</v>
      </c>
      <c r="C66" t="s">
        <v>75</v>
      </c>
      <c r="D66" t="s">
        <v>199</v>
      </c>
      <c r="E66" t="s">
        <v>23</v>
      </c>
      <c r="F66" t="s">
        <v>304</v>
      </c>
      <c r="G66" t="s">
        <v>272</v>
      </c>
      <c r="H66" t="s">
        <v>272</v>
      </c>
      <c r="J66" s="60" t="s">
        <v>1686</v>
      </c>
      <c r="K66" t="s">
        <v>147</v>
      </c>
      <c r="L66" s="60"/>
    </row>
    <row r="67" spans="2:12" x14ac:dyDescent="0.35">
      <c r="B67" t="s">
        <v>179</v>
      </c>
      <c r="C67" t="s">
        <v>75</v>
      </c>
      <c r="D67" t="s">
        <v>199</v>
      </c>
      <c r="E67" t="s">
        <v>151</v>
      </c>
      <c r="F67" t="s">
        <v>433</v>
      </c>
      <c r="G67" t="s">
        <v>272</v>
      </c>
      <c r="H67" t="s">
        <v>272</v>
      </c>
      <c r="J67" s="60" t="s">
        <v>1687</v>
      </c>
      <c r="K67" t="s">
        <v>147</v>
      </c>
      <c r="L67" s="60"/>
    </row>
    <row r="68" spans="2:12" x14ac:dyDescent="0.35">
      <c r="B68" t="s">
        <v>179</v>
      </c>
      <c r="C68" t="s">
        <v>75</v>
      </c>
      <c r="D68" t="s">
        <v>199</v>
      </c>
      <c r="E68" t="s">
        <v>149</v>
      </c>
      <c r="F68" t="s">
        <v>433</v>
      </c>
      <c r="G68" t="s">
        <v>272</v>
      </c>
      <c r="H68" t="s">
        <v>272</v>
      </c>
      <c r="J68" s="60" t="s">
        <v>1688</v>
      </c>
      <c r="K68" t="s">
        <v>147</v>
      </c>
      <c r="L68" s="60"/>
    </row>
    <row r="69" spans="2:12" x14ac:dyDescent="0.35">
      <c r="B69" t="s">
        <v>163</v>
      </c>
      <c r="C69" t="s">
        <v>268</v>
      </c>
      <c r="D69" t="s">
        <v>198</v>
      </c>
      <c r="E69" t="s">
        <v>5</v>
      </c>
      <c r="F69" t="s">
        <v>430</v>
      </c>
      <c r="G69" t="s">
        <v>272</v>
      </c>
      <c r="H69" t="s">
        <v>272</v>
      </c>
      <c r="J69" s="60" t="s">
        <v>1689</v>
      </c>
      <c r="K69" t="s">
        <v>147</v>
      </c>
      <c r="L69" s="60"/>
    </row>
    <row r="70" spans="2:12" x14ac:dyDescent="0.35">
      <c r="B70" t="s">
        <v>179</v>
      </c>
      <c r="C70" t="s">
        <v>85</v>
      </c>
      <c r="D70" t="s">
        <v>199</v>
      </c>
      <c r="E70" t="s">
        <v>151</v>
      </c>
      <c r="F70" t="s">
        <v>933</v>
      </c>
      <c r="G70" t="s">
        <v>272</v>
      </c>
      <c r="H70" t="s">
        <v>272</v>
      </c>
      <c r="J70" s="60" t="s">
        <v>1690</v>
      </c>
      <c r="K70" t="s">
        <v>147</v>
      </c>
      <c r="L70" s="60"/>
    </row>
    <row r="71" spans="2:12" x14ac:dyDescent="0.35">
      <c r="B71" t="s">
        <v>179</v>
      </c>
      <c r="C71" t="s">
        <v>87</v>
      </c>
      <c r="D71" t="s">
        <v>199</v>
      </c>
      <c r="E71" t="s">
        <v>150</v>
      </c>
      <c r="F71" t="s">
        <v>1194</v>
      </c>
      <c r="G71" t="s">
        <v>272</v>
      </c>
      <c r="H71" t="s">
        <v>272</v>
      </c>
      <c r="J71" s="60" t="s">
        <v>272</v>
      </c>
      <c r="K71" t="s">
        <v>147</v>
      </c>
      <c r="L71" s="60"/>
    </row>
    <row r="72" spans="2:12" x14ac:dyDescent="0.35">
      <c r="B72" t="s">
        <v>179</v>
      </c>
      <c r="C72" t="s">
        <v>87</v>
      </c>
      <c r="D72" t="s">
        <v>199</v>
      </c>
      <c r="E72" t="s">
        <v>151</v>
      </c>
      <c r="F72" t="s">
        <v>1194</v>
      </c>
      <c r="G72" t="s">
        <v>272</v>
      </c>
      <c r="H72" t="s">
        <v>272</v>
      </c>
      <c r="J72" s="60" t="s">
        <v>1691</v>
      </c>
      <c r="K72" t="s">
        <v>147</v>
      </c>
      <c r="L72" s="60"/>
    </row>
    <row r="73" spans="2:12" x14ac:dyDescent="0.35">
      <c r="B73" t="s">
        <v>179</v>
      </c>
      <c r="C73" t="s">
        <v>89</v>
      </c>
      <c r="D73" t="s">
        <v>199</v>
      </c>
      <c r="E73" t="s">
        <v>16</v>
      </c>
      <c r="G73" t="s">
        <v>272</v>
      </c>
      <c r="H73" t="s">
        <v>272</v>
      </c>
      <c r="J73" s="60" t="s">
        <v>272</v>
      </c>
      <c r="K73" t="s">
        <v>147</v>
      </c>
      <c r="L73" s="60"/>
    </row>
    <row r="74" spans="2:12" x14ac:dyDescent="0.35">
      <c r="B74" t="s">
        <v>179</v>
      </c>
      <c r="C74" t="s">
        <v>267</v>
      </c>
      <c r="D74" t="s">
        <v>198</v>
      </c>
      <c r="E74" t="s">
        <v>4</v>
      </c>
      <c r="F74" t="s">
        <v>1195</v>
      </c>
      <c r="G74" t="s">
        <v>272</v>
      </c>
      <c r="H74" t="s">
        <v>272</v>
      </c>
      <c r="J74" s="60" t="s">
        <v>1692</v>
      </c>
      <c r="K74" t="s">
        <v>147</v>
      </c>
      <c r="L74" s="60"/>
    </row>
    <row r="75" spans="2:12" x14ac:dyDescent="0.35">
      <c r="B75" t="s">
        <v>159</v>
      </c>
      <c r="C75" t="s">
        <v>95</v>
      </c>
      <c r="D75" t="s">
        <v>198</v>
      </c>
      <c r="E75" t="s">
        <v>148</v>
      </c>
      <c r="F75" t="s">
        <v>474</v>
      </c>
      <c r="G75" t="s">
        <v>272</v>
      </c>
      <c r="H75" t="s">
        <v>272</v>
      </c>
      <c r="J75" s="60" t="s">
        <v>1693</v>
      </c>
      <c r="K75" t="s">
        <v>147</v>
      </c>
      <c r="L75" s="60"/>
    </row>
    <row r="76" spans="2:12" x14ac:dyDescent="0.35">
      <c r="B76" t="s">
        <v>169</v>
      </c>
      <c r="C76" t="s">
        <v>103</v>
      </c>
      <c r="D76" t="s">
        <v>198</v>
      </c>
      <c r="E76" t="s">
        <v>11</v>
      </c>
      <c r="F76" t="s">
        <v>1196</v>
      </c>
      <c r="G76" t="s">
        <v>272</v>
      </c>
      <c r="H76" t="s">
        <v>272</v>
      </c>
      <c r="J76" s="60" t="s">
        <v>272</v>
      </c>
      <c r="K76" t="s">
        <v>147</v>
      </c>
      <c r="L76" s="60"/>
    </row>
    <row r="77" spans="2:12" x14ac:dyDescent="0.35">
      <c r="B77" t="s">
        <v>166</v>
      </c>
      <c r="C77" t="s">
        <v>107</v>
      </c>
      <c r="D77" t="s">
        <v>199</v>
      </c>
      <c r="E77" t="s">
        <v>23</v>
      </c>
      <c r="F77" t="s">
        <v>445</v>
      </c>
      <c r="G77" t="s">
        <v>272</v>
      </c>
      <c r="H77" t="s">
        <v>272</v>
      </c>
      <c r="J77" s="60" t="s">
        <v>1694</v>
      </c>
      <c r="K77" t="s">
        <v>147</v>
      </c>
      <c r="L77" s="60"/>
    </row>
    <row r="78" spans="2:12" x14ac:dyDescent="0.35">
      <c r="B78" t="s">
        <v>166</v>
      </c>
      <c r="C78" t="s">
        <v>109</v>
      </c>
      <c r="D78" t="s">
        <v>199</v>
      </c>
      <c r="E78" t="s">
        <v>25</v>
      </c>
      <c r="G78" t="s">
        <v>272</v>
      </c>
      <c r="H78" t="s">
        <v>272</v>
      </c>
      <c r="J78" s="60" t="s">
        <v>272</v>
      </c>
      <c r="K78" t="s">
        <v>147</v>
      </c>
      <c r="L78" s="60"/>
    </row>
    <row r="79" spans="2:12" x14ac:dyDescent="0.35">
      <c r="B79" t="s">
        <v>166</v>
      </c>
      <c r="C79" t="s">
        <v>111</v>
      </c>
      <c r="D79" t="s">
        <v>199</v>
      </c>
      <c r="E79" t="s">
        <v>22</v>
      </c>
      <c r="G79" t="s">
        <v>272</v>
      </c>
      <c r="H79" t="s">
        <v>272</v>
      </c>
      <c r="J79" s="60" t="s">
        <v>1695</v>
      </c>
      <c r="K79" t="s">
        <v>147</v>
      </c>
      <c r="L79" s="60"/>
    </row>
    <row r="80" spans="2:12" x14ac:dyDescent="0.35">
      <c r="B80" t="s">
        <v>166</v>
      </c>
      <c r="C80" t="s">
        <v>111</v>
      </c>
      <c r="D80" t="s">
        <v>199</v>
      </c>
      <c r="E80" t="s">
        <v>151</v>
      </c>
      <c r="F80" t="s">
        <v>690</v>
      </c>
      <c r="G80" t="s">
        <v>272</v>
      </c>
      <c r="H80" t="s">
        <v>272</v>
      </c>
      <c r="J80" s="60" t="s">
        <v>272</v>
      </c>
      <c r="K80" t="s">
        <v>147</v>
      </c>
      <c r="L80" s="60"/>
    </row>
    <row r="81" spans="1:12" x14ac:dyDescent="0.35">
      <c r="B81" t="s">
        <v>155</v>
      </c>
      <c r="C81" t="s">
        <v>113</v>
      </c>
      <c r="D81" t="s">
        <v>198</v>
      </c>
      <c r="E81" t="s">
        <v>155</v>
      </c>
      <c r="F81" t="s">
        <v>305</v>
      </c>
      <c r="G81" t="s">
        <v>272</v>
      </c>
      <c r="H81" t="s">
        <v>272</v>
      </c>
      <c r="J81" s="60" t="s">
        <v>272</v>
      </c>
      <c r="K81" t="s">
        <v>147</v>
      </c>
      <c r="L81" s="60"/>
    </row>
    <row r="82" spans="1:12" x14ac:dyDescent="0.35">
      <c r="B82" t="s">
        <v>155</v>
      </c>
      <c r="C82" t="s">
        <v>113</v>
      </c>
      <c r="D82" t="s">
        <v>199</v>
      </c>
      <c r="E82" t="s">
        <v>18</v>
      </c>
      <c r="F82" t="s">
        <v>453</v>
      </c>
      <c r="G82" t="s">
        <v>272</v>
      </c>
      <c r="H82" t="s">
        <v>272</v>
      </c>
      <c r="J82" s="60" t="s">
        <v>1696</v>
      </c>
      <c r="K82" t="s">
        <v>147</v>
      </c>
      <c r="L82" s="60"/>
    </row>
    <row r="83" spans="1:12" x14ac:dyDescent="0.35">
      <c r="A83" t="s">
        <v>248</v>
      </c>
      <c r="B83" t="s">
        <v>168</v>
      </c>
      <c r="C83" t="s">
        <v>249</v>
      </c>
      <c r="D83" t="s">
        <v>198</v>
      </c>
      <c r="E83" t="s">
        <v>154</v>
      </c>
      <c r="F83" t="s">
        <v>271</v>
      </c>
      <c r="G83" t="s">
        <v>272</v>
      </c>
      <c r="H83" t="s">
        <v>272</v>
      </c>
      <c r="J83" s="60" t="s">
        <v>1453</v>
      </c>
      <c r="K83" t="s">
        <v>146</v>
      </c>
      <c r="L83" s="60"/>
    </row>
    <row r="84" spans="1:12" x14ac:dyDescent="0.35">
      <c r="A84" t="s">
        <v>254</v>
      </c>
      <c r="B84" t="s">
        <v>980</v>
      </c>
      <c r="C84" t="s">
        <v>255</v>
      </c>
      <c r="D84" t="s">
        <v>198</v>
      </c>
      <c r="E84" t="s">
        <v>30</v>
      </c>
      <c r="F84" t="s">
        <v>275</v>
      </c>
      <c r="G84" t="s">
        <v>272</v>
      </c>
      <c r="H84" t="s">
        <v>272</v>
      </c>
      <c r="J84" s="60" t="s">
        <v>1455</v>
      </c>
      <c r="K84" t="s">
        <v>146</v>
      </c>
      <c r="L84" s="60"/>
    </row>
    <row r="85" spans="1:12" x14ac:dyDescent="0.35">
      <c r="A85" t="s">
        <v>254</v>
      </c>
      <c r="B85" t="s">
        <v>980</v>
      </c>
      <c r="C85" t="s">
        <v>255</v>
      </c>
      <c r="D85" t="s">
        <v>198</v>
      </c>
      <c r="E85" t="s">
        <v>27</v>
      </c>
      <c r="F85" t="s">
        <v>276</v>
      </c>
      <c r="G85" t="s">
        <v>272</v>
      </c>
      <c r="H85" t="s">
        <v>272</v>
      </c>
      <c r="J85" s="60" t="s">
        <v>1456</v>
      </c>
      <c r="K85" t="s">
        <v>146</v>
      </c>
      <c r="L85" s="60"/>
    </row>
    <row r="86" spans="1:12" x14ac:dyDescent="0.35">
      <c r="A86" t="s">
        <v>254</v>
      </c>
      <c r="B86" t="s">
        <v>980</v>
      </c>
      <c r="C86" t="s">
        <v>255</v>
      </c>
      <c r="D86" t="s">
        <v>198</v>
      </c>
      <c r="E86" t="s">
        <v>148</v>
      </c>
      <c r="F86" t="s">
        <v>278</v>
      </c>
      <c r="G86" t="s">
        <v>272</v>
      </c>
      <c r="H86" t="s">
        <v>272</v>
      </c>
      <c r="J86" s="60" t="s">
        <v>272</v>
      </c>
      <c r="K86" t="s">
        <v>146</v>
      </c>
      <c r="L86" s="60"/>
    </row>
    <row r="87" spans="1:12" x14ac:dyDescent="0.35">
      <c r="A87" t="s">
        <v>258</v>
      </c>
      <c r="B87" t="s">
        <v>174</v>
      </c>
      <c r="C87" t="s">
        <v>259</v>
      </c>
      <c r="D87" t="s">
        <v>198</v>
      </c>
      <c r="E87" t="s">
        <v>8</v>
      </c>
      <c r="F87" t="s">
        <v>324</v>
      </c>
      <c r="G87" t="s">
        <v>272</v>
      </c>
      <c r="H87" t="s">
        <v>272</v>
      </c>
      <c r="J87" s="60" t="s">
        <v>272</v>
      </c>
      <c r="K87" t="s">
        <v>146</v>
      </c>
      <c r="L87" s="60"/>
    </row>
    <row r="88" spans="1:12" x14ac:dyDescent="0.35">
      <c r="A88" t="s">
        <v>258</v>
      </c>
      <c r="B88" t="s">
        <v>174</v>
      </c>
      <c r="C88" t="s">
        <v>259</v>
      </c>
      <c r="D88" t="s">
        <v>198</v>
      </c>
      <c r="E88" t="s">
        <v>11</v>
      </c>
      <c r="F88" t="s">
        <v>272</v>
      </c>
      <c r="G88" t="s">
        <v>272</v>
      </c>
      <c r="H88" t="s">
        <v>272</v>
      </c>
      <c r="J88" s="60" t="s">
        <v>272</v>
      </c>
      <c r="K88" t="s">
        <v>146</v>
      </c>
      <c r="L88" s="60"/>
    </row>
    <row r="89" spans="1:12" x14ac:dyDescent="0.35">
      <c r="A89" t="s">
        <v>258</v>
      </c>
      <c r="B89" t="s">
        <v>174</v>
      </c>
      <c r="C89" t="s">
        <v>259</v>
      </c>
      <c r="D89" t="s">
        <v>198</v>
      </c>
      <c r="E89" t="s">
        <v>3</v>
      </c>
      <c r="F89" t="s">
        <v>272</v>
      </c>
      <c r="G89" t="s">
        <v>272</v>
      </c>
      <c r="H89" t="s">
        <v>272</v>
      </c>
      <c r="J89" s="60" t="s">
        <v>1474</v>
      </c>
      <c r="K89" t="s">
        <v>146</v>
      </c>
      <c r="L89" s="60"/>
    </row>
    <row r="90" spans="1:12" x14ac:dyDescent="0.35">
      <c r="A90" t="s">
        <v>258</v>
      </c>
      <c r="B90" t="s">
        <v>174</v>
      </c>
      <c r="C90" t="s">
        <v>259</v>
      </c>
      <c r="D90" t="s">
        <v>198</v>
      </c>
      <c r="E90" t="s">
        <v>7</v>
      </c>
      <c r="F90" t="s">
        <v>329</v>
      </c>
      <c r="G90" t="s">
        <v>272</v>
      </c>
      <c r="H90" t="s">
        <v>272</v>
      </c>
      <c r="J90" s="60" t="s">
        <v>272</v>
      </c>
      <c r="K90" t="s">
        <v>146</v>
      </c>
      <c r="L90" s="60"/>
    </row>
    <row r="91" spans="1:12" x14ac:dyDescent="0.35">
      <c r="A91" t="s">
        <v>260</v>
      </c>
      <c r="B91" t="s">
        <v>164</v>
      </c>
      <c r="C91" t="s">
        <v>261</v>
      </c>
      <c r="D91" t="s">
        <v>199</v>
      </c>
      <c r="E91" t="s">
        <v>18</v>
      </c>
      <c r="F91" t="s">
        <v>395</v>
      </c>
      <c r="G91" t="s">
        <v>272</v>
      </c>
      <c r="H91" t="s">
        <v>272</v>
      </c>
      <c r="J91" s="60" t="s">
        <v>272</v>
      </c>
      <c r="K91" t="s">
        <v>146</v>
      </c>
      <c r="L91" s="60"/>
    </row>
    <row r="92" spans="1:12" x14ac:dyDescent="0.35">
      <c r="A92" t="s">
        <v>264</v>
      </c>
      <c r="B92" t="s">
        <v>158</v>
      </c>
      <c r="C92" t="s">
        <v>265</v>
      </c>
      <c r="D92" t="s">
        <v>198</v>
      </c>
      <c r="E92" t="s">
        <v>13</v>
      </c>
      <c r="F92" t="s">
        <v>407</v>
      </c>
      <c r="G92" t="s">
        <v>272</v>
      </c>
      <c r="H92" t="s">
        <v>272</v>
      </c>
      <c r="J92" s="60"/>
      <c r="K92" t="s">
        <v>146</v>
      </c>
      <c r="L92" s="60"/>
    </row>
    <row r="93" spans="1:12" x14ac:dyDescent="0.35">
      <c r="A93" t="s">
        <v>264</v>
      </c>
      <c r="B93" t="s">
        <v>158</v>
      </c>
      <c r="C93" t="s">
        <v>265</v>
      </c>
      <c r="D93" t="s">
        <v>198</v>
      </c>
      <c r="E93" t="s">
        <v>27</v>
      </c>
      <c r="F93" t="s">
        <v>408</v>
      </c>
      <c r="G93" t="s">
        <v>272</v>
      </c>
      <c r="H93" t="s">
        <v>272</v>
      </c>
      <c r="J93" s="60"/>
      <c r="K93" t="s">
        <v>146</v>
      </c>
      <c r="L93" s="60"/>
    </row>
    <row r="94" spans="1:12" x14ac:dyDescent="0.35">
      <c r="A94" t="s">
        <v>264</v>
      </c>
      <c r="B94" t="s">
        <v>158</v>
      </c>
      <c r="C94" t="s">
        <v>265</v>
      </c>
      <c r="D94" t="s">
        <v>198</v>
      </c>
      <c r="E94" t="s">
        <v>2</v>
      </c>
      <c r="F94" t="s">
        <v>409</v>
      </c>
      <c r="G94" t="s">
        <v>272</v>
      </c>
      <c r="H94" t="s">
        <v>272</v>
      </c>
      <c r="J94" s="60"/>
      <c r="K94" t="s">
        <v>146</v>
      </c>
      <c r="L94" s="60"/>
    </row>
    <row r="95" spans="1:12" x14ac:dyDescent="0.35">
      <c r="A95" t="s">
        <v>220</v>
      </c>
      <c r="B95" t="s">
        <v>33</v>
      </c>
      <c r="C95" t="s">
        <v>221</v>
      </c>
      <c r="D95" t="s">
        <v>198</v>
      </c>
      <c r="E95" t="s">
        <v>27</v>
      </c>
      <c r="F95" t="s">
        <v>1050</v>
      </c>
      <c r="G95" t="s">
        <v>272</v>
      </c>
      <c r="H95" t="s">
        <v>272</v>
      </c>
      <c r="J95" s="60"/>
      <c r="K95" t="s">
        <v>29</v>
      </c>
      <c r="L95" s="60" t="s">
        <v>1197</v>
      </c>
    </row>
    <row r="96" spans="1:12" x14ac:dyDescent="0.35">
      <c r="A96" t="s">
        <v>222</v>
      </c>
      <c r="B96" t="s">
        <v>139</v>
      </c>
      <c r="C96" t="s">
        <v>223</v>
      </c>
      <c r="D96" t="s">
        <v>199</v>
      </c>
      <c r="E96" t="s">
        <v>20</v>
      </c>
      <c r="F96" t="s">
        <v>453</v>
      </c>
      <c r="G96" t="s">
        <v>272</v>
      </c>
      <c r="H96" t="s">
        <v>272</v>
      </c>
      <c r="J96" s="60"/>
      <c r="K96" t="s">
        <v>29</v>
      </c>
      <c r="L96" s="60" t="s">
        <v>1198</v>
      </c>
    </row>
    <row r="97" spans="1:12" x14ac:dyDescent="0.35">
      <c r="A97" t="s">
        <v>222</v>
      </c>
      <c r="B97" t="s">
        <v>139</v>
      </c>
      <c r="C97" t="s">
        <v>223</v>
      </c>
      <c r="D97" t="s">
        <v>199</v>
      </c>
      <c r="E97" t="s">
        <v>21</v>
      </c>
      <c r="F97" t="s">
        <v>1199</v>
      </c>
      <c r="G97" t="s">
        <v>272</v>
      </c>
      <c r="H97" t="s">
        <v>272</v>
      </c>
      <c r="J97" s="60"/>
      <c r="K97" t="s">
        <v>29</v>
      </c>
      <c r="L97" s="60" t="s">
        <v>1198</v>
      </c>
    </row>
    <row r="98" spans="1:12" x14ac:dyDescent="0.35">
      <c r="A98" t="s">
        <v>222</v>
      </c>
      <c r="B98" t="s">
        <v>139</v>
      </c>
      <c r="C98" t="s">
        <v>223</v>
      </c>
      <c r="D98" t="s">
        <v>199</v>
      </c>
      <c r="E98" t="s">
        <v>22</v>
      </c>
      <c r="F98" t="s">
        <v>408</v>
      </c>
      <c r="G98" t="s">
        <v>272</v>
      </c>
      <c r="H98" t="s">
        <v>272</v>
      </c>
      <c r="J98" s="60"/>
      <c r="K98" t="s">
        <v>29</v>
      </c>
      <c r="L98" s="60" t="s">
        <v>1198</v>
      </c>
    </row>
    <row r="99" spans="1:12" x14ac:dyDescent="0.35">
      <c r="A99" t="s">
        <v>222</v>
      </c>
      <c r="B99" t="s">
        <v>139</v>
      </c>
      <c r="C99" t="s">
        <v>223</v>
      </c>
      <c r="D99" t="s">
        <v>199</v>
      </c>
      <c r="E99" t="s">
        <v>15</v>
      </c>
      <c r="F99" t="s">
        <v>464</v>
      </c>
      <c r="G99" t="s">
        <v>272</v>
      </c>
      <c r="H99" t="s">
        <v>272</v>
      </c>
      <c r="J99" s="60"/>
      <c r="K99" t="s">
        <v>29</v>
      </c>
      <c r="L99" s="60" t="s">
        <v>1198</v>
      </c>
    </row>
    <row r="100" spans="1:12" x14ac:dyDescent="0.35">
      <c r="A100" t="s">
        <v>222</v>
      </c>
      <c r="B100" t="s">
        <v>139</v>
      </c>
      <c r="C100" t="s">
        <v>223</v>
      </c>
      <c r="D100" t="s">
        <v>199</v>
      </c>
      <c r="E100" t="s">
        <v>24</v>
      </c>
      <c r="F100" t="s">
        <v>455</v>
      </c>
      <c r="G100" t="s">
        <v>272</v>
      </c>
      <c r="H100" t="s">
        <v>272</v>
      </c>
      <c r="J100" s="60"/>
      <c r="K100" t="s">
        <v>29</v>
      </c>
      <c r="L100" s="60" t="s">
        <v>1198</v>
      </c>
    </row>
    <row r="101" spans="1:12" x14ac:dyDescent="0.35">
      <c r="A101" t="s">
        <v>222</v>
      </c>
      <c r="B101" t="s">
        <v>139</v>
      </c>
      <c r="C101" t="s">
        <v>223</v>
      </c>
      <c r="D101" t="s">
        <v>199</v>
      </c>
      <c r="E101" t="s">
        <v>18</v>
      </c>
      <c r="F101" t="s">
        <v>300</v>
      </c>
      <c r="G101" t="s">
        <v>272</v>
      </c>
      <c r="H101" t="s">
        <v>272</v>
      </c>
      <c r="J101" s="60"/>
      <c r="K101" t="s">
        <v>29</v>
      </c>
      <c r="L101" s="60" t="s">
        <v>1198</v>
      </c>
    </row>
    <row r="102" spans="1:12" x14ac:dyDescent="0.35">
      <c r="A102" t="s">
        <v>222</v>
      </c>
      <c r="B102" t="s">
        <v>139</v>
      </c>
      <c r="C102" t="s">
        <v>223</v>
      </c>
      <c r="D102" t="s">
        <v>199</v>
      </c>
      <c r="E102" t="s">
        <v>17</v>
      </c>
      <c r="F102" t="s">
        <v>300</v>
      </c>
      <c r="G102" t="s">
        <v>272</v>
      </c>
      <c r="H102" t="s">
        <v>272</v>
      </c>
      <c r="J102" s="60"/>
      <c r="K102" t="s">
        <v>29</v>
      </c>
      <c r="L102" s="60" t="s">
        <v>1198</v>
      </c>
    </row>
    <row r="103" spans="1:12" x14ac:dyDescent="0.35">
      <c r="A103" t="s">
        <v>222</v>
      </c>
      <c r="B103" t="s">
        <v>139</v>
      </c>
      <c r="C103" t="s">
        <v>223</v>
      </c>
      <c r="D103" t="s">
        <v>199</v>
      </c>
      <c r="E103" t="s">
        <v>14</v>
      </c>
      <c r="F103" t="s">
        <v>426</v>
      </c>
      <c r="G103" t="s">
        <v>272</v>
      </c>
      <c r="H103" t="s">
        <v>272</v>
      </c>
      <c r="J103" s="60"/>
      <c r="K103" t="s">
        <v>29</v>
      </c>
      <c r="L103" s="60" t="s">
        <v>1198</v>
      </c>
    </row>
    <row r="104" spans="1:12" x14ac:dyDescent="0.35">
      <c r="A104" t="s">
        <v>222</v>
      </c>
      <c r="B104" t="s">
        <v>139</v>
      </c>
      <c r="C104" t="s">
        <v>223</v>
      </c>
      <c r="D104" t="s">
        <v>199</v>
      </c>
      <c r="E104" t="s">
        <v>26</v>
      </c>
      <c r="F104" t="s">
        <v>457</v>
      </c>
      <c r="G104" t="s">
        <v>272</v>
      </c>
      <c r="H104" t="s">
        <v>272</v>
      </c>
      <c r="J104" s="60" t="s">
        <v>1647</v>
      </c>
      <c r="K104" t="s">
        <v>29</v>
      </c>
      <c r="L104" s="60" t="s">
        <v>1198</v>
      </c>
    </row>
    <row r="105" spans="1:12" x14ac:dyDescent="0.35">
      <c r="A105" t="s">
        <v>222</v>
      </c>
      <c r="B105" t="s">
        <v>139</v>
      </c>
      <c r="C105" t="s">
        <v>223</v>
      </c>
      <c r="D105" t="s">
        <v>199</v>
      </c>
      <c r="E105" t="s">
        <v>25</v>
      </c>
      <c r="F105" t="s">
        <v>407</v>
      </c>
      <c r="G105" t="s">
        <v>272</v>
      </c>
      <c r="H105" t="s">
        <v>272</v>
      </c>
      <c r="J105" s="60"/>
      <c r="K105" t="s">
        <v>29</v>
      </c>
      <c r="L105" s="60" t="s">
        <v>1198</v>
      </c>
    </row>
    <row r="106" spans="1:12" x14ac:dyDescent="0.35">
      <c r="A106" t="s">
        <v>222</v>
      </c>
      <c r="B106" t="s">
        <v>139</v>
      </c>
      <c r="C106" t="s">
        <v>223</v>
      </c>
      <c r="D106" t="s">
        <v>199</v>
      </c>
      <c r="E106" t="s">
        <v>31</v>
      </c>
      <c r="F106" t="s">
        <v>420</v>
      </c>
      <c r="G106" t="s">
        <v>272</v>
      </c>
      <c r="H106" t="s">
        <v>272</v>
      </c>
      <c r="J106" s="60"/>
      <c r="K106" t="s">
        <v>29</v>
      </c>
      <c r="L106" s="60" t="s">
        <v>1198</v>
      </c>
    </row>
    <row r="107" spans="1:12" x14ac:dyDescent="0.35">
      <c r="A107" t="s">
        <v>222</v>
      </c>
      <c r="B107" t="s">
        <v>139</v>
      </c>
      <c r="C107" t="s">
        <v>223</v>
      </c>
      <c r="D107" t="s">
        <v>199</v>
      </c>
      <c r="E107" t="s">
        <v>153</v>
      </c>
      <c r="F107" t="s">
        <v>485</v>
      </c>
      <c r="G107" t="s">
        <v>272</v>
      </c>
      <c r="H107" t="s">
        <v>272</v>
      </c>
      <c r="J107" s="60"/>
      <c r="K107" t="s">
        <v>29</v>
      </c>
      <c r="L107" s="60" t="s">
        <v>1198</v>
      </c>
    </row>
    <row r="108" spans="1:12" x14ac:dyDescent="0.35">
      <c r="A108" t="s">
        <v>222</v>
      </c>
      <c r="B108" t="s">
        <v>139</v>
      </c>
      <c r="C108" t="s">
        <v>223</v>
      </c>
      <c r="D108" t="s">
        <v>199</v>
      </c>
      <c r="E108" t="s">
        <v>23</v>
      </c>
      <c r="F108" t="s">
        <v>834</v>
      </c>
      <c r="G108" t="s">
        <v>272</v>
      </c>
      <c r="H108" t="s">
        <v>272</v>
      </c>
      <c r="J108" s="60"/>
      <c r="K108" t="s">
        <v>29</v>
      </c>
      <c r="L108" s="60" t="s">
        <v>1198</v>
      </c>
    </row>
    <row r="109" spans="1:12" x14ac:dyDescent="0.35">
      <c r="A109" t="s">
        <v>222</v>
      </c>
      <c r="B109" t="s">
        <v>139</v>
      </c>
      <c r="C109" t="s">
        <v>223</v>
      </c>
      <c r="D109" t="s">
        <v>199</v>
      </c>
      <c r="E109" t="s">
        <v>151</v>
      </c>
      <c r="F109" t="s">
        <v>464</v>
      </c>
      <c r="G109" t="s">
        <v>272</v>
      </c>
      <c r="H109" t="s">
        <v>272</v>
      </c>
      <c r="J109" s="60"/>
      <c r="K109" t="s">
        <v>29</v>
      </c>
      <c r="L109" s="60" t="s">
        <v>1198</v>
      </c>
    </row>
    <row r="110" spans="1:12" x14ac:dyDescent="0.35">
      <c r="A110" t="s">
        <v>222</v>
      </c>
      <c r="B110" t="s">
        <v>139</v>
      </c>
      <c r="C110" t="s">
        <v>223</v>
      </c>
      <c r="D110" t="s">
        <v>199</v>
      </c>
      <c r="E110" t="s">
        <v>149</v>
      </c>
      <c r="F110" t="s">
        <v>485</v>
      </c>
      <c r="G110" t="s">
        <v>272</v>
      </c>
      <c r="H110" t="s">
        <v>272</v>
      </c>
      <c r="J110" s="60"/>
      <c r="K110" t="s">
        <v>29</v>
      </c>
      <c r="L110" s="60" t="s">
        <v>1198</v>
      </c>
    </row>
    <row r="111" spans="1:12" x14ac:dyDescent="0.35">
      <c r="A111" t="s">
        <v>224</v>
      </c>
      <c r="B111" t="s">
        <v>34</v>
      </c>
      <c r="C111" t="s">
        <v>225</v>
      </c>
      <c r="D111" t="s">
        <v>198</v>
      </c>
      <c r="E111" t="s">
        <v>30</v>
      </c>
      <c r="F111" t="s">
        <v>1200</v>
      </c>
      <c r="G111" t="s">
        <v>272</v>
      </c>
      <c r="H111" t="s">
        <v>272</v>
      </c>
      <c r="J111" s="60"/>
      <c r="K111" t="s">
        <v>29</v>
      </c>
      <c r="L111" s="60" t="s">
        <v>1201</v>
      </c>
    </row>
    <row r="112" spans="1:12" x14ac:dyDescent="0.35">
      <c r="A112" t="s">
        <v>226</v>
      </c>
      <c r="B112" t="s">
        <v>137</v>
      </c>
      <c r="C112" t="s">
        <v>227</v>
      </c>
      <c r="D112" t="s">
        <v>198</v>
      </c>
      <c r="E112" t="s">
        <v>27</v>
      </c>
      <c r="F112" t="s">
        <v>1202</v>
      </c>
      <c r="G112" t="s">
        <v>272</v>
      </c>
      <c r="H112" t="s">
        <v>272</v>
      </c>
      <c r="J112" s="60"/>
      <c r="K112" t="s">
        <v>29</v>
      </c>
      <c r="L112" s="60" t="s">
        <v>1203</v>
      </c>
    </row>
    <row r="113" spans="1:12" x14ac:dyDescent="0.35">
      <c r="A113" t="s">
        <v>226</v>
      </c>
      <c r="B113" t="s">
        <v>137</v>
      </c>
      <c r="C113" t="s">
        <v>227</v>
      </c>
      <c r="D113" t="s">
        <v>199</v>
      </c>
      <c r="E113" t="s">
        <v>21</v>
      </c>
      <c r="F113" t="s">
        <v>300</v>
      </c>
      <c r="G113" t="s">
        <v>272</v>
      </c>
      <c r="H113" t="s">
        <v>272</v>
      </c>
      <c r="J113" s="60"/>
      <c r="K113" t="s">
        <v>29</v>
      </c>
      <c r="L113" s="60" t="s">
        <v>1203</v>
      </c>
    </row>
    <row r="114" spans="1:12" x14ac:dyDescent="0.35">
      <c r="A114" t="s">
        <v>226</v>
      </c>
      <c r="B114" t="s">
        <v>137</v>
      </c>
      <c r="C114" t="s">
        <v>227</v>
      </c>
      <c r="D114" t="s">
        <v>199</v>
      </c>
      <c r="E114" t="s">
        <v>22</v>
      </c>
      <c r="F114" t="s">
        <v>272</v>
      </c>
      <c r="G114" t="s">
        <v>272</v>
      </c>
      <c r="H114" t="s">
        <v>272</v>
      </c>
      <c r="J114" s="60" t="s">
        <v>1041</v>
      </c>
      <c r="K114" t="s">
        <v>29</v>
      </c>
      <c r="L114" s="60" t="s">
        <v>1203</v>
      </c>
    </row>
    <row r="115" spans="1:12" x14ac:dyDescent="0.35">
      <c r="A115" t="s">
        <v>226</v>
      </c>
      <c r="B115" t="s">
        <v>137</v>
      </c>
      <c r="C115" t="s">
        <v>227</v>
      </c>
      <c r="D115" t="s">
        <v>199</v>
      </c>
      <c r="E115" t="s">
        <v>28</v>
      </c>
      <c r="F115" t="s">
        <v>455</v>
      </c>
      <c r="G115" t="s">
        <v>272</v>
      </c>
      <c r="H115" t="s">
        <v>272</v>
      </c>
      <c r="J115" s="60"/>
      <c r="K115" t="s">
        <v>29</v>
      </c>
      <c r="L115" s="60" t="s">
        <v>1203</v>
      </c>
    </row>
    <row r="116" spans="1:12" x14ac:dyDescent="0.35">
      <c r="A116" t="s">
        <v>230</v>
      </c>
      <c r="B116" t="s">
        <v>138</v>
      </c>
      <c r="C116" t="s">
        <v>231</v>
      </c>
      <c r="D116" t="s">
        <v>198</v>
      </c>
      <c r="E116" t="s">
        <v>27</v>
      </c>
      <c r="F116" t="s">
        <v>275</v>
      </c>
      <c r="G116" t="s">
        <v>272</v>
      </c>
      <c r="H116" t="s">
        <v>272</v>
      </c>
      <c r="J116" s="60"/>
      <c r="K116" t="s">
        <v>29</v>
      </c>
      <c r="L116" s="60" t="s">
        <v>1204</v>
      </c>
    </row>
    <row r="117" spans="1:12" x14ac:dyDescent="0.35">
      <c r="A117" t="s">
        <v>230</v>
      </c>
      <c r="B117" t="s">
        <v>138</v>
      </c>
      <c r="C117" t="s">
        <v>231</v>
      </c>
      <c r="D117" t="s">
        <v>198</v>
      </c>
      <c r="E117" t="s">
        <v>27</v>
      </c>
      <c r="F117" t="s">
        <v>275</v>
      </c>
      <c r="G117" t="s">
        <v>272</v>
      </c>
      <c r="H117" t="s">
        <v>272</v>
      </c>
      <c r="J117" s="60"/>
      <c r="K117" t="s">
        <v>29</v>
      </c>
      <c r="L117" s="60" t="s">
        <v>1204</v>
      </c>
    </row>
    <row r="118" spans="1:12" x14ac:dyDescent="0.35">
      <c r="A118" t="s">
        <v>230</v>
      </c>
      <c r="B118" t="s">
        <v>138</v>
      </c>
      <c r="C118" t="s">
        <v>231</v>
      </c>
      <c r="D118" t="s">
        <v>198</v>
      </c>
      <c r="E118" t="s">
        <v>27</v>
      </c>
      <c r="F118" t="s">
        <v>1205</v>
      </c>
      <c r="G118" t="s">
        <v>272</v>
      </c>
      <c r="H118" t="s">
        <v>272</v>
      </c>
      <c r="J118" s="60"/>
      <c r="K118" t="s">
        <v>29</v>
      </c>
      <c r="L118" s="60" t="s">
        <v>1204</v>
      </c>
    </row>
    <row r="119" spans="1:12" x14ac:dyDescent="0.35">
      <c r="A119" t="s">
        <v>230</v>
      </c>
      <c r="B119" t="s">
        <v>138</v>
      </c>
      <c r="C119" t="s">
        <v>231</v>
      </c>
      <c r="D119" t="s">
        <v>198</v>
      </c>
      <c r="E119" t="s">
        <v>27</v>
      </c>
      <c r="F119" t="s">
        <v>417</v>
      </c>
      <c r="G119" t="s">
        <v>272</v>
      </c>
      <c r="H119" t="s">
        <v>272</v>
      </c>
      <c r="J119" s="60"/>
      <c r="K119" t="s">
        <v>29</v>
      </c>
      <c r="L119" s="60" t="s">
        <v>1204</v>
      </c>
    </row>
    <row r="120" spans="1:12" x14ac:dyDescent="0.35">
      <c r="A120" t="s">
        <v>228</v>
      </c>
      <c r="B120" t="s">
        <v>140</v>
      </c>
      <c r="C120" t="s">
        <v>229</v>
      </c>
      <c r="D120" t="s">
        <v>198</v>
      </c>
      <c r="E120" t="s">
        <v>27</v>
      </c>
      <c r="F120" t="s">
        <v>664</v>
      </c>
      <c r="G120" t="s">
        <v>272</v>
      </c>
      <c r="H120" t="s">
        <v>272</v>
      </c>
      <c r="J120" s="60"/>
      <c r="K120" t="s">
        <v>29</v>
      </c>
      <c r="L120" s="60" t="s">
        <v>1204</v>
      </c>
    </row>
    <row r="121" spans="1:12" x14ac:dyDescent="0.35">
      <c r="A121" t="s">
        <v>228</v>
      </c>
      <c r="B121" t="s">
        <v>140</v>
      </c>
      <c r="C121" t="s">
        <v>229</v>
      </c>
      <c r="D121" t="s">
        <v>198</v>
      </c>
      <c r="E121" t="s">
        <v>27</v>
      </c>
      <c r="F121" t="s">
        <v>664</v>
      </c>
      <c r="G121" t="s">
        <v>272</v>
      </c>
      <c r="H121" t="s">
        <v>272</v>
      </c>
      <c r="J121" s="60"/>
      <c r="K121" t="s">
        <v>29</v>
      </c>
      <c r="L121" s="60" t="s">
        <v>1204</v>
      </c>
    </row>
    <row r="122" spans="1:12" x14ac:dyDescent="0.35">
      <c r="A122" t="s">
        <v>228</v>
      </c>
      <c r="B122" t="s">
        <v>140</v>
      </c>
      <c r="C122" t="s">
        <v>229</v>
      </c>
      <c r="D122" t="s">
        <v>198</v>
      </c>
      <c r="E122" t="s">
        <v>27</v>
      </c>
      <c r="F122" t="s">
        <v>432</v>
      </c>
      <c r="G122" t="s">
        <v>272</v>
      </c>
      <c r="H122" t="s">
        <v>272</v>
      </c>
      <c r="J122" s="60"/>
      <c r="K122" t="s">
        <v>29</v>
      </c>
      <c r="L122" s="60" t="s">
        <v>1204</v>
      </c>
    </row>
    <row r="123" spans="1:12" x14ac:dyDescent="0.35">
      <c r="A123" t="s">
        <v>228</v>
      </c>
      <c r="B123" t="s">
        <v>140</v>
      </c>
      <c r="C123" t="s">
        <v>229</v>
      </c>
      <c r="D123" t="s">
        <v>198</v>
      </c>
      <c r="E123" t="s">
        <v>27</v>
      </c>
      <c r="F123" t="s">
        <v>428</v>
      </c>
      <c r="G123" t="s">
        <v>272</v>
      </c>
      <c r="H123" t="s">
        <v>272</v>
      </c>
      <c r="J123" s="60"/>
      <c r="K123" t="s">
        <v>29</v>
      </c>
      <c r="L123" s="60" t="s">
        <v>1204</v>
      </c>
    </row>
    <row r="124" spans="1:12" x14ac:dyDescent="0.35">
      <c r="A124" t="s">
        <v>228</v>
      </c>
      <c r="B124" t="s">
        <v>140</v>
      </c>
      <c r="C124" t="s">
        <v>229</v>
      </c>
      <c r="D124" t="s">
        <v>198</v>
      </c>
      <c r="E124" t="s">
        <v>27</v>
      </c>
      <c r="F124" t="s">
        <v>418</v>
      </c>
      <c r="G124" t="s">
        <v>272</v>
      </c>
      <c r="H124" t="s">
        <v>272</v>
      </c>
      <c r="J124" s="60"/>
      <c r="K124" t="s">
        <v>29</v>
      </c>
      <c r="L124" s="60" t="s">
        <v>1204</v>
      </c>
    </row>
    <row r="125" spans="1:12" x14ac:dyDescent="0.35">
      <c r="A125" t="s">
        <v>228</v>
      </c>
      <c r="B125" t="s">
        <v>140</v>
      </c>
      <c r="C125" t="s">
        <v>229</v>
      </c>
      <c r="D125" t="s">
        <v>198</v>
      </c>
      <c r="E125" t="s">
        <v>27</v>
      </c>
      <c r="F125" t="s">
        <v>428</v>
      </c>
      <c r="G125" t="s">
        <v>272</v>
      </c>
      <c r="H125" t="s">
        <v>272</v>
      </c>
      <c r="J125" s="60"/>
      <c r="K125" t="s">
        <v>29</v>
      </c>
      <c r="L125" s="60" t="s">
        <v>1204</v>
      </c>
    </row>
    <row r="126" spans="1:12" x14ac:dyDescent="0.35">
      <c r="A126" t="s">
        <v>228</v>
      </c>
      <c r="B126" t="s">
        <v>140</v>
      </c>
      <c r="C126" t="s">
        <v>229</v>
      </c>
      <c r="D126" t="s">
        <v>198</v>
      </c>
      <c r="E126" t="s">
        <v>27</v>
      </c>
      <c r="F126" t="s">
        <v>428</v>
      </c>
      <c r="G126" t="s">
        <v>272</v>
      </c>
      <c r="H126" t="s">
        <v>272</v>
      </c>
      <c r="J126" s="60"/>
      <c r="K126" t="s">
        <v>29</v>
      </c>
      <c r="L126" s="60" t="s">
        <v>1204</v>
      </c>
    </row>
    <row r="127" spans="1:12" x14ac:dyDescent="0.35">
      <c r="A127" t="s">
        <v>228</v>
      </c>
      <c r="B127" t="s">
        <v>140</v>
      </c>
      <c r="C127" t="s">
        <v>229</v>
      </c>
      <c r="D127" t="s">
        <v>198</v>
      </c>
      <c r="E127" t="s">
        <v>27</v>
      </c>
      <c r="F127" t="s">
        <v>418</v>
      </c>
      <c r="G127" t="s">
        <v>272</v>
      </c>
      <c r="H127" t="s">
        <v>272</v>
      </c>
      <c r="J127" s="60"/>
      <c r="K127" t="s">
        <v>29</v>
      </c>
      <c r="L127" s="60" t="s">
        <v>1204</v>
      </c>
    </row>
    <row r="128" spans="1:12" x14ac:dyDescent="0.35">
      <c r="A128" t="s">
        <v>228</v>
      </c>
      <c r="B128" t="s">
        <v>140</v>
      </c>
      <c r="C128" t="s">
        <v>229</v>
      </c>
      <c r="D128" t="s">
        <v>198</v>
      </c>
      <c r="E128" t="s">
        <v>27</v>
      </c>
      <c r="F128" t="s">
        <v>275</v>
      </c>
      <c r="G128" t="s">
        <v>272</v>
      </c>
      <c r="H128" t="s">
        <v>272</v>
      </c>
      <c r="J128" s="60"/>
      <c r="K128" t="s">
        <v>29</v>
      </c>
      <c r="L128" s="60" t="s">
        <v>1204</v>
      </c>
    </row>
    <row r="129" spans="1:12" x14ac:dyDescent="0.35">
      <c r="A129" t="s">
        <v>228</v>
      </c>
      <c r="B129" t="s">
        <v>140</v>
      </c>
      <c r="C129" t="s">
        <v>229</v>
      </c>
      <c r="D129" t="s">
        <v>198</v>
      </c>
      <c r="E129" t="s">
        <v>27</v>
      </c>
      <c r="F129" t="s">
        <v>275</v>
      </c>
      <c r="G129" t="s">
        <v>272</v>
      </c>
      <c r="H129" t="s">
        <v>272</v>
      </c>
      <c r="J129" s="60"/>
      <c r="K129" t="s">
        <v>29</v>
      </c>
      <c r="L129" s="60" t="s">
        <v>1204</v>
      </c>
    </row>
    <row r="130" spans="1:12" x14ac:dyDescent="0.35">
      <c r="A130" t="s">
        <v>228</v>
      </c>
      <c r="B130" t="s">
        <v>140</v>
      </c>
      <c r="C130" t="s">
        <v>229</v>
      </c>
      <c r="D130" t="s">
        <v>198</v>
      </c>
      <c r="E130" t="s">
        <v>27</v>
      </c>
      <c r="F130" t="s">
        <v>967</v>
      </c>
      <c r="G130" t="s">
        <v>272</v>
      </c>
      <c r="H130" t="s">
        <v>272</v>
      </c>
      <c r="J130" s="60"/>
      <c r="K130" t="s">
        <v>29</v>
      </c>
      <c r="L130" s="60" t="s">
        <v>1204</v>
      </c>
    </row>
    <row r="131" spans="1:12" x14ac:dyDescent="0.35">
      <c r="A131" t="s">
        <v>228</v>
      </c>
      <c r="B131" t="s">
        <v>140</v>
      </c>
      <c r="C131" t="s">
        <v>229</v>
      </c>
      <c r="D131" t="s">
        <v>198</v>
      </c>
      <c r="E131" t="s">
        <v>27</v>
      </c>
      <c r="F131" t="s">
        <v>309</v>
      </c>
      <c r="G131" t="s">
        <v>272</v>
      </c>
      <c r="H131" t="s">
        <v>272</v>
      </c>
      <c r="J131" s="60"/>
      <c r="K131" t="s">
        <v>29</v>
      </c>
      <c r="L131" s="60" t="s">
        <v>1204</v>
      </c>
    </row>
    <row r="132" spans="1:12" x14ac:dyDescent="0.35">
      <c r="A132" t="s">
        <v>232</v>
      </c>
      <c r="B132" t="s">
        <v>35</v>
      </c>
      <c r="C132" t="s">
        <v>233</v>
      </c>
      <c r="D132" t="s">
        <v>198</v>
      </c>
      <c r="E132" t="s">
        <v>30</v>
      </c>
      <c r="F132" t="s">
        <v>1206</v>
      </c>
      <c r="G132" t="s">
        <v>272</v>
      </c>
      <c r="H132" t="s">
        <v>272</v>
      </c>
      <c r="J132" s="60"/>
      <c r="K132" t="s">
        <v>29</v>
      </c>
      <c r="L132" s="60" t="s">
        <v>1204</v>
      </c>
    </row>
    <row r="133" spans="1:12" x14ac:dyDescent="0.35">
      <c r="A133" t="s">
        <v>232</v>
      </c>
      <c r="B133" t="s">
        <v>35</v>
      </c>
      <c r="C133" t="s">
        <v>233</v>
      </c>
      <c r="D133" t="s">
        <v>198</v>
      </c>
      <c r="E133" t="s">
        <v>30</v>
      </c>
      <c r="F133" t="s">
        <v>1207</v>
      </c>
      <c r="G133" t="s">
        <v>272</v>
      </c>
      <c r="H133" t="s">
        <v>272</v>
      </c>
      <c r="J133" s="60"/>
      <c r="K133" t="s">
        <v>29</v>
      </c>
      <c r="L133" s="60" t="s">
        <v>1204</v>
      </c>
    </row>
    <row r="134" spans="1:12" x14ac:dyDescent="0.35">
      <c r="A134" t="s">
        <v>232</v>
      </c>
      <c r="B134" t="s">
        <v>35</v>
      </c>
      <c r="C134" t="s">
        <v>233</v>
      </c>
      <c r="D134" t="s">
        <v>198</v>
      </c>
      <c r="E134" t="s">
        <v>30</v>
      </c>
      <c r="F134" t="s">
        <v>428</v>
      </c>
      <c r="G134" t="s">
        <v>272</v>
      </c>
      <c r="H134" t="s">
        <v>272</v>
      </c>
      <c r="J134" s="60"/>
      <c r="K134" t="s">
        <v>29</v>
      </c>
      <c r="L134" s="60" t="s">
        <v>1204</v>
      </c>
    </row>
    <row r="135" spans="1:12" x14ac:dyDescent="0.35">
      <c r="A135" t="s">
        <v>232</v>
      </c>
      <c r="B135" t="s">
        <v>35</v>
      </c>
      <c r="C135" t="s">
        <v>233</v>
      </c>
      <c r="D135" t="s">
        <v>198</v>
      </c>
      <c r="E135" t="s">
        <v>30</v>
      </c>
      <c r="F135" t="s">
        <v>482</v>
      </c>
      <c r="G135" t="s">
        <v>272</v>
      </c>
      <c r="H135" t="s">
        <v>272</v>
      </c>
      <c r="J135" s="60"/>
      <c r="K135" t="s">
        <v>29</v>
      </c>
      <c r="L135" s="60" t="s">
        <v>1204</v>
      </c>
    </row>
    <row r="136" spans="1:12" x14ac:dyDescent="0.35">
      <c r="A136" t="s">
        <v>232</v>
      </c>
      <c r="B136" t="s">
        <v>35</v>
      </c>
      <c r="C136" t="s">
        <v>233</v>
      </c>
      <c r="D136" t="s">
        <v>198</v>
      </c>
      <c r="E136" t="s">
        <v>30</v>
      </c>
      <c r="F136" t="s">
        <v>275</v>
      </c>
      <c r="G136" t="s">
        <v>272</v>
      </c>
      <c r="H136" t="s">
        <v>272</v>
      </c>
      <c r="J136" s="60"/>
      <c r="K136" t="s">
        <v>29</v>
      </c>
      <c r="L136" s="60" t="s">
        <v>1204</v>
      </c>
    </row>
    <row r="137" spans="1:12" x14ac:dyDescent="0.35">
      <c r="A137" t="s">
        <v>232</v>
      </c>
      <c r="B137" t="s">
        <v>35</v>
      </c>
      <c r="C137" t="s">
        <v>233</v>
      </c>
      <c r="D137" t="s">
        <v>198</v>
      </c>
      <c r="E137" t="s">
        <v>30</v>
      </c>
      <c r="F137" t="s">
        <v>417</v>
      </c>
      <c r="G137" t="s">
        <v>272</v>
      </c>
      <c r="H137" t="s">
        <v>272</v>
      </c>
      <c r="J137" s="60"/>
      <c r="K137" t="s">
        <v>29</v>
      </c>
      <c r="L137" s="60" t="s">
        <v>1204</v>
      </c>
    </row>
    <row r="138" spans="1:12" x14ac:dyDescent="0.35">
      <c r="A138" t="s">
        <v>232</v>
      </c>
      <c r="B138" t="s">
        <v>35</v>
      </c>
      <c r="C138" t="s">
        <v>233</v>
      </c>
      <c r="D138" t="s">
        <v>198</v>
      </c>
      <c r="E138" t="s">
        <v>30</v>
      </c>
      <c r="F138" t="s">
        <v>1208</v>
      </c>
      <c r="G138" t="s">
        <v>272</v>
      </c>
      <c r="H138" t="s">
        <v>272</v>
      </c>
      <c r="J138" s="60"/>
      <c r="K138" t="s">
        <v>29</v>
      </c>
      <c r="L138" s="60" t="s">
        <v>1204</v>
      </c>
    </row>
    <row r="139" spans="1:12" x14ac:dyDescent="0.35">
      <c r="A139" t="s">
        <v>232</v>
      </c>
      <c r="B139" t="s">
        <v>35</v>
      </c>
      <c r="C139" t="s">
        <v>233</v>
      </c>
      <c r="D139" t="s">
        <v>198</v>
      </c>
      <c r="E139" t="s">
        <v>30</v>
      </c>
      <c r="F139" t="s">
        <v>669</v>
      </c>
      <c r="G139" t="s">
        <v>272</v>
      </c>
      <c r="H139" t="s">
        <v>272</v>
      </c>
      <c r="J139" s="60"/>
      <c r="K139" t="s">
        <v>29</v>
      </c>
      <c r="L139" s="60" t="s">
        <v>1204</v>
      </c>
    </row>
    <row r="140" spans="1:12" x14ac:dyDescent="0.35">
      <c r="A140" t="s">
        <v>232</v>
      </c>
      <c r="B140" t="s">
        <v>35</v>
      </c>
      <c r="C140" t="s">
        <v>233</v>
      </c>
      <c r="D140" t="s">
        <v>198</v>
      </c>
      <c r="E140" t="s">
        <v>30</v>
      </c>
      <c r="F140" t="s">
        <v>482</v>
      </c>
      <c r="G140" t="s">
        <v>272</v>
      </c>
      <c r="H140" t="s">
        <v>272</v>
      </c>
      <c r="J140" s="60"/>
      <c r="K140" t="s">
        <v>29</v>
      </c>
      <c r="L140" s="60" t="s">
        <v>1204</v>
      </c>
    </row>
    <row r="141" spans="1:12" x14ac:dyDescent="0.35">
      <c r="A141" t="s">
        <v>232</v>
      </c>
      <c r="B141" t="s">
        <v>35</v>
      </c>
      <c r="C141" t="s">
        <v>233</v>
      </c>
      <c r="D141" t="s">
        <v>198</v>
      </c>
      <c r="E141" t="s">
        <v>30</v>
      </c>
      <c r="F141" t="s">
        <v>1209</v>
      </c>
      <c r="G141" t="s">
        <v>272</v>
      </c>
      <c r="H141" t="s">
        <v>272</v>
      </c>
      <c r="J141" s="60"/>
      <c r="K141" t="s">
        <v>29</v>
      </c>
      <c r="L141" s="60" t="s">
        <v>1204</v>
      </c>
    </row>
    <row r="142" spans="1:12" x14ac:dyDescent="0.35">
      <c r="A142" t="s">
        <v>850</v>
      </c>
      <c r="B142" t="s">
        <v>177</v>
      </c>
      <c r="C142" t="s">
        <v>851</v>
      </c>
      <c r="D142" t="s">
        <v>198</v>
      </c>
      <c r="E142" t="s">
        <v>11</v>
      </c>
      <c r="F142" t="s">
        <v>327</v>
      </c>
      <c r="G142" t="s">
        <v>272</v>
      </c>
      <c r="H142" t="s">
        <v>272</v>
      </c>
      <c r="J142" s="60" t="s">
        <v>272</v>
      </c>
      <c r="K142" t="s">
        <v>145</v>
      </c>
      <c r="L142" s="60"/>
    </row>
    <row r="143" spans="1:12" x14ac:dyDescent="0.35">
      <c r="A143" t="s">
        <v>852</v>
      </c>
      <c r="B143" t="s">
        <v>177</v>
      </c>
      <c r="C143" t="s">
        <v>853</v>
      </c>
      <c r="D143" t="s">
        <v>198</v>
      </c>
      <c r="E143" t="s">
        <v>3</v>
      </c>
      <c r="F143" t="s">
        <v>275</v>
      </c>
      <c r="G143" t="s">
        <v>272</v>
      </c>
      <c r="H143" t="s">
        <v>272</v>
      </c>
      <c r="J143" s="60" t="s">
        <v>272</v>
      </c>
      <c r="K143" t="s">
        <v>145</v>
      </c>
      <c r="L143" s="60"/>
    </row>
    <row r="144" spans="1:12" x14ac:dyDescent="0.35">
      <c r="A144" t="s">
        <v>241</v>
      </c>
      <c r="B144" t="s">
        <v>177</v>
      </c>
      <c r="C144" t="s">
        <v>242</v>
      </c>
      <c r="D144" t="s">
        <v>198</v>
      </c>
      <c r="E144" t="s">
        <v>155</v>
      </c>
      <c r="F144" t="s">
        <v>455</v>
      </c>
      <c r="G144" t="s">
        <v>272</v>
      </c>
      <c r="H144" t="s">
        <v>272</v>
      </c>
      <c r="J144" s="60" t="s">
        <v>272</v>
      </c>
      <c r="K144" t="s">
        <v>145</v>
      </c>
      <c r="L144" s="60"/>
    </row>
    <row r="145" spans="1:12" x14ac:dyDescent="0.35">
      <c r="A145" t="s">
        <v>241</v>
      </c>
      <c r="B145" t="s">
        <v>177</v>
      </c>
      <c r="C145" t="s">
        <v>242</v>
      </c>
      <c r="D145" t="s">
        <v>198</v>
      </c>
      <c r="E145" t="s">
        <v>5</v>
      </c>
      <c r="F145" t="s">
        <v>448</v>
      </c>
      <c r="G145" t="s">
        <v>272</v>
      </c>
      <c r="H145" t="s">
        <v>272</v>
      </c>
      <c r="J145" s="60" t="s">
        <v>272</v>
      </c>
      <c r="K145" t="s">
        <v>145</v>
      </c>
      <c r="L145" s="60"/>
    </row>
    <row r="146" spans="1:12" x14ac:dyDescent="0.35">
      <c r="A146" t="s">
        <v>241</v>
      </c>
      <c r="B146" t="s">
        <v>177</v>
      </c>
      <c r="C146" t="s">
        <v>242</v>
      </c>
      <c r="D146" t="s">
        <v>198</v>
      </c>
      <c r="E146" t="s">
        <v>7</v>
      </c>
      <c r="F146" t="s">
        <v>854</v>
      </c>
      <c r="G146" t="s">
        <v>272</v>
      </c>
      <c r="H146" t="s">
        <v>272</v>
      </c>
      <c r="J146" s="60" t="s">
        <v>272</v>
      </c>
      <c r="K146" t="s">
        <v>145</v>
      </c>
      <c r="L146" s="60"/>
    </row>
    <row r="147" spans="1:12" x14ac:dyDescent="0.35">
      <c r="A147" t="s">
        <v>200</v>
      </c>
      <c r="B147" t="s">
        <v>177</v>
      </c>
      <c r="C147" t="s">
        <v>201</v>
      </c>
      <c r="D147" t="s">
        <v>198</v>
      </c>
      <c r="E147" t="s">
        <v>11</v>
      </c>
      <c r="F147" t="s">
        <v>460</v>
      </c>
      <c r="G147" t="s">
        <v>272</v>
      </c>
      <c r="H147" t="s">
        <v>272</v>
      </c>
      <c r="J147" s="60" t="s">
        <v>1292</v>
      </c>
      <c r="K147" t="s">
        <v>145</v>
      </c>
      <c r="L147" s="60"/>
    </row>
    <row r="148" spans="1:12" x14ac:dyDescent="0.35">
      <c r="A148" t="s">
        <v>200</v>
      </c>
      <c r="B148" t="s">
        <v>177</v>
      </c>
      <c r="C148" t="s">
        <v>201</v>
      </c>
      <c r="D148" t="s">
        <v>199</v>
      </c>
      <c r="E148" t="s">
        <v>21</v>
      </c>
      <c r="F148" t="s">
        <v>272</v>
      </c>
      <c r="G148" t="s">
        <v>272</v>
      </c>
      <c r="H148" t="s">
        <v>272</v>
      </c>
      <c r="J148" s="60" t="s">
        <v>411</v>
      </c>
      <c r="K148" t="s">
        <v>145</v>
      </c>
      <c r="L148" s="60"/>
    </row>
    <row r="149" spans="1:12" x14ac:dyDescent="0.35">
      <c r="A149" t="s">
        <v>245</v>
      </c>
      <c r="B149" t="s">
        <v>177</v>
      </c>
      <c r="C149" t="s">
        <v>855</v>
      </c>
      <c r="D149" t="s">
        <v>198</v>
      </c>
      <c r="E149" t="s">
        <v>8</v>
      </c>
      <c r="F149" t="s">
        <v>856</v>
      </c>
      <c r="G149" t="s">
        <v>272</v>
      </c>
      <c r="H149" t="s">
        <v>272</v>
      </c>
      <c r="J149" s="60" t="s">
        <v>272</v>
      </c>
      <c r="K149" t="s">
        <v>145</v>
      </c>
      <c r="L149" s="60"/>
    </row>
    <row r="150" spans="1:12" x14ac:dyDescent="0.35">
      <c r="A150" t="s">
        <v>245</v>
      </c>
      <c r="B150" t="s">
        <v>177</v>
      </c>
      <c r="C150" t="s">
        <v>855</v>
      </c>
      <c r="D150" t="s">
        <v>198</v>
      </c>
      <c r="E150" t="s">
        <v>5</v>
      </c>
      <c r="F150" t="s">
        <v>430</v>
      </c>
      <c r="G150" t="s">
        <v>272</v>
      </c>
      <c r="H150" t="s">
        <v>272</v>
      </c>
      <c r="J150" s="60" t="s">
        <v>272</v>
      </c>
      <c r="K150" t="s">
        <v>145</v>
      </c>
      <c r="L150" s="60"/>
    </row>
    <row r="151" spans="1:12" x14ac:dyDescent="0.35">
      <c r="A151" t="s">
        <v>245</v>
      </c>
      <c r="B151" t="s">
        <v>177</v>
      </c>
      <c r="C151" t="s">
        <v>855</v>
      </c>
      <c r="D151" t="s">
        <v>198</v>
      </c>
      <c r="E151" t="s">
        <v>7</v>
      </c>
      <c r="F151" t="s">
        <v>272</v>
      </c>
      <c r="G151" t="s">
        <v>272</v>
      </c>
      <c r="H151" t="s">
        <v>272</v>
      </c>
      <c r="J151" s="60" t="s">
        <v>1410</v>
      </c>
      <c r="K151" t="s">
        <v>145</v>
      </c>
      <c r="L151" s="60"/>
    </row>
    <row r="152" spans="1:12" x14ac:dyDescent="0.35">
      <c r="A152" t="s">
        <v>216</v>
      </c>
      <c r="B152" t="s">
        <v>177</v>
      </c>
      <c r="C152" t="s">
        <v>857</v>
      </c>
      <c r="D152" t="s">
        <v>198</v>
      </c>
      <c r="E152" t="s">
        <v>11</v>
      </c>
      <c r="F152" t="s">
        <v>272</v>
      </c>
      <c r="G152" t="s">
        <v>272</v>
      </c>
      <c r="H152" t="s">
        <v>272</v>
      </c>
      <c r="J152" s="60" t="s">
        <v>417</v>
      </c>
      <c r="K152" t="s">
        <v>145</v>
      </c>
      <c r="L152" s="60"/>
    </row>
    <row r="153" spans="1:12" x14ac:dyDescent="0.35">
      <c r="A153" t="s">
        <v>206</v>
      </c>
      <c r="B153" t="s">
        <v>177</v>
      </c>
      <c r="C153" t="s">
        <v>207</v>
      </c>
      <c r="D153" t="s">
        <v>198</v>
      </c>
      <c r="E153" t="s">
        <v>8</v>
      </c>
      <c r="F153" t="s">
        <v>310</v>
      </c>
      <c r="G153" t="s">
        <v>272</v>
      </c>
      <c r="H153" t="s">
        <v>272</v>
      </c>
      <c r="J153" s="60" t="s">
        <v>272</v>
      </c>
      <c r="K153" t="s">
        <v>145</v>
      </c>
      <c r="L153" s="60"/>
    </row>
    <row r="154" spans="1:12" x14ac:dyDescent="0.35">
      <c r="A154" t="s">
        <v>206</v>
      </c>
      <c r="B154" t="s">
        <v>177</v>
      </c>
      <c r="C154" t="s">
        <v>207</v>
      </c>
      <c r="D154" t="s">
        <v>198</v>
      </c>
      <c r="E154" t="s">
        <v>3</v>
      </c>
      <c r="F154" t="s">
        <v>858</v>
      </c>
      <c r="G154" t="s">
        <v>272</v>
      </c>
      <c r="H154" t="s">
        <v>272</v>
      </c>
      <c r="J154" s="60" t="s">
        <v>272</v>
      </c>
      <c r="K154" t="s">
        <v>145</v>
      </c>
      <c r="L154" s="60"/>
    </row>
    <row r="155" spans="1:12" x14ac:dyDescent="0.35">
      <c r="A155" t="s">
        <v>206</v>
      </c>
      <c r="B155" t="s">
        <v>177</v>
      </c>
      <c r="C155" t="s">
        <v>207</v>
      </c>
      <c r="D155" t="s">
        <v>198</v>
      </c>
      <c r="E155" t="s">
        <v>7</v>
      </c>
      <c r="F155" t="s">
        <v>272</v>
      </c>
      <c r="G155" t="s">
        <v>272</v>
      </c>
      <c r="H155" t="s">
        <v>272</v>
      </c>
      <c r="J155" s="60" t="s">
        <v>1415</v>
      </c>
      <c r="K155" t="s">
        <v>145</v>
      </c>
      <c r="L155" s="60"/>
    </row>
    <row r="156" spans="1:12" x14ac:dyDescent="0.35">
      <c r="A156" t="s">
        <v>208</v>
      </c>
      <c r="B156" t="s">
        <v>177</v>
      </c>
      <c r="C156" t="s">
        <v>209</v>
      </c>
      <c r="D156" t="s">
        <v>199</v>
      </c>
      <c r="E156" t="s">
        <v>24</v>
      </c>
      <c r="F156" t="s">
        <v>272</v>
      </c>
      <c r="G156" t="s">
        <v>272</v>
      </c>
      <c r="H156" t="s">
        <v>272</v>
      </c>
      <c r="J156" s="60" t="s">
        <v>1417</v>
      </c>
      <c r="K156" t="s">
        <v>145</v>
      </c>
      <c r="L156" s="60"/>
    </row>
    <row r="157" spans="1:12" x14ac:dyDescent="0.35">
      <c r="A157" t="s">
        <v>208</v>
      </c>
      <c r="B157" t="s">
        <v>177</v>
      </c>
      <c r="C157" t="s">
        <v>209</v>
      </c>
      <c r="D157" t="s">
        <v>199</v>
      </c>
      <c r="E157" t="s">
        <v>14</v>
      </c>
      <c r="F157" t="s">
        <v>272</v>
      </c>
      <c r="G157" t="s">
        <v>272</v>
      </c>
      <c r="H157" t="s">
        <v>272</v>
      </c>
      <c r="J157" s="60" t="s">
        <v>1418</v>
      </c>
      <c r="K157" t="s">
        <v>145</v>
      </c>
      <c r="L157" s="60"/>
    </row>
    <row r="158" spans="1:12" x14ac:dyDescent="0.35">
      <c r="A158" t="s">
        <v>214</v>
      </c>
      <c r="B158" t="s">
        <v>177</v>
      </c>
      <c r="C158" t="s">
        <v>215</v>
      </c>
      <c r="D158" t="s">
        <v>198</v>
      </c>
      <c r="E158" t="s">
        <v>9</v>
      </c>
      <c r="F158" t="s">
        <v>859</v>
      </c>
      <c r="G158" t="s">
        <v>272</v>
      </c>
      <c r="H158" t="s">
        <v>272</v>
      </c>
      <c r="J158" s="60" t="s">
        <v>272</v>
      </c>
      <c r="K158" t="s">
        <v>145</v>
      </c>
      <c r="L158" s="60"/>
    </row>
    <row r="159" spans="1:12" x14ac:dyDescent="0.35">
      <c r="A159" t="s">
        <v>214</v>
      </c>
      <c r="B159" t="s">
        <v>177</v>
      </c>
      <c r="C159" t="s">
        <v>215</v>
      </c>
      <c r="D159" t="s">
        <v>198</v>
      </c>
      <c r="E159" t="s">
        <v>27</v>
      </c>
      <c r="F159" t="s">
        <v>272</v>
      </c>
      <c r="G159" t="s">
        <v>272</v>
      </c>
      <c r="H159" t="s">
        <v>272</v>
      </c>
      <c r="J159" s="60" t="s">
        <v>1419</v>
      </c>
      <c r="K159" t="s">
        <v>145</v>
      </c>
      <c r="L159" s="60"/>
    </row>
    <row r="160" spans="1:12" x14ac:dyDescent="0.35">
      <c r="A160" t="s">
        <v>210</v>
      </c>
      <c r="B160" t="s">
        <v>177</v>
      </c>
      <c r="C160" t="s">
        <v>211</v>
      </c>
      <c r="D160" t="s">
        <v>198</v>
      </c>
      <c r="E160" t="s">
        <v>10</v>
      </c>
      <c r="F160" t="s">
        <v>272</v>
      </c>
      <c r="G160" t="s">
        <v>272</v>
      </c>
      <c r="H160" t="s">
        <v>272</v>
      </c>
      <c r="J160" s="60" t="s">
        <v>1420</v>
      </c>
      <c r="K160" t="s">
        <v>145</v>
      </c>
      <c r="L160" s="60"/>
    </row>
    <row r="161" spans="1:12" x14ac:dyDescent="0.35">
      <c r="A161" t="s">
        <v>212</v>
      </c>
      <c r="B161" t="s">
        <v>177</v>
      </c>
      <c r="C161" t="s">
        <v>213</v>
      </c>
      <c r="D161" t="s">
        <v>199</v>
      </c>
      <c r="E161" t="s">
        <v>17</v>
      </c>
      <c r="F161" t="s">
        <v>272</v>
      </c>
      <c r="G161" t="s">
        <v>272</v>
      </c>
      <c r="H161" t="s">
        <v>272</v>
      </c>
      <c r="J161" s="60" t="s">
        <v>1424</v>
      </c>
      <c r="K161" t="s">
        <v>145</v>
      </c>
      <c r="L161" s="60"/>
    </row>
    <row r="162" spans="1:12" x14ac:dyDescent="0.35">
      <c r="A162" t="s">
        <v>860</v>
      </c>
      <c r="B162" t="s">
        <v>177</v>
      </c>
      <c r="C162" t="s">
        <v>861</v>
      </c>
      <c r="D162" t="s">
        <v>198</v>
      </c>
      <c r="E162" t="s">
        <v>12</v>
      </c>
      <c r="F162" t="s">
        <v>272</v>
      </c>
      <c r="G162" t="s">
        <v>272</v>
      </c>
      <c r="H162" t="s">
        <v>455</v>
      </c>
      <c r="J162" s="60" t="s">
        <v>272</v>
      </c>
      <c r="K162" t="s">
        <v>145</v>
      </c>
      <c r="L162" s="60"/>
    </row>
    <row r="163" spans="1:12" x14ac:dyDescent="0.35">
      <c r="A163" t="s">
        <v>973</v>
      </c>
      <c r="B163" t="s">
        <v>177</v>
      </c>
      <c r="C163" t="s">
        <v>1387</v>
      </c>
      <c r="D163" t="s">
        <v>198</v>
      </c>
      <c r="E163" t="s">
        <v>8</v>
      </c>
      <c r="F163" t="s">
        <v>272</v>
      </c>
      <c r="G163" t="s">
        <v>272</v>
      </c>
      <c r="H163" t="s">
        <v>437</v>
      </c>
      <c r="J163" s="60" t="s">
        <v>272</v>
      </c>
      <c r="K163" t="s">
        <v>145</v>
      </c>
      <c r="L163" s="60"/>
    </row>
    <row r="164" spans="1:12" x14ac:dyDescent="0.35">
      <c r="A164" t="s">
        <v>200</v>
      </c>
      <c r="B164" t="s">
        <v>177</v>
      </c>
      <c r="C164" t="s">
        <v>201</v>
      </c>
      <c r="D164" t="s">
        <v>198</v>
      </c>
      <c r="E164" t="s">
        <v>12</v>
      </c>
      <c r="F164" t="s">
        <v>272</v>
      </c>
      <c r="G164" t="s">
        <v>272</v>
      </c>
      <c r="H164" t="s">
        <v>862</v>
      </c>
      <c r="J164" s="60" t="s">
        <v>1395</v>
      </c>
      <c r="K164" t="s">
        <v>145</v>
      </c>
      <c r="L164" s="60"/>
    </row>
    <row r="165" spans="1:12" x14ac:dyDescent="0.35">
      <c r="A165" t="s">
        <v>200</v>
      </c>
      <c r="B165" t="s">
        <v>177</v>
      </c>
      <c r="C165" t="s">
        <v>201</v>
      </c>
      <c r="D165" t="s">
        <v>198</v>
      </c>
      <c r="E165" t="s">
        <v>3</v>
      </c>
      <c r="F165" t="s">
        <v>272</v>
      </c>
      <c r="G165" t="s">
        <v>272</v>
      </c>
      <c r="H165" t="s">
        <v>863</v>
      </c>
      <c r="J165" s="60" t="s">
        <v>272</v>
      </c>
      <c r="K165" t="s">
        <v>145</v>
      </c>
      <c r="L165" s="60"/>
    </row>
    <row r="166" spans="1:12" x14ac:dyDescent="0.35">
      <c r="A166" t="s">
        <v>200</v>
      </c>
      <c r="B166" t="s">
        <v>177</v>
      </c>
      <c r="C166" t="s">
        <v>201</v>
      </c>
      <c r="D166" t="s">
        <v>199</v>
      </c>
      <c r="E166" t="s">
        <v>22</v>
      </c>
      <c r="F166" t="s">
        <v>272</v>
      </c>
      <c r="G166" t="s">
        <v>272</v>
      </c>
      <c r="H166" t="s">
        <v>411</v>
      </c>
      <c r="J166" s="60" t="s">
        <v>272</v>
      </c>
      <c r="K166" t="s">
        <v>145</v>
      </c>
      <c r="L166" s="60"/>
    </row>
    <row r="167" spans="1:12" x14ac:dyDescent="0.35">
      <c r="A167" t="s">
        <v>200</v>
      </c>
      <c r="B167" t="s">
        <v>177</v>
      </c>
      <c r="C167" t="s">
        <v>201</v>
      </c>
      <c r="D167" t="s">
        <v>199</v>
      </c>
      <c r="E167" t="s">
        <v>16</v>
      </c>
      <c r="F167" t="s">
        <v>272</v>
      </c>
      <c r="G167" t="s">
        <v>272</v>
      </c>
      <c r="H167" t="s">
        <v>411</v>
      </c>
      <c r="J167" s="60" t="s">
        <v>272</v>
      </c>
      <c r="K167" t="s">
        <v>145</v>
      </c>
      <c r="L167" s="60"/>
    </row>
    <row r="168" spans="1:12" x14ac:dyDescent="0.35">
      <c r="A168" t="s">
        <v>864</v>
      </c>
      <c r="B168" t="s">
        <v>177</v>
      </c>
      <c r="C168" t="s">
        <v>865</v>
      </c>
      <c r="D168" t="s">
        <v>199</v>
      </c>
      <c r="E168" t="s">
        <v>17</v>
      </c>
      <c r="F168" t="s">
        <v>272</v>
      </c>
      <c r="G168" t="s">
        <v>272</v>
      </c>
      <c r="H168" t="s">
        <v>866</v>
      </c>
      <c r="J168" s="60" t="s">
        <v>1396</v>
      </c>
      <c r="K168" t="s">
        <v>145</v>
      </c>
      <c r="L168" s="60"/>
    </row>
    <row r="169" spans="1:12" x14ac:dyDescent="0.35">
      <c r="A169" t="s">
        <v>864</v>
      </c>
      <c r="B169" t="s">
        <v>177</v>
      </c>
      <c r="C169" t="s">
        <v>865</v>
      </c>
      <c r="D169" t="s">
        <v>199</v>
      </c>
      <c r="E169" t="s">
        <v>23</v>
      </c>
      <c r="F169" t="s">
        <v>272</v>
      </c>
      <c r="G169" t="s">
        <v>272</v>
      </c>
      <c r="H169" t="s">
        <v>438</v>
      </c>
      <c r="J169" s="60"/>
      <c r="K169" t="s">
        <v>145</v>
      </c>
      <c r="L169" s="60"/>
    </row>
    <row r="170" spans="1:12" x14ac:dyDescent="0.35">
      <c r="A170" t="s">
        <v>217</v>
      </c>
      <c r="B170" t="s">
        <v>177</v>
      </c>
      <c r="C170" t="s">
        <v>218</v>
      </c>
      <c r="D170" t="s">
        <v>199</v>
      </c>
      <c r="E170" t="s">
        <v>28</v>
      </c>
      <c r="F170" t="s">
        <v>272</v>
      </c>
      <c r="G170" t="s">
        <v>272</v>
      </c>
      <c r="H170" t="s">
        <v>273</v>
      </c>
      <c r="J170" s="60"/>
      <c r="K170" t="s">
        <v>145</v>
      </c>
      <c r="L170" s="60"/>
    </row>
    <row r="171" spans="1:12" x14ac:dyDescent="0.35">
      <c r="A171" t="s">
        <v>217</v>
      </c>
      <c r="B171" t="s">
        <v>177</v>
      </c>
      <c r="C171" t="s">
        <v>218</v>
      </c>
      <c r="D171" t="s">
        <v>199</v>
      </c>
      <c r="E171" t="s">
        <v>25</v>
      </c>
      <c r="F171" t="s">
        <v>272</v>
      </c>
      <c r="G171" t="s">
        <v>272</v>
      </c>
      <c r="H171" t="s">
        <v>867</v>
      </c>
      <c r="J171" s="60" t="s">
        <v>1412</v>
      </c>
      <c r="K171" t="s">
        <v>145</v>
      </c>
      <c r="L171" s="60"/>
    </row>
    <row r="172" spans="1:12" x14ac:dyDescent="0.35">
      <c r="A172" t="s">
        <v>217</v>
      </c>
      <c r="B172" t="s">
        <v>177</v>
      </c>
      <c r="C172" t="s">
        <v>218</v>
      </c>
      <c r="D172" t="s">
        <v>199</v>
      </c>
      <c r="E172" t="s">
        <v>31</v>
      </c>
      <c r="F172" t="s">
        <v>272</v>
      </c>
      <c r="G172" t="s">
        <v>272</v>
      </c>
      <c r="H172" t="s">
        <v>868</v>
      </c>
      <c r="J172" s="60"/>
      <c r="K172" t="s">
        <v>145</v>
      </c>
      <c r="L172" s="60"/>
    </row>
    <row r="173" spans="1:12" x14ac:dyDescent="0.35">
      <c r="A173" t="s">
        <v>217</v>
      </c>
      <c r="B173" t="s">
        <v>177</v>
      </c>
      <c r="C173" t="s">
        <v>218</v>
      </c>
      <c r="D173" t="s">
        <v>199</v>
      </c>
      <c r="E173" t="s">
        <v>153</v>
      </c>
      <c r="F173" t="s">
        <v>272</v>
      </c>
      <c r="G173" t="s">
        <v>272</v>
      </c>
      <c r="H173" t="s">
        <v>868</v>
      </c>
      <c r="J173" s="60"/>
      <c r="K173" t="s">
        <v>145</v>
      </c>
      <c r="L173" s="60"/>
    </row>
    <row r="174" spans="1:12" x14ac:dyDescent="0.35">
      <c r="A174" t="s">
        <v>219</v>
      </c>
      <c r="B174" t="s">
        <v>177</v>
      </c>
      <c r="C174" t="s">
        <v>1388</v>
      </c>
      <c r="D174" t="s">
        <v>199</v>
      </c>
      <c r="E174" t="s">
        <v>14</v>
      </c>
      <c r="F174" t="s">
        <v>272</v>
      </c>
      <c r="G174" t="s">
        <v>272</v>
      </c>
      <c r="H174" t="s">
        <v>467</v>
      </c>
      <c r="J174" s="60" t="s">
        <v>485</v>
      </c>
      <c r="K174" t="s">
        <v>145</v>
      </c>
      <c r="L174" s="60"/>
    </row>
    <row r="175" spans="1:12" x14ac:dyDescent="0.35">
      <c r="A175" t="s">
        <v>204</v>
      </c>
      <c r="B175" t="s">
        <v>177</v>
      </c>
      <c r="C175" t="s">
        <v>205</v>
      </c>
      <c r="D175" t="s">
        <v>198</v>
      </c>
      <c r="E175" t="s">
        <v>6</v>
      </c>
      <c r="F175" t="s">
        <v>272</v>
      </c>
      <c r="G175" t="s">
        <v>272</v>
      </c>
      <c r="H175" t="s">
        <v>869</v>
      </c>
      <c r="J175" s="60" t="s">
        <v>1413</v>
      </c>
      <c r="K175" t="s">
        <v>145</v>
      </c>
      <c r="L175" s="60"/>
    </row>
    <row r="176" spans="1:12" x14ac:dyDescent="0.35">
      <c r="A176" t="s">
        <v>206</v>
      </c>
      <c r="B176" t="s">
        <v>177</v>
      </c>
      <c r="C176" t="s">
        <v>207</v>
      </c>
      <c r="D176" t="s">
        <v>198</v>
      </c>
      <c r="E176" t="s">
        <v>13</v>
      </c>
      <c r="F176" t="s">
        <v>272</v>
      </c>
      <c r="G176" t="s">
        <v>272</v>
      </c>
      <c r="H176" t="s">
        <v>870</v>
      </c>
      <c r="J176" s="60" t="s">
        <v>272</v>
      </c>
      <c r="K176" t="s">
        <v>145</v>
      </c>
      <c r="L176" s="60"/>
    </row>
    <row r="177" spans="1:12" x14ac:dyDescent="0.35">
      <c r="A177" t="s">
        <v>206</v>
      </c>
      <c r="B177" t="s">
        <v>177</v>
      </c>
      <c r="C177" t="s">
        <v>207</v>
      </c>
      <c r="D177" t="s">
        <v>198</v>
      </c>
      <c r="E177" t="s">
        <v>12</v>
      </c>
      <c r="F177" t="s">
        <v>272</v>
      </c>
      <c r="G177" t="s">
        <v>272</v>
      </c>
      <c r="H177" t="s">
        <v>871</v>
      </c>
      <c r="J177" s="60" t="s">
        <v>450</v>
      </c>
      <c r="K177" t="s">
        <v>145</v>
      </c>
      <c r="L177" s="60"/>
    </row>
    <row r="178" spans="1:12" x14ac:dyDescent="0.35">
      <c r="A178" t="s">
        <v>206</v>
      </c>
      <c r="B178" t="s">
        <v>177</v>
      </c>
      <c r="C178" t="s">
        <v>207</v>
      </c>
      <c r="D178" t="s">
        <v>198</v>
      </c>
      <c r="E178" t="s">
        <v>4</v>
      </c>
      <c r="F178" t="s">
        <v>272</v>
      </c>
      <c r="G178" t="s">
        <v>272</v>
      </c>
      <c r="H178" t="s">
        <v>872</v>
      </c>
      <c r="J178" s="60" t="s">
        <v>1414</v>
      </c>
      <c r="K178" t="s">
        <v>145</v>
      </c>
      <c r="L178" s="60"/>
    </row>
    <row r="179" spans="1:12" x14ac:dyDescent="0.35">
      <c r="A179" t="s">
        <v>206</v>
      </c>
      <c r="B179" t="s">
        <v>177</v>
      </c>
      <c r="C179" t="s">
        <v>207</v>
      </c>
      <c r="D179" t="s">
        <v>199</v>
      </c>
      <c r="E179" t="s">
        <v>28</v>
      </c>
      <c r="F179" t="s">
        <v>272</v>
      </c>
      <c r="G179" t="s">
        <v>272</v>
      </c>
      <c r="H179" t="s">
        <v>416</v>
      </c>
      <c r="J179" s="60" t="s">
        <v>272</v>
      </c>
      <c r="K179" t="s">
        <v>145</v>
      </c>
      <c r="L179" s="60"/>
    </row>
    <row r="180" spans="1:12" x14ac:dyDescent="0.35">
      <c r="A180" t="s">
        <v>208</v>
      </c>
      <c r="B180" t="s">
        <v>177</v>
      </c>
      <c r="C180" t="s">
        <v>209</v>
      </c>
      <c r="D180" t="s">
        <v>199</v>
      </c>
      <c r="E180" t="s">
        <v>28</v>
      </c>
      <c r="F180" t="s">
        <v>272</v>
      </c>
      <c r="G180" t="s">
        <v>272</v>
      </c>
      <c r="H180" t="s">
        <v>415</v>
      </c>
      <c r="J180" s="60"/>
      <c r="K180" t="s">
        <v>145</v>
      </c>
      <c r="L180" s="60"/>
    </row>
    <row r="181" spans="1:12" x14ac:dyDescent="0.35">
      <c r="A181" t="s">
        <v>208</v>
      </c>
      <c r="B181" t="s">
        <v>177</v>
      </c>
      <c r="C181" t="s">
        <v>209</v>
      </c>
      <c r="D181" t="s">
        <v>199</v>
      </c>
      <c r="E181" t="s">
        <v>25</v>
      </c>
      <c r="F181" t="s">
        <v>272</v>
      </c>
      <c r="G181" t="s">
        <v>272</v>
      </c>
      <c r="H181" t="s">
        <v>415</v>
      </c>
      <c r="J181" s="60"/>
      <c r="K181" t="s">
        <v>145</v>
      </c>
      <c r="L181" s="60"/>
    </row>
    <row r="182" spans="1:12" x14ac:dyDescent="0.35">
      <c r="A182" t="s">
        <v>212</v>
      </c>
      <c r="B182" t="s">
        <v>177</v>
      </c>
      <c r="C182" t="s">
        <v>213</v>
      </c>
      <c r="D182" t="s">
        <v>198</v>
      </c>
      <c r="E182" t="s">
        <v>13</v>
      </c>
      <c r="F182" t="s">
        <v>272</v>
      </c>
      <c r="G182" t="s">
        <v>272</v>
      </c>
      <c r="H182" t="s">
        <v>873</v>
      </c>
      <c r="J182" s="60" t="s">
        <v>272</v>
      </c>
      <c r="K182" t="s">
        <v>145</v>
      </c>
      <c r="L182" s="60"/>
    </row>
    <row r="183" spans="1:12" x14ac:dyDescent="0.35">
      <c r="A183" t="s">
        <v>212</v>
      </c>
      <c r="B183" t="s">
        <v>177</v>
      </c>
      <c r="C183" t="s">
        <v>213</v>
      </c>
      <c r="D183" t="s">
        <v>198</v>
      </c>
      <c r="E183" t="s">
        <v>2</v>
      </c>
      <c r="F183" t="s">
        <v>272</v>
      </c>
      <c r="G183" t="s">
        <v>272</v>
      </c>
      <c r="H183" t="s">
        <v>874</v>
      </c>
      <c r="J183" s="60" t="s">
        <v>1421</v>
      </c>
      <c r="K183" t="s">
        <v>145</v>
      </c>
      <c r="L183" s="60"/>
    </row>
    <row r="184" spans="1:12" x14ac:dyDescent="0.35">
      <c r="A184" t="s">
        <v>212</v>
      </c>
      <c r="B184" t="s">
        <v>177</v>
      </c>
      <c r="C184" t="s">
        <v>213</v>
      </c>
      <c r="D184" t="s">
        <v>199</v>
      </c>
      <c r="E184" t="s">
        <v>20</v>
      </c>
      <c r="F184" t="s">
        <v>272</v>
      </c>
      <c r="G184" t="s">
        <v>272</v>
      </c>
      <c r="H184" t="s">
        <v>875</v>
      </c>
      <c r="J184" s="60" t="s">
        <v>272</v>
      </c>
      <c r="K184" t="s">
        <v>145</v>
      </c>
      <c r="L184" s="60"/>
    </row>
    <row r="185" spans="1:12" x14ac:dyDescent="0.35">
      <c r="A185" t="s">
        <v>212</v>
      </c>
      <c r="B185" t="s">
        <v>177</v>
      </c>
      <c r="C185" t="s">
        <v>213</v>
      </c>
      <c r="D185" t="s">
        <v>199</v>
      </c>
      <c r="E185" t="s">
        <v>15</v>
      </c>
      <c r="F185" t="s">
        <v>272</v>
      </c>
      <c r="G185" t="s">
        <v>272</v>
      </c>
      <c r="H185" t="s">
        <v>876</v>
      </c>
      <c r="J185" s="60" t="s">
        <v>272</v>
      </c>
      <c r="K185" t="s">
        <v>145</v>
      </c>
      <c r="L185" s="60"/>
    </row>
    <row r="186" spans="1:12" x14ac:dyDescent="0.35">
      <c r="A186" t="s">
        <v>212</v>
      </c>
      <c r="B186" t="s">
        <v>177</v>
      </c>
      <c r="C186" t="s">
        <v>213</v>
      </c>
      <c r="D186" t="s">
        <v>199</v>
      </c>
      <c r="E186" t="s">
        <v>21</v>
      </c>
      <c r="F186" t="s">
        <v>272</v>
      </c>
      <c r="G186" t="s">
        <v>272</v>
      </c>
      <c r="H186" t="s">
        <v>870</v>
      </c>
      <c r="J186" s="60" t="s">
        <v>1422</v>
      </c>
      <c r="K186" t="s">
        <v>145</v>
      </c>
      <c r="L186" s="60"/>
    </row>
    <row r="187" spans="1:12" x14ac:dyDescent="0.35">
      <c r="A187" t="s">
        <v>212</v>
      </c>
      <c r="B187" t="s">
        <v>177</v>
      </c>
      <c r="C187" t="s">
        <v>213</v>
      </c>
      <c r="D187" t="s">
        <v>199</v>
      </c>
      <c r="E187" t="s">
        <v>24</v>
      </c>
      <c r="F187" t="s">
        <v>272</v>
      </c>
      <c r="G187" t="s">
        <v>272</v>
      </c>
      <c r="H187" t="s">
        <v>877</v>
      </c>
      <c r="J187" s="60"/>
      <c r="K187" t="s">
        <v>145</v>
      </c>
      <c r="L187" s="60"/>
    </row>
    <row r="188" spans="1:12" x14ac:dyDescent="0.35">
      <c r="A188" t="s">
        <v>212</v>
      </c>
      <c r="B188" t="s">
        <v>177</v>
      </c>
      <c r="C188" t="s">
        <v>213</v>
      </c>
      <c r="D188" t="s">
        <v>199</v>
      </c>
      <c r="E188" t="s">
        <v>28</v>
      </c>
      <c r="F188" t="s">
        <v>272</v>
      </c>
      <c r="G188" t="s">
        <v>272</v>
      </c>
      <c r="H188" t="s">
        <v>878</v>
      </c>
      <c r="J188" s="60" t="s">
        <v>1423</v>
      </c>
      <c r="K188" t="s">
        <v>145</v>
      </c>
      <c r="L188" s="60"/>
    </row>
    <row r="189" spans="1:12" x14ac:dyDescent="0.35">
      <c r="A189" t="s">
        <v>212</v>
      </c>
      <c r="B189" t="s">
        <v>177</v>
      </c>
      <c r="C189" t="s">
        <v>213</v>
      </c>
      <c r="D189" t="s">
        <v>199</v>
      </c>
      <c r="E189" t="s">
        <v>14</v>
      </c>
      <c r="F189" t="s">
        <v>272</v>
      </c>
      <c r="G189" t="s">
        <v>272</v>
      </c>
      <c r="H189" t="s">
        <v>875</v>
      </c>
      <c r="J189" s="60" t="s">
        <v>272</v>
      </c>
      <c r="K189" t="s">
        <v>145</v>
      </c>
      <c r="L189" s="60"/>
    </row>
    <row r="190" spans="1:12" x14ac:dyDescent="0.35">
      <c r="A190" t="s">
        <v>212</v>
      </c>
      <c r="B190" t="s">
        <v>177</v>
      </c>
      <c r="C190" t="s">
        <v>213</v>
      </c>
      <c r="D190" t="s">
        <v>199</v>
      </c>
      <c r="E190" t="s">
        <v>19</v>
      </c>
      <c r="F190" t="s">
        <v>272</v>
      </c>
      <c r="G190" t="s">
        <v>272</v>
      </c>
      <c r="H190" t="s">
        <v>416</v>
      </c>
      <c r="J190" s="60" t="s">
        <v>1425</v>
      </c>
      <c r="K190" t="s">
        <v>145</v>
      </c>
      <c r="L190" s="60"/>
    </row>
    <row r="191" spans="1:12" x14ac:dyDescent="0.35">
      <c r="A191" t="s">
        <v>212</v>
      </c>
      <c r="B191" t="s">
        <v>177</v>
      </c>
      <c r="C191" t="s">
        <v>213</v>
      </c>
      <c r="D191" t="s">
        <v>199</v>
      </c>
      <c r="E191" t="s">
        <v>26</v>
      </c>
      <c r="F191" t="s">
        <v>272</v>
      </c>
      <c r="G191" t="s">
        <v>272</v>
      </c>
      <c r="H191" t="s">
        <v>879</v>
      </c>
      <c r="J191" s="60" t="s">
        <v>272</v>
      </c>
      <c r="K191" t="s">
        <v>145</v>
      </c>
      <c r="L191" s="60"/>
    </row>
    <row r="192" spans="1:12" x14ac:dyDescent="0.35">
      <c r="A192" t="s">
        <v>212</v>
      </c>
      <c r="B192" t="s">
        <v>177</v>
      </c>
      <c r="C192" t="s">
        <v>213</v>
      </c>
      <c r="D192" t="s">
        <v>199</v>
      </c>
      <c r="E192" t="s">
        <v>16</v>
      </c>
      <c r="F192" t="s">
        <v>272</v>
      </c>
      <c r="G192" t="s">
        <v>272</v>
      </c>
      <c r="H192" t="s">
        <v>416</v>
      </c>
      <c r="J192" s="60" t="s">
        <v>272</v>
      </c>
      <c r="K192" t="s">
        <v>145</v>
      </c>
      <c r="L192" s="60"/>
    </row>
    <row r="193" spans="1:12" x14ac:dyDescent="0.35">
      <c r="A193" t="s">
        <v>212</v>
      </c>
      <c r="B193" t="s">
        <v>177</v>
      </c>
      <c r="C193" t="s">
        <v>213</v>
      </c>
      <c r="D193" t="s">
        <v>199</v>
      </c>
      <c r="E193" t="s">
        <v>25</v>
      </c>
      <c r="F193" t="s">
        <v>272</v>
      </c>
      <c r="G193" t="s">
        <v>272</v>
      </c>
      <c r="H193" t="s">
        <v>880</v>
      </c>
      <c r="J193" s="60" t="s">
        <v>1426</v>
      </c>
      <c r="K193" t="s">
        <v>145</v>
      </c>
      <c r="L193" s="60"/>
    </row>
    <row r="194" spans="1:12" x14ac:dyDescent="0.35">
      <c r="A194" t="s">
        <v>212</v>
      </c>
      <c r="B194" t="s">
        <v>177</v>
      </c>
      <c r="C194" t="s">
        <v>213</v>
      </c>
      <c r="D194" t="s">
        <v>199</v>
      </c>
      <c r="E194" t="s">
        <v>31</v>
      </c>
      <c r="F194" t="s">
        <v>272</v>
      </c>
      <c r="G194" t="s">
        <v>272</v>
      </c>
      <c r="H194" t="s">
        <v>881</v>
      </c>
      <c r="J194" s="60" t="s">
        <v>1427</v>
      </c>
      <c r="K194" t="s">
        <v>145</v>
      </c>
      <c r="L194" s="60"/>
    </row>
    <row r="195" spans="1:12" x14ac:dyDescent="0.35">
      <c r="A195" t="s">
        <v>212</v>
      </c>
      <c r="B195" t="s">
        <v>177</v>
      </c>
      <c r="C195" t="s">
        <v>213</v>
      </c>
      <c r="D195" t="s">
        <v>199</v>
      </c>
      <c r="E195" t="s">
        <v>150</v>
      </c>
      <c r="F195" t="s">
        <v>272</v>
      </c>
      <c r="G195" t="s">
        <v>272</v>
      </c>
      <c r="H195" t="s">
        <v>882</v>
      </c>
      <c r="J195" s="60" t="s">
        <v>1428</v>
      </c>
      <c r="K195" t="s">
        <v>145</v>
      </c>
      <c r="L195" s="60"/>
    </row>
    <row r="196" spans="1:12" x14ac:dyDescent="0.35">
      <c r="A196" t="s">
        <v>212</v>
      </c>
      <c r="B196" t="s">
        <v>177</v>
      </c>
      <c r="C196" t="s">
        <v>213</v>
      </c>
      <c r="D196" t="s">
        <v>199</v>
      </c>
      <c r="E196" t="s">
        <v>153</v>
      </c>
      <c r="F196" t="s">
        <v>272</v>
      </c>
      <c r="G196" t="s">
        <v>272</v>
      </c>
      <c r="H196" t="s">
        <v>883</v>
      </c>
      <c r="J196" s="60" t="s">
        <v>1429</v>
      </c>
      <c r="K196" t="s">
        <v>145</v>
      </c>
      <c r="L196" s="60"/>
    </row>
    <row r="197" spans="1:12" x14ac:dyDescent="0.35">
      <c r="A197" t="s">
        <v>212</v>
      </c>
      <c r="B197" t="s">
        <v>177</v>
      </c>
      <c r="C197" t="s">
        <v>213</v>
      </c>
      <c r="D197" t="s">
        <v>199</v>
      </c>
      <c r="E197" t="s">
        <v>23</v>
      </c>
      <c r="F197" t="s">
        <v>272</v>
      </c>
      <c r="G197" t="s">
        <v>272</v>
      </c>
      <c r="H197" t="s">
        <v>884</v>
      </c>
      <c r="J197" s="60" t="s">
        <v>1430</v>
      </c>
      <c r="K197" t="s">
        <v>145</v>
      </c>
      <c r="L197" s="60"/>
    </row>
    <row r="198" spans="1:12" x14ac:dyDescent="0.35">
      <c r="A198" t="s">
        <v>212</v>
      </c>
      <c r="B198" t="s">
        <v>177</v>
      </c>
      <c r="C198" t="s">
        <v>213</v>
      </c>
      <c r="D198" t="s">
        <v>199</v>
      </c>
      <c r="E198" t="s">
        <v>151</v>
      </c>
      <c r="F198" t="s">
        <v>272</v>
      </c>
      <c r="G198" t="s">
        <v>272</v>
      </c>
      <c r="H198" t="s">
        <v>885</v>
      </c>
      <c r="J198" s="60" t="s">
        <v>272</v>
      </c>
      <c r="K198" t="s">
        <v>145</v>
      </c>
      <c r="L198" s="60"/>
    </row>
    <row r="199" spans="1:12" x14ac:dyDescent="0.35">
      <c r="A199" t="s">
        <v>212</v>
      </c>
      <c r="B199" t="s">
        <v>177</v>
      </c>
      <c r="C199" t="s">
        <v>213</v>
      </c>
      <c r="D199" t="s">
        <v>199</v>
      </c>
      <c r="E199" t="s">
        <v>149</v>
      </c>
      <c r="F199" t="s">
        <v>272</v>
      </c>
      <c r="G199" t="s">
        <v>272</v>
      </c>
      <c r="H199" t="s">
        <v>886</v>
      </c>
      <c r="J199" s="60" t="s">
        <v>1431</v>
      </c>
      <c r="K199" t="s">
        <v>145</v>
      </c>
      <c r="L199" s="60"/>
    </row>
    <row r="200" spans="1:12" x14ac:dyDescent="0.35">
      <c r="A200" t="s">
        <v>222</v>
      </c>
      <c r="B200" t="s">
        <v>139</v>
      </c>
      <c r="C200" t="s">
        <v>223</v>
      </c>
      <c r="D200" t="s">
        <v>198</v>
      </c>
      <c r="E200" t="s">
        <v>27</v>
      </c>
      <c r="F200" t="s">
        <v>1210</v>
      </c>
      <c r="G200" t="s">
        <v>462</v>
      </c>
      <c r="H200" t="s">
        <v>272</v>
      </c>
      <c r="J200" s="60"/>
      <c r="K200" t="s">
        <v>29</v>
      </c>
      <c r="L200" s="60" t="s">
        <v>1198</v>
      </c>
    </row>
    <row r="201" spans="1:12" x14ac:dyDescent="0.35">
      <c r="A201" t="s">
        <v>222</v>
      </c>
      <c r="B201" t="s">
        <v>139</v>
      </c>
      <c r="C201" t="s">
        <v>223</v>
      </c>
      <c r="D201" t="s">
        <v>199</v>
      </c>
      <c r="E201" t="s">
        <v>28</v>
      </c>
      <c r="F201" t="s">
        <v>464</v>
      </c>
      <c r="G201" t="s">
        <v>464</v>
      </c>
      <c r="H201" t="s">
        <v>1211</v>
      </c>
      <c r="J201" s="60"/>
      <c r="K201" t="s">
        <v>29</v>
      </c>
      <c r="L201" s="60" t="s">
        <v>1198</v>
      </c>
    </row>
    <row r="202" spans="1:12" x14ac:dyDescent="0.35">
      <c r="A202" t="s">
        <v>230</v>
      </c>
      <c r="B202" t="s">
        <v>138</v>
      </c>
      <c r="C202" t="s">
        <v>231</v>
      </c>
      <c r="D202" t="s">
        <v>198</v>
      </c>
      <c r="E202" t="s">
        <v>27</v>
      </c>
      <c r="F202" t="s">
        <v>1212</v>
      </c>
      <c r="G202" t="s">
        <v>1213</v>
      </c>
      <c r="H202" t="s">
        <v>1214</v>
      </c>
      <c r="J202" s="60"/>
      <c r="K202" t="s">
        <v>29</v>
      </c>
      <c r="L202" s="60" t="s">
        <v>1204</v>
      </c>
    </row>
    <row r="203" spans="1:12" x14ac:dyDescent="0.35">
      <c r="A203" t="s">
        <v>230</v>
      </c>
      <c r="B203" t="s">
        <v>138</v>
      </c>
      <c r="C203" t="s">
        <v>231</v>
      </c>
      <c r="D203" t="s">
        <v>198</v>
      </c>
      <c r="E203" t="s">
        <v>27</v>
      </c>
      <c r="F203" t="s">
        <v>417</v>
      </c>
      <c r="G203" t="s">
        <v>1193</v>
      </c>
      <c r="H203" t="s">
        <v>1215</v>
      </c>
      <c r="J203" s="60" t="s">
        <v>1586</v>
      </c>
      <c r="K203" t="s">
        <v>29</v>
      </c>
      <c r="L203" s="60" t="s">
        <v>1204</v>
      </c>
    </row>
    <row r="204" spans="1:12" x14ac:dyDescent="0.35">
      <c r="A204" t="s">
        <v>228</v>
      </c>
      <c r="B204" t="s">
        <v>140</v>
      </c>
      <c r="C204" t="s">
        <v>229</v>
      </c>
      <c r="D204" t="s">
        <v>198</v>
      </c>
      <c r="E204" t="s">
        <v>27</v>
      </c>
      <c r="F204" t="s">
        <v>1216</v>
      </c>
      <c r="G204" t="s">
        <v>536</v>
      </c>
      <c r="H204" t="s">
        <v>1217</v>
      </c>
      <c r="J204" s="60"/>
      <c r="K204" t="s">
        <v>29</v>
      </c>
      <c r="L204" s="60" t="s">
        <v>1204</v>
      </c>
    </row>
    <row r="205" spans="1:12" x14ac:dyDescent="0.35">
      <c r="A205" t="s">
        <v>228</v>
      </c>
      <c r="B205" t="s">
        <v>140</v>
      </c>
      <c r="C205" t="s">
        <v>229</v>
      </c>
      <c r="D205" t="s">
        <v>198</v>
      </c>
      <c r="E205" t="s">
        <v>27</v>
      </c>
      <c r="F205" t="s">
        <v>1218</v>
      </c>
      <c r="G205" t="s">
        <v>1219</v>
      </c>
      <c r="H205" t="s">
        <v>1220</v>
      </c>
      <c r="J205" s="60" t="s">
        <v>1587</v>
      </c>
      <c r="K205" t="s">
        <v>29</v>
      </c>
      <c r="L205" s="60" t="s">
        <v>1204</v>
      </c>
    </row>
    <row r="206" spans="1:12" x14ac:dyDescent="0.35">
      <c r="A206" t="s">
        <v>232</v>
      </c>
      <c r="B206" t="s">
        <v>35</v>
      </c>
      <c r="C206" t="s">
        <v>233</v>
      </c>
      <c r="D206" t="s">
        <v>198</v>
      </c>
      <c r="E206" t="s">
        <v>30</v>
      </c>
      <c r="F206" t="s">
        <v>430</v>
      </c>
      <c r="G206" t="s">
        <v>1221</v>
      </c>
      <c r="H206" t="s">
        <v>1222</v>
      </c>
      <c r="J206" s="60"/>
      <c r="K206" t="s">
        <v>29</v>
      </c>
      <c r="L206" s="60" t="s">
        <v>1204</v>
      </c>
    </row>
    <row r="207" spans="1:12" x14ac:dyDescent="0.35">
      <c r="A207" t="s">
        <v>234</v>
      </c>
      <c r="B207" t="s">
        <v>181</v>
      </c>
      <c r="C207" t="s">
        <v>235</v>
      </c>
      <c r="D207" t="s">
        <v>198</v>
      </c>
      <c r="E207" t="s">
        <v>10</v>
      </c>
      <c r="F207" t="s">
        <v>887</v>
      </c>
      <c r="G207" t="s">
        <v>888</v>
      </c>
      <c r="H207" t="s">
        <v>889</v>
      </c>
      <c r="J207" s="60" t="s">
        <v>1432</v>
      </c>
      <c r="K207" t="s">
        <v>145</v>
      </c>
      <c r="L207" s="60"/>
    </row>
    <row r="208" spans="1:12" x14ac:dyDescent="0.35">
      <c r="A208" t="s">
        <v>236</v>
      </c>
      <c r="B208" t="s">
        <v>180</v>
      </c>
      <c r="C208" t="s">
        <v>237</v>
      </c>
      <c r="D208" t="s">
        <v>198</v>
      </c>
      <c r="E208" t="s">
        <v>9</v>
      </c>
      <c r="F208" t="s">
        <v>890</v>
      </c>
      <c r="G208" t="s">
        <v>891</v>
      </c>
      <c r="H208" t="s">
        <v>892</v>
      </c>
      <c r="J208" s="60" t="s">
        <v>1433</v>
      </c>
      <c r="K208" t="s">
        <v>145</v>
      </c>
      <c r="L208" s="60"/>
    </row>
    <row r="209" spans="1:12" x14ac:dyDescent="0.35">
      <c r="A209" t="s">
        <v>236</v>
      </c>
      <c r="B209" t="s">
        <v>180</v>
      </c>
      <c r="C209" t="s">
        <v>238</v>
      </c>
      <c r="D209" t="s">
        <v>198</v>
      </c>
      <c r="E209" t="s">
        <v>9</v>
      </c>
      <c r="F209" t="s">
        <v>893</v>
      </c>
      <c r="G209" t="s">
        <v>894</v>
      </c>
      <c r="H209" t="s">
        <v>895</v>
      </c>
      <c r="J209" s="60" t="s">
        <v>1434</v>
      </c>
      <c r="K209" t="s">
        <v>145</v>
      </c>
      <c r="L209" s="60"/>
    </row>
    <row r="210" spans="1:12" x14ac:dyDescent="0.35">
      <c r="A210" t="s">
        <v>236</v>
      </c>
      <c r="B210" t="s">
        <v>981</v>
      </c>
      <c r="C210" t="s">
        <v>982</v>
      </c>
      <c r="D210" t="s">
        <v>198</v>
      </c>
      <c r="E210" t="s">
        <v>4</v>
      </c>
      <c r="F210" t="s">
        <v>896</v>
      </c>
      <c r="G210" t="s">
        <v>897</v>
      </c>
      <c r="H210" t="s">
        <v>898</v>
      </c>
      <c r="J210" s="60" t="s">
        <v>1435</v>
      </c>
      <c r="K210" t="s">
        <v>145</v>
      </c>
      <c r="L210" s="60"/>
    </row>
    <row r="211" spans="1:12" x14ac:dyDescent="0.35">
      <c r="A211" t="s">
        <v>239</v>
      </c>
      <c r="B211" t="s">
        <v>176</v>
      </c>
      <c r="C211" t="s">
        <v>240</v>
      </c>
      <c r="D211" t="s">
        <v>198</v>
      </c>
      <c r="E211" t="s">
        <v>2</v>
      </c>
      <c r="F211" t="s">
        <v>899</v>
      </c>
      <c r="G211" t="s">
        <v>900</v>
      </c>
      <c r="H211" t="s">
        <v>901</v>
      </c>
      <c r="J211" s="60" t="s">
        <v>1436</v>
      </c>
      <c r="K211" t="s">
        <v>145</v>
      </c>
      <c r="L211" s="60"/>
    </row>
    <row r="212" spans="1:12" x14ac:dyDescent="0.35">
      <c r="A212" t="s">
        <v>239</v>
      </c>
      <c r="B212" t="s">
        <v>176</v>
      </c>
      <c r="C212" t="s">
        <v>240</v>
      </c>
      <c r="D212" t="s">
        <v>199</v>
      </c>
      <c r="E212" t="s">
        <v>20</v>
      </c>
      <c r="F212" t="s">
        <v>273</v>
      </c>
      <c r="G212" t="s">
        <v>273</v>
      </c>
      <c r="H212" t="s">
        <v>902</v>
      </c>
      <c r="J212" s="60" t="s">
        <v>1437</v>
      </c>
      <c r="K212" t="s">
        <v>145</v>
      </c>
      <c r="L212" s="60"/>
    </row>
    <row r="213" spans="1:12" x14ac:dyDescent="0.35">
      <c r="A213" t="s">
        <v>239</v>
      </c>
      <c r="B213" t="s">
        <v>176</v>
      </c>
      <c r="C213" t="s">
        <v>240</v>
      </c>
      <c r="D213" t="s">
        <v>199</v>
      </c>
      <c r="E213" t="s">
        <v>15</v>
      </c>
      <c r="F213" t="s">
        <v>435</v>
      </c>
      <c r="G213" t="s">
        <v>278</v>
      </c>
      <c r="H213" t="s">
        <v>903</v>
      </c>
      <c r="J213" s="60" t="s">
        <v>1438</v>
      </c>
      <c r="K213" t="s">
        <v>145</v>
      </c>
      <c r="L213" s="60"/>
    </row>
    <row r="214" spans="1:12" x14ac:dyDescent="0.35">
      <c r="A214" t="s">
        <v>239</v>
      </c>
      <c r="B214" t="s">
        <v>176</v>
      </c>
      <c r="C214" t="s">
        <v>240</v>
      </c>
      <c r="D214" t="s">
        <v>199</v>
      </c>
      <c r="E214" t="s">
        <v>21</v>
      </c>
      <c r="F214" t="s">
        <v>436</v>
      </c>
      <c r="G214" t="s">
        <v>438</v>
      </c>
      <c r="H214" t="s">
        <v>904</v>
      </c>
      <c r="J214" s="60" t="s">
        <v>1439</v>
      </c>
      <c r="K214" t="s">
        <v>145</v>
      </c>
      <c r="L214" s="60"/>
    </row>
    <row r="215" spans="1:12" x14ac:dyDescent="0.35">
      <c r="A215" t="s">
        <v>239</v>
      </c>
      <c r="B215" t="s">
        <v>176</v>
      </c>
      <c r="C215" t="s">
        <v>240</v>
      </c>
      <c r="D215" t="s">
        <v>199</v>
      </c>
      <c r="E215" t="s">
        <v>24</v>
      </c>
      <c r="F215" t="s">
        <v>413</v>
      </c>
      <c r="G215" t="s">
        <v>440</v>
      </c>
      <c r="H215" t="s">
        <v>905</v>
      </c>
      <c r="J215" s="60" t="s">
        <v>1440</v>
      </c>
      <c r="K215" t="s">
        <v>145</v>
      </c>
      <c r="L215" s="60"/>
    </row>
    <row r="216" spans="1:12" x14ac:dyDescent="0.35">
      <c r="A216" t="s">
        <v>239</v>
      </c>
      <c r="B216" t="s">
        <v>176</v>
      </c>
      <c r="C216" t="s">
        <v>240</v>
      </c>
      <c r="D216" t="s">
        <v>199</v>
      </c>
      <c r="E216" t="s">
        <v>28</v>
      </c>
      <c r="F216" t="s">
        <v>437</v>
      </c>
      <c r="G216" t="s">
        <v>863</v>
      </c>
      <c r="H216" t="s">
        <v>906</v>
      </c>
      <c r="J216" s="60" t="s">
        <v>1441</v>
      </c>
      <c r="K216" t="s">
        <v>145</v>
      </c>
      <c r="L216" s="60"/>
    </row>
    <row r="217" spans="1:12" x14ac:dyDescent="0.35">
      <c r="A217" t="s">
        <v>239</v>
      </c>
      <c r="B217" t="s">
        <v>176</v>
      </c>
      <c r="C217" t="s">
        <v>240</v>
      </c>
      <c r="D217" t="s">
        <v>199</v>
      </c>
      <c r="E217" t="s">
        <v>18</v>
      </c>
      <c r="F217" t="s">
        <v>438</v>
      </c>
      <c r="G217" t="s">
        <v>273</v>
      </c>
      <c r="H217" t="s">
        <v>907</v>
      </c>
      <c r="J217" s="60" t="s">
        <v>1442</v>
      </c>
      <c r="K217" t="s">
        <v>145</v>
      </c>
      <c r="L217" s="60"/>
    </row>
    <row r="218" spans="1:12" x14ac:dyDescent="0.35">
      <c r="A218" t="s">
        <v>239</v>
      </c>
      <c r="B218" t="s">
        <v>176</v>
      </c>
      <c r="C218" t="s">
        <v>240</v>
      </c>
      <c r="D218" t="s">
        <v>199</v>
      </c>
      <c r="E218" t="s">
        <v>17</v>
      </c>
      <c r="F218" t="s">
        <v>436</v>
      </c>
      <c r="G218" t="s">
        <v>438</v>
      </c>
      <c r="H218" t="s">
        <v>908</v>
      </c>
      <c r="J218" s="60" t="s">
        <v>1443</v>
      </c>
      <c r="K218" t="s">
        <v>145</v>
      </c>
      <c r="L218" s="60"/>
    </row>
    <row r="219" spans="1:12" x14ac:dyDescent="0.35">
      <c r="A219" t="s">
        <v>239</v>
      </c>
      <c r="B219" t="s">
        <v>176</v>
      </c>
      <c r="C219" t="s">
        <v>240</v>
      </c>
      <c r="D219" t="s">
        <v>199</v>
      </c>
      <c r="E219" t="s">
        <v>14</v>
      </c>
      <c r="F219" t="s">
        <v>424</v>
      </c>
      <c r="G219" t="s">
        <v>868</v>
      </c>
      <c r="H219" t="s">
        <v>909</v>
      </c>
      <c r="J219" s="60" t="s">
        <v>1444</v>
      </c>
      <c r="K219" t="s">
        <v>145</v>
      </c>
      <c r="L219" s="60"/>
    </row>
    <row r="220" spans="1:12" x14ac:dyDescent="0.35">
      <c r="A220" t="s">
        <v>239</v>
      </c>
      <c r="B220" t="s">
        <v>176</v>
      </c>
      <c r="C220" t="s">
        <v>240</v>
      </c>
      <c r="D220" t="s">
        <v>199</v>
      </c>
      <c r="E220" t="s">
        <v>19</v>
      </c>
      <c r="F220" t="s">
        <v>278</v>
      </c>
      <c r="G220" t="s">
        <v>438</v>
      </c>
      <c r="H220" t="s">
        <v>910</v>
      </c>
      <c r="J220" s="60" t="s">
        <v>1445</v>
      </c>
      <c r="K220" t="s">
        <v>145</v>
      </c>
      <c r="L220" s="60"/>
    </row>
    <row r="221" spans="1:12" x14ac:dyDescent="0.35">
      <c r="A221" t="s">
        <v>239</v>
      </c>
      <c r="B221" t="s">
        <v>176</v>
      </c>
      <c r="C221" t="s">
        <v>240</v>
      </c>
      <c r="D221" t="s">
        <v>199</v>
      </c>
      <c r="E221" t="s">
        <v>16</v>
      </c>
      <c r="F221" t="s">
        <v>439</v>
      </c>
      <c r="G221" t="s">
        <v>863</v>
      </c>
      <c r="H221" t="s">
        <v>911</v>
      </c>
      <c r="J221" s="60" t="s">
        <v>1446</v>
      </c>
      <c r="K221" t="s">
        <v>145</v>
      </c>
      <c r="L221" s="60"/>
    </row>
    <row r="222" spans="1:12" x14ac:dyDescent="0.35">
      <c r="A222" t="s">
        <v>239</v>
      </c>
      <c r="B222" t="s">
        <v>176</v>
      </c>
      <c r="C222" t="s">
        <v>240</v>
      </c>
      <c r="D222" t="s">
        <v>199</v>
      </c>
      <c r="E222" t="s">
        <v>25</v>
      </c>
      <c r="F222" t="s">
        <v>413</v>
      </c>
      <c r="G222" t="s">
        <v>440</v>
      </c>
      <c r="H222" t="s">
        <v>912</v>
      </c>
      <c r="J222" s="60" t="s">
        <v>1447</v>
      </c>
      <c r="K222" t="s">
        <v>145</v>
      </c>
      <c r="L222" s="60"/>
    </row>
    <row r="223" spans="1:12" x14ac:dyDescent="0.35">
      <c r="A223" t="s">
        <v>239</v>
      </c>
      <c r="B223" t="s">
        <v>176</v>
      </c>
      <c r="C223" t="s">
        <v>240</v>
      </c>
      <c r="D223" t="s">
        <v>199</v>
      </c>
      <c r="E223" t="s">
        <v>150</v>
      </c>
      <c r="F223" t="s">
        <v>273</v>
      </c>
      <c r="G223" t="s">
        <v>273</v>
      </c>
      <c r="H223" t="s">
        <v>913</v>
      </c>
      <c r="J223" s="60" t="s">
        <v>1448</v>
      </c>
      <c r="K223" t="s">
        <v>145</v>
      </c>
      <c r="L223" s="60"/>
    </row>
    <row r="224" spans="1:12" x14ac:dyDescent="0.35">
      <c r="A224" t="s">
        <v>239</v>
      </c>
      <c r="B224" t="s">
        <v>176</v>
      </c>
      <c r="C224" t="s">
        <v>240</v>
      </c>
      <c r="D224" t="s">
        <v>199</v>
      </c>
      <c r="E224" t="s">
        <v>153</v>
      </c>
      <c r="F224" t="s">
        <v>273</v>
      </c>
      <c r="G224" t="s">
        <v>273</v>
      </c>
      <c r="H224" t="s">
        <v>914</v>
      </c>
      <c r="J224" s="60" t="s">
        <v>1449</v>
      </c>
      <c r="K224" t="s">
        <v>145</v>
      </c>
      <c r="L224" s="60"/>
    </row>
    <row r="225" spans="1:12" x14ac:dyDescent="0.35">
      <c r="A225" t="s">
        <v>239</v>
      </c>
      <c r="B225" t="s">
        <v>176</v>
      </c>
      <c r="C225" t="s">
        <v>240</v>
      </c>
      <c r="D225" t="s">
        <v>199</v>
      </c>
      <c r="E225" t="s">
        <v>23</v>
      </c>
      <c r="F225" t="s">
        <v>410</v>
      </c>
      <c r="G225" t="s">
        <v>436</v>
      </c>
      <c r="H225" t="s">
        <v>915</v>
      </c>
      <c r="J225" s="60" t="s">
        <v>1450</v>
      </c>
      <c r="K225" t="s">
        <v>145</v>
      </c>
      <c r="L225" s="60"/>
    </row>
    <row r="226" spans="1:12" x14ac:dyDescent="0.35">
      <c r="A226" t="s">
        <v>239</v>
      </c>
      <c r="B226" t="s">
        <v>176</v>
      </c>
      <c r="C226" t="s">
        <v>240</v>
      </c>
      <c r="D226" t="s">
        <v>199</v>
      </c>
      <c r="E226" t="s">
        <v>151</v>
      </c>
      <c r="F226" t="s">
        <v>440</v>
      </c>
      <c r="G226" t="s">
        <v>273</v>
      </c>
      <c r="H226" t="s">
        <v>916</v>
      </c>
      <c r="J226" s="60" t="s">
        <v>1451</v>
      </c>
      <c r="K226" t="s">
        <v>145</v>
      </c>
      <c r="L226" s="60"/>
    </row>
    <row r="227" spans="1:12" x14ac:dyDescent="0.35">
      <c r="A227" t="s">
        <v>239</v>
      </c>
      <c r="B227" t="s">
        <v>176</v>
      </c>
      <c r="C227" t="s">
        <v>240</v>
      </c>
      <c r="D227" t="s">
        <v>199</v>
      </c>
      <c r="E227" t="s">
        <v>149</v>
      </c>
      <c r="F227" t="s">
        <v>273</v>
      </c>
      <c r="G227" t="s">
        <v>273</v>
      </c>
      <c r="H227" t="s">
        <v>917</v>
      </c>
      <c r="J227" s="60" t="s">
        <v>1452</v>
      </c>
      <c r="K227" t="s">
        <v>145</v>
      </c>
      <c r="L227" s="60"/>
    </row>
    <row r="228" spans="1:12" x14ac:dyDescent="0.35">
      <c r="A228" t="s">
        <v>918</v>
      </c>
      <c r="B228" t="s">
        <v>177</v>
      </c>
      <c r="C228" t="s">
        <v>919</v>
      </c>
      <c r="D228" t="s">
        <v>198</v>
      </c>
      <c r="E228" t="s">
        <v>9</v>
      </c>
      <c r="F228" t="s">
        <v>920</v>
      </c>
      <c r="G228" t="s">
        <v>921</v>
      </c>
      <c r="H228" t="s">
        <v>407</v>
      </c>
      <c r="J228" s="60" t="s">
        <v>1390</v>
      </c>
      <c r="K228" t="s">
        <v>145</v>
      </c>
      <c r="L228" s="60"/>
    </row>
    <row r="229" spans="1:12" x14ac:dyDescent="0.35">
      <c r="A229" t="s">
        <v>918</v>
      </c>
      <c r="B229" t="s">
        <v>177</v>
      </c>
      <c r="C229" t="s">
        <v>919</v>
      </c>
      <c r="D229" t="s">
        <v>198</v>
      </c>
      <c r="E229" t="s">
        <v>4</v>
      </c>
      <c r="F229" t="s">
        <v>922</v>
      </c>
      <c r="G229" t="s">
        <v>923</v>
      </c>
      <c r="H229" t="s">
        <v>924</v>
      </c>
      <c r="J229" s="60" t="s">
        <v>1391</v>
      </c>
      <c r="K229" t="s">
        <v>145</v>
      </c>
      <c r="L229" s="60"/>
    </row>
    <row r="230" spans="1:12" x14ac:dyDescent="0.35">
      <c r="A230" t="s">
        <v>925</v>
      </c>
      <c r="B230" t="s">
        <v>177</v>
      </c>
      <c r="C230" t="s">
        <v>926</v>
      </c>
      <c r="D230" t="s">
        <v>198</v>
      </c>
      <c r="E230" t="s">
        <v>4</v>
      </c>
      <c r="F230" t="s">
        <v>927</v>
      </c>
      <c r="G230" t="s">
        <v>928</v>
      </c>
      <c r="H230" t="s">
        <v>929</v>
      </c>
      <c r="J230" s="60" t="s">
        <v>1392</v>
      </c>
      <c r="K230" t="s">
        <v>145</v>
      </c>
      <c r="L230" s="60"/>
    </row>
    <row r="231" spans="1:12" x14ac:dyDescent="0.35">
      <c r="A231" t="s">
        <v>983</v>
      </c>
      <c r="B231" t="s">
        <v>177</v>
      </c>
      <c r="C231" t="s">
        <v>984</v>
      </c>
      <c r="D231" t="s">
        <v>198</v>
      </c>
      <c r="E231" t="s">
        <v>8</v>
      </c>
      <c r="F231" t="s">
        <v>974</v>
      </c>
      <c r="G231" t="s">
        <v>975</v>
      </c>
      <c r="H231" t="s">
        <v>976</v>
      </c>
      <c r="J231" s="60" t="s">
        <v>1393</v>
      </c>
      <c r="K231" t="s">
        <v>145</v>
      </c>
      <c r="L231" s="60"/>
    </row>
    <row r="232" spans="1:12" x14ac:dyDescent="0.35">
      <c r="A232" t="s">
        <v>985</v>
      </c>
      <c r="B232" t="s">
        <v>177</v>
      </c>
      <c r="C232" t="s">
        <v>986</v>
      </c>
      <c r="D232" t="s">
        <v>198</v>
      </c>
      <c r="E232" t="s">
        <v>8</v>
      </c>
      <c r="F232" t="s">
        <v>977</v>
      </c>
      <c r="G232" t="s">
        <v>978</v>
      </c>
      <c r="H232" t="s">
        <v>979</v>
      </c>
      <c r="J232" s="60" t="s">
        <v>1394</v>
      </c>
      <c r="K232" t="s">
        <v>145</v>
      </c>
      <c r="L232" s="60"/>
    </row>
    <row r="233" spans="1:12" x14ac:dyDescent="0.35">
      <c r="A233" t="s">
        <v>864</v>
      </c>
      <c r="B233" t="s">
        <v>177</v>
      </c>
      <c r="C233" t="s">
        <v>865</v>
      </c>
      <c r="D233" t="s">
        <v>198</v>
      </c>
      <c r="E233" t="s">
        <v>13</v>
      </c>
      <c r="F233" t="s">
        <v>271</v>
      </c>
      <c r="G233" t="s">
        <v>300</v>
      </c>
      <c r="H233" t="s">
        <v>871</v>
      </c>
      <c r="J233" s="60" t="s">
        <v>424</v>
      </c>
      <c r="K233" t="s">
        <v>145</v>
      </c>
      <c r="L233" s="60"/>
    </row>
    <row r="234" spans="1:12" x14ac:dyDescent="0.35">
      <c r="A234" t="s">
        <v>202</v>
      </c>
      <c r="B234" t="s">
        <v>177</v>
      </c>
      <c r="C234" t="s">
        <v>203</v>
      </c>
      <c r="D234" t="s">
        <v>198</v>
      </c>
      <c r="E234" t="s">
        <v>9</v>
      </c>
      <c r="F234" t="s">
        <v>930</v>
      </c>
      <c r="G234" t="s">
        <v>931</v>
      </c>
      <c r="H234" t="s">
        <v>932</v>
      </c>
      <c r="J234" s="60" t="s">
        <v>1397</v>
      </c>
      <c r="K234" t="s">
        <v>145</v>
      </c>
      <c r="L234" s="60"/>
    </row>
    <row r="235" spans="1:12" x14ac:dyDescent="0.35">
      <c r="A235" t="s">
        <v>202</v>
      </c>
      <c r="B235" t="s">
        <v>177</v>
      </c>
      <c r="C235" t="s">
        <v>203</v>
      </c>
      <c r="D235" t="s">
        <v>199</v>
      </c>
      <c r="E235" t="s">
        <v>20</v>
      </c>
      <c r="F235" t="s">
        <v>933</v>
      </c>
      <c r="G235" t="s">
        <v>934</v>
      </c>
      <c r="H235" t="s">
        <v>732</v>
      </c>
      <c r="J235" s="60"/>
      <c r="K235" t="s">
        <v>145</v>
      </c>
      <c r="L235" s="60"/>
    </row>
    <row r="236" spans="1:12" x14ac:dyDescent="0.35">
      <c r="A236" t="s">
        <v>202</v>
      </c>
      <c r="B236" t="s">
        <v>177</v>
      </c>
      <c r="C236" t="s">
        <v>203</v>
      </c>
      <c r="D236" t="s">
        <v>199</v>
      </c>
      <c r="E236" t="s">
        <v>15</v>
      </c>
      <c r="F236" t="s">
        <v>935</v>
      </c>
      <c r="G236" t="s">
        <v>936</v>
      </c>
      <c r="H236" t="s">
        <v>937</v>
      </c>
      <c r="J236" s="60" t="s">
        <v>445</v>
      </c>
      <c r="K236" t="s">
        <v>145</v>
      </c>
      <c r="L236" s="60"/>
    </row>
    <row r="237" spans="1:12" x14ac:dyDescent="0.35">
      <c r="A237" t="s">
        <v>202</v>
      </c>
      <c r="B237" t="s">
        <v>177</v>
      </c>
      <c r="C237" t="s">
        <v>203</v>
      </c>
      <c r="D237" t="s">
        <v>199</v>
      </c>
      <c r="E237" t="s">
        <v>21</v>
      </c>
      <c r="F237" t="s">
        <v>938</v>
      </c>
      <c r="G237" t="s">
        <v>933</v>
      </c>
      <c r="H237" t="s">
        <v>939</v>
      </c>
      <c r="J237" s="60"/>
      <c r="K237" t="s">
        <v>145</v>
      </c>
      <c r="L237" s="60"/>
    </row>
    <row r="238" spans="1:12" x14ac:dyDescent="0.35">
      <c r="A238" t="s">
        <v>202</v>
      </c>
      <c r="B238" t="s">
        <v>177</v>
      </c>
      <c r="C238" t="s">
        <v>203</v>
      </c>
      <c r="D238" t="s">
        <v>199</v>
      </c>
      <c r="E238" t="s">
        <v>22</v>
      </c>
      <c r="F238" t="s">
        <v>938</v>
      </c>
      <c r="G238" t="s">
        <v>933</v>
      </c>
      <c r="H238" t="s">
        <v>272</v>
      </c>
      <c r="J238" s="60" t="s">
        <v>272</v>
      </c>
      <c r="K238" t="s">
        <v>145</v>
      </c>
      <c r="L238" s="60"/>
    </row>
    <row r="239" spans="1:12" x14ac:dyDescent="0.35">
      <c r="A239" t="s">
        <v>202</v>
      </c>
      <c r="B239" t="s">
        <v>177</v>
      </c>
      <c r="C239" t="s">
        <v>203</v>
      </c>
      <c r="D239" t="s">
        <v>199</v>
      </c>
      <c r="E239" t="s">
        <v>24</v>
      </c>
      <c r="F239" t="s">
        <v>940</v>
      </c>
      <c r="G239" t="s">
        <v>941</v>
      </c>
      <c r="H239" t="s">
        <v>427</v>
      </c>
      <c r="J239" s="60"/>
      <c r="K239" t="s">
        <v>145</v>
      </c>
      <c r="L239" s="60"/>
    </row>
    <row r="240" spans="1:12" x14ac:dyDescent="0.35">
      <c r="A240" t="s">
        <v>202</v>
      </c>
      <c r="B240" t="s">
        <v>177</v>
      </c>
      <c r="C240" t="s">
        <v>203</v>
      </c>
      <c r="D240" t="s">
        <v>199</v>
      </c>
      <c r="E240" t="s">
        <v>28</v>
      </c>
      <c r="F240" t="s">
        <v>940</v>
      </c>
      <c r="G240" t="s">
        <v>941</v>
      </c>
      <c r="H240" t="s">
        <v>272</v>
      </c>
      <c r="J240" s="60" t="s">
        <v>732</v>
      </c>
      <c r="K240" t="s">
        <v>145</v>
      </c>
      <c r="L240" s="60"/>
    </row>
    <row r="241" spans="1:12" x14ac:dyDescent="0.35">
      <c r="A241" t="s">
        <v>202</v>
      </c>
      <c r="B241" t="s">
        <v>177</v>
      </c>
      <c r="C241" t="s">
        <v>203</v>
      </c>
      <c r="D241" t="s">
        <v>199</v>
      </c>
      <c r="E241" t="s">
        <v>18</v>
      </c>
      <c r="F241" t="s">
        <v>935</v>
      </c>
      <c r="G241" t="s">
        <v>936</v>
      </c>
      <c r="H241" t="s">
        <v>272</v>
      </c>
      <c r="J241" s="60" t="s">
        <v>452</v>
      </c>
      <c r="K241" t="s">
        <v>145</v>
      </c>
      <c r="L241" s="60"/>
    </row>
    <row r="242" spans="1:12" x14ac:dyDescent="0.35">
      <c r="A242" t="s">
        <v>202</v>
      </c>
      <c r="B242" t="s">
        <v>177</v>
      </c>
      <c r="C242" t="s">
        <v>203</v>
      </c>
      <c r="D242" t="s">
        <v>199</v>
      </c>
      <c r="E242" t="s">
        <v>17</v>
      </c>
      <c r="F242" t="s">
        <v>935</v>
      </c>
      <c r="G242" t="s">
        <v>936</v>
      </c>
      <c r="H242" t="s">
        <v>272</v>
      </c>
      <c r="J242" s="60" t="s">
        <v>686</v>
      </c>
      <c r="K242" t="s">
        <v>145</v>
      </c>
      <c r="L242" s="60"/>
    </row>
    <row r="243" spans="1:12" x14ac:dyDescent="0.35">
      <c r="A243" t="s">
        <v>202</v>
      </c>
      <c r="B243" t="s">
        <v>177</v>
      </c>
      <c r="C243" t="s">
        <v>203</v>
      </c>
      <c r="D243" t="s">
        <v>199</v>
      </c>
      <c r="E243" t="s">
        <v>14</v>
      </c>
      <c r="F243" t="s">
        <v>940</v>
      </c>
      <c r="G243" t="s">
        <v>941</v>
      </c>
      <c r="H243" t="s">
        <v>452</v>
      </c>
      <c r="J243" s="60" t="s">
        <v>1398</v>
      </c>
      <c r="K243" t="s">
        <v>145</v>
      </c>
      <c r="L243" s="60"/>
    </row>
    <row r="244" spans="1:12" x14ac:dyDescent="0.35">
      <c r="A244" t="s">
        <v>202</v>
      </c>
      <c r="B244" t="s">
        <v>177</v>
      </c>
      <c r="C244" t="s">
        <v>203</v>
      </c>
      <c r="D244" t="s">
        <v>199</v>
      </c>
      <c r="E244" t="s">
        <v>19</v>
      </c>
      <c r="F244" t="s">
        <v>938</v>
      </c>
      <c r="G244" t="s">
        <v>933</v>
      </c>
      <c r="H244" t="s">
        <v>272</v>
      </c>
      <c r="J244" s="60" t="s">
        <v>329</v>
      </c>
      <c r="K244" t="s">
        <v>145</v>
      </c>
      <c r="L244" s="60"/>
    </row>
    <row r="245" spans="1:12" x14ac:dyDescent="0.35">
      <c r="A245" t="s">
        <v>202</v>
      </c>
      <c r="B245" t="s">
        <v>177</v>
      </c>
      <c r="C245" t="s">
        <v>203</v>
      </c>
      <c r="D245" t="s">
        <v>199</v>
      </c>
      <c r="E245" t="s">
        <v>26</v>
      </c>
      <c r="F245" t="s">
        <v>935</v>
      </c>
      <c r="G245" t="s">
        <v>936</v>
      </c>
      <c r="H245" t="s">
        <v>942</v>
      </c>
      <c r="J245" s="60" t="s">
        <v>433</v>
      </c>
      <c r="K245" t="s">
        <v>145</v>
      </c>
      <c r="L245" s="60"/>
    </row>
    <row r="246" spans="1:12" x14ac:dyDescent="0.35">
      <c r="A246" t="s">
        <v>202</v>
      </c>
      <c r="B246" t="s">
        <v>177</v>
      </c>
      <c r="C246" t="s">
        <v>203</v>
      </c>
      <c r="D246" t="s">
        <v>199</v>
      </c>
      <c r="E246" t="s">
        <v>16</v>
      </c>
      <c r="F246" t="s">
        <v>943</v>
      </c>
      <c r="G246" t="s">
        <v>944</v>
      </c>
      <c r="H246" t="s">
        <v>272</v>
      </c>
      <c r="J246" s="60" t="s">
        <v>272</v>
      </c>
      <c r="K246" t="s">
        <v>145</v>
      </c>
      <c r="L246" s="60"/>
    </row>
    <row r="247" spans="1:12" x14ac:dyDescent="0.35">
      <c r="A247" t="s">
        <v>202</v>
      </c>
      <c r="B247" t="s">
        <v>177</v>
      </c>
      <c r="C247" t="s">
        <v>203</v>
      </c>
      <c r="D247" t="s">
        <v>199</v>
      </c>
      <c r="E247" t="s">
        <v>25</v>
      </c>
      <c r="F247" t="s">
        <v>938</v>
      </c>
      <c r="G247" t="s">
        <v>933</v>
      </c>
      <c r="H247" t="s">
        <v>735</v>
      </c>
      <c r="J247" s="60" t="s">
        <v>457</v>
      </c>
      <c r="K247" t="s">
        <v>145</v>
      </c>
      <c r="L247" s="60"/>
    </row>
    <row r="248" spans="1:12" x14ac:dyDescent="0.35">
      <c r="A248" t="s">
        <v>202</v>
      </c>
      <c r="B248" t="s">
        <v>177</v>
      </c>
      <c r="C248" t="s">
        <v>203</v>
      </c>
      <c r="D248" t="s">
        <v>199</v>
      </c>
      <c r="E248" t="s">
        <v>23</v>
      </c>
      <c r="F248" t="s">
        <v>938</v>
      </c>
      <c r="G248" t="s">
        <v>933</v>
      </c>
      <c r="H248" t="s">
        <v>272</v>
      </c>
      <c r="J248" s="60" t="s">
        <v>643</v>
      </c>
      <c r="K248" t="s">
        <v>145</v>
      </c>
      <c r="L248" s="60"/>
    </row>
    <row r="249" spans="1:12" x14ac:dyDescent="0.35">
      <c r="A249" t="s">
        <v>243</v>
      </c>
      <c r="B249" t="s">
        <v>177</v>
      </c>
      <c r="C249" t="s">
        <v>244</v>
      </c>
      <c r="D249" t="s">
        <v>199</v>
      </c>
      <c r="E249" t="s">
        <v>20</v>
      </c>
      <c r="F249" t="s">
        <v>945</v>
      </c>
      <c r="G249" t="s">
        <v>946</v>
      </c>
      <c r="H249" t="s">
        <v>638</v>
      </c>
      <c r="J249" s="60" t="s">
        <v>1399</v>
      </c>
      <c r="K249" t="s">
        <v>145</v>
      </c>
      <c r="L249" s="60"/>
    </row>
    <row r="250" spans="1:12" x14ac:dyDescent="0.35">
      <c r="A250" t="s">
        <v>243</v>
      </c>
      <c r="B250" t="s">
        <v>177</v>
      </c>
      <c r="C250" t="s">
        <v>244</v>
      </c>
      <c r="D250" t="s">
        <v>199</v>
      </c>
      <c r="E250" t="s">
        <v>15</v>
      </c>
      <c r="F250" t="s">
        <v>947</v>
      </c>
      <c r="G250" t="s">
        <v>948</v>
      </c>
      <c r="H250" t="s">
        <v>949</v>
      </c>
      <c r="J250" s="60" t="s">
        <v>1400</v>
      </c>
      <c r="K250" t="s">
        <v>145</v>
      </c>
      <c r="L250" s="60"/>
    </row>
    <row r="251" spans="1:12" x14ac:dyDescent="0.35">
      <c r="A251" t="s">
        <v>243</v>
      </c>
      <c r="B251" t="s">
        <v>177</v>
      </c>
      <c r="C251" t="s">
        <v>244</v>
      </c>
      <c r="D251" t="s">
        <v>199</v>
      </c>
      <c r="E251" t="s">
        <v>21</v>
      </c>
      <c r="F251" t="s">
        <v>950</v>
      </c>
      <c r="G251" t="s">
        <v>945</v>
      </c>
      <c r="H251" t="s">
        <v>951</v>
      </c>
      <c r="J251" s="60" t="s">
        <v>1401</v>
      </c>
      <c r="K251" t="s">
        <v>145</v>
      </c>
      <c r="L251" s="60"/>
    </row>
    <row r="252" spans="1:12" x14ac:dyDescent="0.35">
      <c r="A252" t="s">
        <v>243</v>
      </c>
      <c r="B252" t="s">
        <v>177</v>
      </c>
      <c r="C252" t="s">
        <v>244</v>
      </c>
      <c r="D252" t="s">
        <v>199</v>
      </c>
      <c r="E252" t="s">
        <v>22</v>
      </c>
      <c r="F252" t="s">
        <v>950</v>
      </c>
      <c r="G252" t="s">
        <v>945</v>
      </c>
      <c r="H252" t="s">
        <v>952</v>
      </c>
      <c r="J252" s="60" t="s">
        <v>1402</v>
      </c>
      <c r="K252" t="s">
        <v>145</v>
      </c>
      <c r="L252" s="60"/>
    </row>
    <row r="253" spans="1:12" x14ac:dyDescent="0.35">
      <c r="A253" t="s">
        <v>243</v>
      </c>
      <c r="B253" t="s">
        <v>177</v>
      </c>
      <c r="C253" t="s">
        <v>244</v>
      </c>
      <c r="D253" t="s">
        <v>199</v>
      </c>
      <c r="E253" t="s">
        <v>24</v>
      </c>
      <c r="F253" t="s">
        <v>953</v>
      </c>
      <c r="G253" t="s">
        <v>954</v>
      </c>
      <c r="H253" t="s">
        <v>955</v>
      </c>
      <c r="J253" s="60" t="s">
        <v>1403</v>
      </c>
      <c r="K253" t="s">
        <v>145</v>
      </c>
      <c r="L253" s="60"/>
    </row>
    <row r="254" spans="1:12" x14ac:dyDescent="0.35">
      <c r="A254" t="s">
        <v>243</v>
      </c>
      <c r="B254" t="s">
        <v>177</v>
      </c>
      <c r="C254" t="s">
        <v>244</v>
      </c>
      <c r="D254" t="s">
        <v>199</v>
      </c>
      <c r="E254" t="s">
        <v>28</v>
      </c>
      <c r="F254" t="s">
        <v>953</v>
      </c>
      <c r="G254" t="s">
        <v>954</v>
      </c>
      <c r="H254" t="s">
        <v>956</v>
      </c>
      <c r="J254" s="60" t="s">
        <v>1404</v>
      </c>
      <c r="K254" t="s">
        <v>145</v>
      </c>
      <c r="L254" s="60"/>
    </row>
    <row r="255" spans="1:12" x14ac:dyDescent="0.35">
      <c r="A255" t="s">
        <v>243</v>
      </c>
      <c r="B255" t="s">
        <v>177</v>
      </c>
      <c r="C255" t="s">
        <v>244</v>
      </c>
      <c r="D255" t="s">
        <v>199</v>
      </c>
      <c r="E255" t="s">
        <v>18</v>
      </c>
      <c r="F255" t="s">
        <v>947</v>
      </c>
      <c r="G255" t="s">
        <v>948</v>
      </c>
      <c r="H255" t="s">
        <v>957</v>
      </c>
      <c r="J255" s="60" t="s">
        <v>1405</v>
      </c>
      <c r="K255" t="s">
        <v>145</v>
      </c>
      <c r="L255" s="60"/>
    </row>
    <row r="256" spans="1:12" x14ac:dyDescent="0.35">
      <c r="A256" t="s">
        <v>243</v>
      </c>
      <c r="B256" t="s">
        <v>177</v>
      </c>
      <c r="C256" t="s">
        <v>244</v>
      </c>
      <c r="D256" t="s">
        <v>199</v>
      </c>
      <c r="E256" t="s">
        <v>17</v>
      </c>
      <c r="F256" t="s">
        <v>947</v>
      </c>
      <c r="G256" t="s">
        <v>948</v>
      </c>
      <c r="H256" t="s">
        <v>958</v>
      </c>
      <c r="J256" s="60" t="s">
        <v>284</v>
      </c>
      <c r="K256" t="s">
        <v>145</v>
      </c>
      <c r="L256" s="60"/>
    </row>
    <row r="257" spans="1:12" x14ac:dyDescent="0.35">
      <c r="A257" t="s">
        <v>243</v>
      </c>
      <c r="B257" t="s">
        <v>177</v>
      </c>
      <c r="C257" t="s">
        <v>244</v>
      </c>
      <c r="D257" t="s">
        <v>199</v>
      </c>
      <c r="E257" t="s">
        <v>14</v>
      </c>
      <c r="F257" t="s">
        <v>959</v>
      </c>
      <c r="G257" t="s">
        <v>954</v>
      </c>
      <c r="H257" t="s">
        <v>654</v>
      </c>
      <c r="J257" s="60" t="s">
        <v>1406</v>
      </c>
      <c r="K257" t="s">
        <v>145</v>
      </c>
      <c r="L257" s="60"/>
    </row>
    <row r="258" spans="1:12" x14ac:dyDescent="0.35">
      <c r="A258" t="s">
        <v>243</v>
      </c>
      <c r="B258" t="s">
        <v>177</v>
      </c>
      <c r="C258" t="s">
        <v>244</v>
      </c>
      <c r="D258" t="s">
        <v>199</v>
      </c>
      <c r="E258" t="s">
        <v>19</v>
      </c>
      <c r="F258" t="s">
        <v>950</v>
      </c>
      <c r="G258" t="s">
        <v>945</v>
      </c>
      <c r="H258" t="s">
        <v>423</v>
      </c>
      <c r="J258" s="60" t="s">
        <v>1407</v>
      </c>
      <c r="K258" t="s">
        <v>145</v>
      </c>
      <c r="L258" s="60"/>
    </row>
    <row r="259" spans="1:12" x14ac:dyDescent="0.35">
      <c r="A259" t="s">
        <v>243</v>
      </c>
      <c r="B259" t="s">
        <v>177</v>
      </c>
      <c r="C259" t="s">
        <v>244</v>
      </c>
      <c r="D259" t="s">
        <v>199</v>
      </c>
      <c r="E259" t="s">
        <v>26</v>
      </c>
      <c r="F259" t="s">
        <v>947</v>
      </c>
      <c r="G259" t="s">
        <v>948</v>
      </c>
      <c r="H259" t="s">
        <v>960</v>
      </c>
      <c r="J259" s="60" t="s">
        <v>941</v>
      </c>
      <c r="K259" t="s">
        <v>145</v>
      </c>
      <c r="L259" s="60"/>
    </row>
    <row r="260" spans="1:12" x14ac:dyDescent="0.35">
      <c r="A260" t="s">
        <v>243</v>
      </c>
      <c r="B260" t="s">
        <v>177</v>
      </c>
      <c r="C260" t="s">
        <v>244</v>
      </c>
      <c r="D260" t="s">
        <v>199</v>
      </c>
      <c r="E260" t="s">
        <v>16</v>
      </c>
      <c r="F260" t="s">
        <v>961</v>
      </c>
      <c r="G260" t="s">
        <v>962</v>
      </c>
      <c r="H260" t="s">
        <v>963</v>
      </c>
      <c r="J260" s="60" t="s">
        <v>1408</v>
      </c>
      <c r="K260" t="s">
        <v>145</v>
      </c>
      <c r="L260" s="60"/>
    </row>
    <row r="261" spans="1:12" x14ac:dyDescent="0.35">
      <c r="A261" t="s">
        <v>243</v>
      </c>
      <c r="B261" t="s">
        <v>177</v>
      </c>
      <c r="C261" t="s">
        <v>244</v>
      </c>
      <c r="D261" t="s">
        <v>199</v>
      </c>
      <c r="E261" t="s">
        <v>25</v>
      </c>
      <c r="F261" t="s">
        <v>950</v>
      </c>
      <c r="G261" t="s">
        <v>945</v>
      </c>
      <c r="H261" t="s">
        <v>964</v>
      </c>
      <c r="J261" s="60" t="s">
        <v>1409</v>
      </c>
      <c r="K261" t="s">
        <v>145</v>
      </c>
      <c r="L261" s="60"/>
    </row>
    <row r="262" spans="1:12" x14ac:dyDescent="0.35">
      <c r="A262" t="s">
        <v>243</v>
      </c>
      <c r="B262" t="s">
        <v>177</v>
      </c>
      <c r="C262" t="s">
        <v>244</v>
      </c>
      <c r="D262" t="s">
        <v>199</v>
      </c>
      <c r="E262" t="s">
        <v>23</v>
      </c>
      <c r="F262" t="s">
        <v>950</v>
      </c>
      <c r="G262" t="s">
        <v>945</v>
      </c>
      <c r="H262" t="s">
        <v>965</v>
      </c>
      <c r="J262" s="60" t="s">
        <v>279</v>
      </c>
      <c r="K262" t="s">
        <v>145</v>
      </c>
      <c r="L262" s="60"/>
    </row>
    <row r="263" spans="1:12" x14ac:dyDescent="0.35">
      <c r="A263" t="s">
        <v>217</v>
      </c>
      <c r="B263" t="s">
        <v>177</v>
      </c>
      <c r="C263" t="s">
        <v>218</v>
      </c>
      <c r="D263" t="s">
        <v>198</v>
      </c>
      <c r="E263" t="s">
        <v>13</v>
      </c>
      <c r="F263" t="s">
        <v>417</v>
      </c>
      <c r="G263" t="s">
        <v>430</v>
      </c>
      <c r="H263" t="s">
        <v>966</v>
      </c>
      <c r="J263" s="60" t="s">
        <v>1411</v>
      </c>
      <c r="K263" t="s">
        <v>145</v>
      </c>
      <c r="L263" s="60"/>
    </row>
    <row r="264" spans="1:12" x14ac:dyDescent="0.35">
      <c r="A264" t="s">
        <v>217</v>
      </c>
      <c r="B264" t="s">
        <v>177</v>
      </c>
      <c r="C264" t="s">
        <v>218</v>
      </c>
      <c r="D264" t="s">
        <v>198</v>
      </c>
      <c r="E264" t="s">
        <v>27</v>
      </c>
      <c r="F264" t="s">
        <v>967</v>
      </c>
      <c r="G264" t="s">
        <v>968</v>
      </c>
      <c r="H264" t="s">
        <v>968</v>
      </c>
      <c r="J264" s="60" t="s">
        <v>441</v>
      </c>
      <c r="K264" t="s">
        <v>145</v>
      </c>
      <c r="L264" s="60"/>
    </row>
    <row r="265" spans="1:12" x14ac:dyDescent="0.35">
      <c r="A265" t="s">
        <v>204</v>
      </c>
      <c r="B265" t="s">
        <v>177</v>
      </c>
      <c r="C265" t="s">
        <v>205</v>
      </c>
      <c r="D265" t="s">
        <v>198</v>
      </c>
      <c r="E265" t="s">
        <v>9</v>
      </c>
      <c r="F265" t="s">
        <v>969</v>
      </c>
      <c r="G265" t="s">
        <v>970</v>
      </c>
      <c r="H265" t="s">
        <v>971</v>
      </c>
      <c r="J265" s="60" t="s">
        <v>272</v>
      </c>
      <c r="K265" t="s">
        <v>145</v>
      </c>
      <c r="L265" s="60"/>
    </row>
    <row r="266" spans="1:12" x14ac:dyDescent="0.35">
      <c r="A266" t="s">
        <v>208</v>
      </c>
      <c r="B266" t="s">
        <v>177</v>
      </c>
      <c r="C266" t="s">
        <v>209</v>
      </c>
      <c r="D266" t="s">
        <v>198</v>
      </c>
      <c r="E266" t="s">
        <v>27</v>
      </c>
      <c r="F266" t="s">
        <v>275</v>
      </c>
      <c r="G266" t="s">
        <v>409</v>
      </c>
      <c r="H266" t="s">
        <v>972</v>
      </c>
      <c r="J266" s="60" t="s">
        <v>1416</v>
      </c>
      <c r="K266" t="s">
        <v>145</v>
      </c>
      <c r="L266" s="60"/>
    </row>
    <row r="267" spans="1:12" x14ac:dyDescent="0.35">
      <c r="A267" t="s">
        <v>254</v>
      </c>
      <c r="B267" t="s">
        <v>980</v>
      </c>
      <c r="C267" t="s">
        <v>255</v>
      </c>
      <c r="D267" t="s">
        <v>198</v>
      </c>
      <c r="E267" t="s">
        <v>152</v>
      </c>
      <c r="F267" t="s">
        <v>273</v>
      </c>
      <c r="G267" t="s">
        <v>273</v>
      </c>
      <c r="H267" t="s">
        <v>987</v>
      </c>
      <c r="J267" s="60" t="s">
        <v>272</v>
      </c>
      <c r="K267" t="s">
        <v>146</v>
      </c>
      <c r="L267" s="60"/>
    </row>
    <row r="268" spans="1:12" x14ac:dyDescent="0.35">
      <c r="A268" t="s">
        <v>254</v>
      </c>
      <c r="B268" t="s">
        <v>980</v>
      </c>
      <c r="C268" t="s">
        <v>255</v>
      </c>
      <c r="D268" t="s">
        <v>198</v>
      </c>
      <c r="E268" t="s">
        <v>13</v>
      </c>
      <c r="F268" t="s">
        <v>274</v>
      </c>
      <c r="G268" t="s">
        <v>988</v>
      </c>
      <c r="H268" t="s">
        <v>989</v>
      </c>
      <c r="J268" s="60" t="s">
        <v>1454</v>
      </c>
      <c r="K268" t="s">
        <v>146</v>
      </c>
      <c r="L268" s="60"/>
    </row>
    <row r="269" spans="1:12" x14ac:dyDescent="0.35">
      <c r="A269" t="s">
        <v>254</v>
      </c>
      <c r="B269" t="s">
        <v>980</v>
      </c>
      <c r="C269" t="s">
        <v>255</v>
      </c>
      <c r="D269" t="s">
        <v>198</v>
      </c>
      <c r="E269" t="s">
        <v>6</v>
      </c>
      <c r="F269" t="s">
        <v>277</v>
      </c>
      <c r="G269" t="s">
        <v>990</v>
      </c>
      <c r="H269" t="s">
        <v>991</v>
      </c>
      <c r="J269" s="60" t="s">
        <v>1457</v>
      </c>
      <c r="K269" t="s">
        <v>146</v>
      </c>
      <c r="L269" s="60"/>
    </row>
    <row r="270" spans="1:12" x14ac:dyDescent="0.35">
      <c r="A270" t="s">
        <v>254</v>
      </c>
      <c r="B270" t="s">
        <v>980</v>
      </c>
      <c r="C270" t="s">
        <v>255</v>
      </c>
      <c r="D270" t="s">
        <v>199</v>
      </c>
      <c r="E270" t="s">
        <v>20</v>
      </c>
      <c r="F270" t="s">
        <v>279</v>
      </c>
      <c r="G270" t="s">
        <v>992</v>
      </c>
      <c r="H270" t="s">
        <v>993</v>
      </c>
      <c r="J270" s="60" t="s">
        <v>1496</v>
      </c>
      <c r="K270" t="s">
        <v>146</v>
      </c>
      <c r="L270" s="60"/>
    </row>
    <row r="271" spans="1:12" x14ac:dyDescent="0.35">
      <c r="A271" t="s">
        <v>254</v>
      </c>
      <c r="B271" t="s">
        <v>980</v>
      </c>
      <c r="C271" t="s">
        <v>255</v>
      </c>
      <c r="D271" t="s">
        <v>199</v>
      </c>
      <c r="E271" t="s">
        <v>15</v>
      </c>
      <c r="F271" t="s">
        <v>280</v>
      </c>
      <c r="G271" t="s">
        <v>643</v>
      </c>
      <c r="H271" t="s">
        <v>994</v>
      </c>
      <c r="J271" s="60" t="s">
        <v>1497</v>
      </c>
      <c r="K271" t="s">
        <v>146</v>
      </c>
      <c r="L271" s="60"/>
    </row>
    <row r="272" spans="1:12" x14ac:dyDescent="0.35">
      <c r="A272" t="s">
        <v>254</v>
      </c>
      <c r="B272" t="s">
        <v>980</v>
      </c>
      <c r="C272" t="s">
        <v>255</v>
      </c>
      <c r="D272" t="s">
        <v>199</v>
      </c>
      <c r="E272" t="s">
        <v>21</v>
      </c>
      <c r="F272" t="s">
        <v>281</v>
      </c>
      <c r="G272" t="s">
        <v>834</v>
      </c>
      <c r="H272" t="s">
        <v>995</v>
      </c>
      <c r="J272" s="60" t="s">
        <v>1498</v>
      </c>
      <c r="K272" t="s">
        <v>146</v>
      </c>
      <c r="L272" s="60"/>
    </row>
    <row r="273" spans="1:12" x14ac:dyDescent="0.35">
      <c r="A273" t="s">
        <v>254</v>
      </c>
      <c r="B273" t="s">
        <v>980</v>
      </c>
      <c r="C273" t="s">
        <v>255</v>
      </c>
      <c r="D273" t="s">
        <v>199</v>
      </c>
      <c r="E273" t="s">
        <v>22</v>
      </c>
      <c r="F273" t="s">
        <v>282</v>
      </c>
      <c r="G273" t="s">
        <v>676</v>
      </c>
      <c r="H273" t="s">
        <v>996</v>
      </c>
      <c r="J273" s="60" t="s">
        <v>1499</v>
      </c>
      <c r="K273" t="s">
        <v>146</v>
      </c>
      <c r="L273" s="60"/>
    </row>
    <row r="274" spans="1:12" x14ac:dyDescent="0.35">
      <c r="A274" t="s">
        <v>254</v>
      </c>
      <c r="B274" t="s">
        <v>980</v>
      </c>
      <c r="C274" t="s">
        <v>255</v>
      </c>
      <c r="D274" t="s">
        <v>199</v>
      </c>
      <c r="E274" t="s">
        <v>24</v>
      </c>
      <c r="F274" t="s">
        <v>283</v>
      </c>
      <c r="G274" t="s">
        <v>461</v>
      </c>
      <c r="H274" t="s">
        <v>997</v>
      </c>
      <c r="J274" s="60" t="s">
        <v>1500</v>
      </c>
      <c r="K274" t="s">
        <v>146</v>
      </c>
      <c r="L274" s="60"/>
    </row>
    <row r="275" spans="1:12" x14ac:dyDescent="0.35">
      <c r="A275" t="s">
        <v>254</v>
      </c>
      <c r="B275" t="s">
        <v>980</v>
      </c>
      <c r="C275" t="s">
        <v>255</v>
      </c>
      <c r="D275" t="s">
        <v>199</v>
      </c>
      <c r="E275" t="s">
        <v>28</v>
      </c>
      <c r="F275" t="s">
        <v>284</v>
      </c>
      <c r="G275" t="s">
        <v>686</v>
      </c>
      <c r="H275" t="s">
        <v>998</v>
      </c>
      <c r="J275" s="60" t="s">
        <v>1501</v>
      </c>
      <c r="K275" t="s">
        <v>146</v>
      </c>
      <c r="L275" s="60"/>
    </row>
    <row r="276" spans="1:12" x14ac:dyDescent="0.35">
      <c r="A276" t="s">
        <v>254</v>
      </c>
      <c r="B276" t="s">
        <v>980</v>
      </c>
      <c r="C276" t="s">
        <v>255</v>
      </c>
      <c r="D276" t="s">
        <v>199</v>
      </c>
      <c r="E276" t="s">
        <v>18</v>
      </c>
      <c r="F276" t="s">
        <v>285</v>
      </c>
      <c r="G276" t="s">
        <v>999</v>
      </c>
      <c r="H276" t="s">
        <v>1000</v>
      </c>
      <c r="J276" s="60" t="s">
        <v>1502</v>
      </c>
      <c r="K276" t="s">
        <v>146</v>
      </c>
      <c r="L276" s="60"/>
    </row>
    <row r="277" spans="1:12" x14ac:dyDescent="0.35">
      <c r="A277" t="s">
        <v>254</v>
      </c>
      <c r="B277" t="s">
        <v>980</v>
      </c>
      <c r="C277" t="s">
        <v>255</v>
      </c>
      <c r="D277" t="s">
        <v>199</v>
      </c>
      <c r="E277" t="s">
        <v>17</v>
      </c>
      <c r="F277" t="s">
        <v>286</v>
      </c>
      <c r="G277" t="s">
        <v>465</v>
      </c>
      <c r="H277" t="s">
        <v>1001</v>
      </c>
      <c r="J277" s="60" t="s">
        <v>1503</v>
      </c>
      <c r="K277" t="s">
        <v>146</v>
      </c>
      <c r="L277" s="60"/>
    </row>
    <row r="278" spans="1:12" x14ac:dyDescent="0.35">
      <c r="A278" t="s">
        <v>254</v>
      </c>
      <c r="B278" t="s">
        <v>980</v>
      </c>
      <c r="C278" t="s">
        <v>255</v>
      </c>
      <c r="D278" t="s">
        <v>199</v>
      </c>
      <c r="E278" t="s">
        <v>14</v>
      </c>
      <c r="F278" t="s">
        <v>287</v>
      </c>
      <c r="G278" t="s">
        <v>478</v>
      </c>
      <c r="H278" t="s">
        <v>1002</v>
      </c>
      <c r="J278" s="60" t="s">
        <v>1504</v>
      </c>
      <c r="K278" t="s">
        <v>146</v>
      </c>
      <c r="L278" s="60"/>
    </row>
    <row r="279" spans="1:12" x14ac:dyDescent="0.35">
      <c r="A279" t="s">
        <v>254</v>
      </c>
      <c r="B279" t="s">
        <v>980</v>
      </c>
      <c r="C279" t="s">
        <v>255</v>
      </c>
      <c r="D279" t="s">
        <v>199</v>
      </c>
      <c r="E279" t="s">
        <v>19</v>
      </c>
      <c r="F279" t="s">
        <v>288</v>
      </c>
      <c r="G279" t="s">
        <v>1003</v>
      </c>
      <c r="H279" t="s">
        <v>1004</v>
      </c>
      <c r="J279" s="60" t="s">
        <v>1505</v>
      </c>
      <c r="K279" t="s">
        <v>146</v>
      </c>
      <c r="L279" s="60"/>
    </row>
    <row r="280" spans="1:12" x14ac:dyDescent="0.35">
      <c r="A280" t="s">
        <v>254</v>
      </c>
      <c r="B280" t="s">
        <v>980</v>
      </c>
      <c r="C280" t="s">
        <v>255</v>
      </c>
      <c r="D280" t="s">
        <v>199</v>
      </c>
      <c r="E280" t="s">
        <v>26</v>
      </c>
      <c r="F280" t="s">
        <v>289</v>
      </c>
      <c r="G280" t="s">
        <v>1005</v>
      </c>
      <c r="H280" t="s">
        <v>1006</v>
      </c>
      <c r="J280" s="60" t="s">
        <v>1506</v>
      </c>
      <c r="K280" t="s">
        <v>146</v>
      </c>
      <c r="L280" s="60"/>
    </row>
    <row r="281" spans="1:12" x14ac:dyDescent="0.35">
      <c r="A281" t="s">
        <v>254</v>
      </c>
      <c r="B281" t="s">
        <v>980</v>
      </c>
      <c r="C281" t="s">
        <v>255</v>
      </c>
      <c r="D281" t="s">
        <v>199</v>
      </c>
      <c r="E281" t="s">
        <v>16</v>
      </c>
      <c r="F281" t="s">
        <v>281</v>
      </c>
      <c r="G281" t="s">
        <v>828</v>
      </c>
      <c r="H281" t="s">
        <v>1007</v>
      </c>
      <c r="J281" s="60" t="s">
        <v>1507</v>
      </c>
      <c r="K281" t="s">
        <v>146</v>
      </c>
      <c r="L281" s="60"/>
    </row>
    <row r="282" spans="1:12" x14ac:dyDescent="0.35">
      <c r="A282" t="s">
        <v>254</v>
      </c>
      <c r="B282" t="s">
        <v>980</v>
      </c>
      <c r="C282" t="s">
        <v>255</v>
      </c>
      <c r="D282" t="s">
        <v>199</v>
      </c>
      <c r="E282" t="s">
        <v>25</v>
      </c>
      <c r="F282" t="s">
        <v>290</v>
      </c>
      <c r="G282" t="s">
        <v>456</v>
      </c>
      <c r="H282" t="s">
        <v>1008</v>
      </c>
      <c r="J282" s="60" t="s">
        <v>1508</v>
      </c>
      <c r="K282" t="s">
        <v>146</v>
      </c>
      <c r="L282" s="60"/>
    </row>
    <row r="283" spans="1:12" x14ac:dyDescent="0.35">
      <c r="A283" t="s">
        <v>254</v>
      </c>
      <c r="B283" t="s">
        <v>980</v>
      </c>
      <c r="C283" t="s">
        <v>255</v>
      </c>
      <c r="D283" t="s">
        <v>199</v>
      </c>
      <c r="E283" t="s">
        <v>31</v>
      </c>
      <c r="F283" t="s">
        <v>291</v>
      </c>
      <c r="G283" t="s">
        <v>767</v>
      </c>
      <c r="H283" t="s">
        <v>1009</v>
      </c>
      <c r="J283" s="60" t="s">
        <v>1509</v>
      </c>
      <c r="K283" t="s">
        <v>146</v>
      </c>
      <c r="L283" s="60"/>
    </row>
    <row r="284" spans="1:12" x14ac:dyDescent="0.35">
      <c r="A284" t="s">
        <v>254</v>
      </c>
      <c r="B284" t="s">
        <v>980</v>
      </c>
      <c r="C284" t="s">
        <v>255</v>
      </c>
      <c r="D284" t="s">
        <v>199</v>
      </c>
      <c r="E284" t="s">
        <v>150</v>
      </c>
      <c r="F284" t="s">
        <v>292</v>
      </c>
      <c r="G284" t="s">
        <v>450</v>
      </c>
      <c r="H284" t="s">
        <v>1010</v>
      </c>
      <c r="J284" s="60" t="s">
        <v>1510</v>
      </c>
      <c r="K284" t="s">
        <v>146</v>
      </c>
      <c r="L284" s="60"/>
    </row>
    <row r="285" spans="1:12" x14ac:dyDescent="0.35">
      <c r="A285" t="s">
        <v>254</v>
      </c>
      <c r="B285" t="s">
        <v>980</v>
      </c>
      <c r="C285" t="s">
        <v>255</v>
      </c>
      <c r="D285" t="s">
        <v>199</v>
      </c>
      <c r="E285" t="s">
        <v>153</v>
      </c>
      <c r="F285" t="s">
        <v>293</v>
      </c>
      <c r="G285" t="s">
        <v>433</v>
      </c>
      <c r="H285" t="s">
        <v>1011</v>
      </c>
      <c r="J285" s="60" t="s">
        <v>1511</v>
      </c>
      <c r="K285" t="s">
        <v>146</v>
      </c>
      <c r="L285" s="60"/>
    </row>
    <row r="286" spans="1:12" x14ac:dyDescent="0.35">
      <c r="A286" t="s">
        <v>254</v>
      </c>
      <c r="B286" t="s">
        <v>980</v>
      </c>
      <c r="C286" t="s">
        <v>255</v>
      </c>
      <c r="D286" t="s">
        <v>199</v>
      </c>
      <c r="E286" t="s">
        <v>23</v>
      </c>
      <c r="F286" t="s">
        <v>294</v>
      </c>
      <c r="G286" t="s">
        <v>1012</v>
      </c>
      <c r="H286" t="s">
        <v>1013</v>
      </c>
      <c r="J286" s="60" t="s">
        <v>1512</v>
      </c>
      <c r="K286" t="s">
        <v>146</v>
      </c>
      <c r="L286" s="60"/>
    </row>
    <row r="287" spans="1:12" x14ac:dyDescent="0.35">
      <c r="A287" t="s">
        <v>254</v>
      </c>
      <c r="B287" t="s">
        <v>980</v>
      </c>
      <c r="C287" t="s">
        <v>255</v>
      </c>
      <c r="D287" t="s">
        <v>199</v>
      </c>
      <c r="E287" t="s">
        <v>151</v>
      </c>
      <c r="F287" t="s">
        <v>295</v>
      </c>
      <c r="G287" t="s">
        <v>1014</v>
      </c>
      <c r="H287" t="s">
        <v>1015</v>
      </c>
      <c r="J287" s="60" t="s">
        <v>1513</v>
      </c>
      <c r="K287" t="s">
        <v>146</v>
      </c>
      <c r="L287" s="60"/>
    </row>
    <row r="288" spans="1:12" x14ac:dyDescent="0.35">
      <c r="A288" t="s">
        <v>254</v>
      </c>
      <c r="B288" t="s">
        <v>980</v>
      </c>
      <c r="C288" t="s">
        <v>255</v>
      </c>
      <c r="D288" t="s">
        <v>199</v>
      </c>
      <c r="E288" t="s">
        <v>149</v>
      </c>
      <c r="F288" t="s">
        <v>296</v>
      </c>
      <c r="G288" t="s">
        <v>463</v>
      </c>
      <c r="H288" t="s">
        <v>1016</v>
      </c>
      <c r="J288" s="60" t="s">
        <v>1514</v>
      </c>
      <c r="K288" t="s">
        <v>146</v>
      </c>
      <c r="L288" s="60"/>
    </row>
    <row r="289" spans="1:12" x14ac:dyDescent="0.35">
      <c r="A289" t="s">
        <v>256</v>
      </c>
      <c r="B289" t="s">
        <v>170</v>
      </c>
      <c r="C289" t="s">
        <v>257</v>
      </c>
      <c r="D289" t="s">
        <v>198</v>
      </c>
      <c r="E289" t="s">
        <v>13</v>
      </c>
      <c r="F289" t="s">
        <v>297</v>
      </c>
      <c r="G289" t="s">
        <v>451</v>
      </c>
      <c r="H289" t="s">
        <v>1017</v>
      </c>
      <c r="J289" s="60" t="s">
        <v>1458</v>
      </c>
      <c r="K289" t="s">
        <v>146</v>
      </c>
      <c r="L289" s="60"/>
    </row>
    <row r="290" spans="1:12" x14ac:dyDescent="0.35">
      <c r="A290" t="s">
        <v>256</v>
      </c>
      <c r="B290" t="s">
        <v>170</v>
      </c>
      <c r="C290" t="s">
        <v>257</v>
      </c>
      <c r="D290" t="s">
        <v>198</v>
      </c>
      <c r="E290" t="s">
        <v>30</v>
      </c>
      <c r="F290" t="s">
        <v>298</v>
      </c>
      <c r="G290" t="s">
        <v>1018</v>
      </c>
      <c r="H290" t="s">
        <v>1019</v>
      </c>
      <c r="J290" s="60" t="s">
        <v>1459</v>
      </c>
      <c r="K290" t="s">
        <v>146</v>
      </c>
      <c r="L290" s="60"/>
    </row>
    <row r="291" spans="1:12" x14ac:dyDescent="0.35">
      <c r="A291" t="s">
        <v>256</v>
      </c>
      <c r="B291" t="s">
        <v>170</v>
      </c>
      <c r="C291" t="s">
        <v>257</v>
      </c>
      <c r="D291" t="s">
        <v>198</v>
      </c>
      <c r="E291" t="s">
        <v>27</v>
      </c>
      <c r="F291" t="s">
        <v>299</v>
      </c>
      <c r="G291" t="s">
        <v>1020</v>
      </c>
      <c r="H291" t="s">
        <v>1021</v>
      </c>
      <c r="J291" s="60" t="s">
        <v>1460</v>
      </c>
      <c r="K291" t="s">
        <v>146</v>
      </c>
      <c r="L291" s="60"/>
    </row>
    <row r="292" spans="1:12" x14ac:dyDescent="0.35">
      <c r="A292" t="s">
        <v>256</v>
      </c>
      <c r="B292" t="s">
        <v>170</v>
      </c>
      <c r="C292" t="s">
        <v>257</v>
      </c>
      <c r="D292" t="s">
        <v>198</v>
      </c>
      <c r="E292" t="s">
        <v>6</v>
      </c>
      <c r="F292" t="s">
        <v>300</v>
      </c>
      <c r="G292" t="s">
        <v>1022</v>
      </c>
      <c r="H292" t="s">
        <v>1023</v>
      </c>
      <c r="J292" s="60" t="s">
        <v>1461</v>
      </c>
      <c r="K292" t="s">
        <v>146</v>
      </c>
      <c r="L292" s="60"/>
    </row>
    <row r="293" spans="1:12" x14ac:dyDescent="0.35">
      <c r="A293" t="s">
        <v>256</v>
      </c>
      <c r="B293" t="s">
        <v>170</v>
      </c>
      <c r="C293" t="s">
        <v>257</v>
      </c>
      <c r="D293" t="s">
        <v>199</v>
      </c>
      <c r="E293" t="s">
        <v>20</v>
      </c>
      <c r="F293" t="s">
        <v>301</v>
      </c>
      <c r="G293" t="s">
        <v>423</v>
      </c>
      <c r="H293" t="s">
        <v>1024</v>
      </c>
      <c r="J293" s="60" t="s">
        <v>1515</v>
      </c>
      <c r="K293" t="s">
        <v>146</v>
      </c>
      <c r="L293" s="60"/>
    </row>
    <row r="294" spans="1:12" x14ac:dyDescent="0.35">
      <c r="A294" t="s">
        <v>256</v>
      </c>
      <c r="B294" t="s">
        <v>170</v>
      </c>
      <c r="C294" t="s">
        <v>257</v>
      </c>
      <c r="D294" t="s">
        <v>199</v>
      </c>
      <c r="E294" t="s">
        <v>15</v>
      </c>
      <c r="F294" t="s">
        <v>302</v>
      </c>
      <c r="G294" t="s">
        <v>1025</v>
      </c>
      <c r="H294" t="s">
        <v>1026</v>
      </c>
      <c r="J294" s="60" t="s">
        <v>1516</v>
      </c>
      <c r="K294" t="s">
        <v>146</v>
      </c>
      <c r="L294" s="60"/>
    </row>
    <row r="295" spans="1:12" x14ac:dyDescent="0.35">
      <c r="A295" t="s">
        <v>256</v>
      </c>
      <c r="B295" t="s">
        <v>170</v>
      </c>
      <c r="C295" t="s">
        <v>257</v>
      </c>
      <c r="D295" t="s">
        <v>199</v>
      </c>
      <c r="E295" t="s">
        <v>21</v>
      </c>
      <c r="F295" t="s">
        <v>303</v>
      </c>
      <c r="G295" t="s">
        <v>1012</v>
      </c>
      <c r="H295" t="s">
        <v>1027</v>
      </c>
      <c r="J295" s="60" t="s">
        <v>1517</v>
      </c>
      <c r="K295" t="s">
        <v>146</v>
      </c>
      <c r="L295" s="60"/>
    </row>
    <row r="296" spans="1:12" x14ac:dyDescent="0.35">
      <c r="A296" t="s">
        <v>256</v>
      </c>
      <c r="B296" t="s">
        <v>170</v>
      </c>
      <c r="C296" t="s">
        <v>257</v>
      </c>
      <c r="D296" t="s">
        <v>199</v>
      </c>
      <c r="E296" t="s">
        <v>22</v>
      </c>
      <c r="F296" t="s">
        <v>304</v>
      </c>
      <c r="G296" t="s">
        <v>1012</v>
      </c>
      <c r="H296" t="s">
        <v>1028</v>
      </c>
      <c r="J296" s="60" t="s">
        <v>1518</v>
      </c>
      <c r="K296" t="s">
        <v>146</v>
      </c>
      <c r="L296" s="60"/>
    </row>
    <row r="297" spans="1:12" x14ac:dyDescent="0.35">
      <c r="A297" t="s">
        <v>256</v>
      </c>
      <c r="B297" t="s">
        <v>170</v>
      </c>
      <c r="C297" t="s">
        <v>257</v>
      </c>
      <c r="D297" t="s">
        <v>199</v>
      </c>
      <c r="E297" t="s">
        <v>24</v>
      </c>
      <c r="F297" t="s">
        <v>305</v>
      </c>
      <c r="G297" t="s">
        <v>654</v>
      </c>
      <c r="H297" t="s">
        <v>1029</v>
      </c>
      <c r="J297" s="60" t="s">
        <v>1519</v>
      </c>
      <c r="K297" t="s">
        <v>146</v>
      </c>
      <c r="L297" s="60"/>
    </row>
    <row r="298" spans="1:12" x14ac:dyDescent="0.35">
      <c r="A298" t="s">
        <v>256</v>
      </c>
      <c r="B298" t="s">
        <v>170</v>
      </c>
      <c r="C298" t="s">
        <v>257</v>
      </c>
      <c r="D298" t="s">
        <v>199</v>
      </c>
      <c r="E298" t="s">
        <v>28</v>
      </c>
      <c r="F298" t="s">
        <v>306</v>
      </c>
      <c r="G298" t="s">
        <v>464</v>
      </c>
      <c r="H298" t="s">
        <v>1030</v>
      </c>
      <c r="J298" s="60" t="s">
        <v>1520</v>
      </c>
      <c r="K298" t="s">
        <v>146</v>
      </c>
      <c r="L298" s="60"/>
    </row>
    <row r="299" spans="1:12" x14ac:dyDescent="0.35">
      <c r="A299" t="s">
        <v>256</v>
      </c>
      <c r="B299" t="s">
        <v>170</v>
      </c>
      <c r="C299" t="s">
        <v>257</v>
      </c>
      <c r="D299" t="s">
        <v>199</v>
      </c>
      <c r="E299" t="s">
        <v>18</v>
      </c>
      <c r="F299" t="s">
        <v>307</v>
      </c>
      <c r="G299" t="s">
        <v>1005</v>
      </c>
      <c r="H299" t="s">
        <v>1031</v>
      </c>
      <c r="J299" s="60" t="s">
        <v>1521</v>
      </c>
      <c r="K299" t="s">
        <v>146</v>
      </c>
      <c r="L299" s="60"/>
    </row>
    <row r="300" spans="1:12" x14ac:dyDescent="0.35">
      <c r="A300" t="s">
        <v>256</v>
      </c>
      <c r="B300" t="s">
        <v>170</v>
      </c>
      <c r="C300" t="s">
        <v>257</v>
      </c>
      <c r="D300" t="s">
        <v>199</v>
      </c>
      <c r="E300" t="s">
        <v>17</v>
      </c>
      <c r="F300" t="s">
        <v>308</v>
      </c>
      <c r="G300" t="s">
        <v>420</v>
      </c>
      <c r="H300" t="s">
        <v>1032</v>
      </c>
      <c r="J300" s="60" t="s">
        <v>1522</v>
      </c>
      <c r="K300" t="s">
        <v>146</v>
      </c>
      <c r="L300" s="60"/>
    </row>
    <row r="301" spans="1:12" x14ac:dyDescent="0.35">
      <c r="A301" t="s">
        <v>256</v>
      </c>
      <c r="B301" t="s">
        <v>170</v>
      </c>
      <c r="C301" t="s">
        <v>257</v>
      </c>
      <c r="D301" t="s">
        <v>199</v>
      </c>
      <c r="E301" t="s">
        <v>14</v>
      </c>
      <c r="F301" t="s">
        <v>309</v>
      </c>
      <c r="G301" t="s">
        <v>445</v>
      </c>
      <c r="H301" t="s">
        <v>1033</v>
      </c>
      <c r="J301" s="60" t="s">
        <v>1523</v>
      </c>
      <c r="K301" t="s">
        <v>146</v>
      </c>
      <c r="L301" s="60"/>
    </row>
    <row r="302" spans="1:12" x14ac:dyDescent="0.35">
      <c r="A302" t="s">
        <v>256</v>
      </c>
      <c r="B302" t="s">
        <v>170</v>
      </c>
      <c r="C302" t="s">
        <v>257</v>
      </c>
      <c r="D302" t="s">
        <v>199</v>
      </c>
      <c r="E302" t="s">
        <v>19</v>
      </c>
      <c r="F302" t="s">
        <v>310</v>
      </c>
      <c r="G302" t="s">
        <v>433</v>
      </c>
      <c r="H302" t="s">
        <v>1034</v>
      </c>
      <c r="J302" s="60" t="s">
        <v>1524</v>
      </c>
      <c r="K302" t="s">
        <v>146</v>
      </c>
      <c r="L302" s="60"/>
    </row>
    <row r="303" spans="1:12" x14ac:dyDescent="0.35">
      <c r="A303" t="s">
        <v>256</v>
      </c>
      <c r="B303" t="s">
        <v>170</v>
      </c>
      <c r="C303" t="s">
        <v>257</v>
      </c>
      <c r="D303" t="s">
        <v>199</v>
      </c>
      <c r="E303" t="s">
        <v>26</v>
      </c>
      <c r="F303" t="s">
        <v>311</v>
      </c>
      <c r="G303" t="s">
        <v>829</v>
      </c>
      <c r="H303" t="s">
        <v>1035</v>
      </c>
      <c r="J303" s="60" t="s">
        <v>1525</v>
      </c>
      <c r="K303" t="s">
        <v>146</v>
      </c>
      <c r="L303" s="60"/>
    </row>
    <row r="304" spans="1:12" x14ac:dyDescent="0.35">
      <c r="A304" t="s">
        <v>256</v>
      </c>
      <c r="B304" t="s">
        <v>170</v>
      </c>
      <c r="C304" t="s">
        <v>257</v>
      </c>
      <c r="D304" t="s">
        <v>199</v>
      </c>
      <c r="E304" t="s">
        <v>16</v>
      </c>
      <c r="F304" t="s">
        <v>271</v>
      </c>
      <c r="G304" t="s">
        <v>1036</v>
      </c>
      <c r="H304" t="s">
        <v>1037</v>
      </c>
      <c r="J304" s="60" t="s">
        <v>1526</v>
      </c>
      <c r="K304" t="s">
        <v>146</v>
      </c>
      <c r="L304" s="60"/>
    </row>
    <row r="305" spans="1:12" x14ac:dyDescent="0.35">
      <c r="A305" t="s">
        <v>256</v>
      </c>
      <c r="B305" t="s">
        <v>170</v>
      </c>
      <c r="C305" t="s">
        <v>257</v>
      </c>
      <c r="D305" t="s">
        <v>199</v>
      </c>
      <c r="E305" t="s">
        <v>25</v>
      </c>
      <c r="F305" t="s">
        <v>312</v>
      </c>
      <c r="G305" t="s">
        <v>461</v>
      </c>
      <c r="H305" t="s">
        <v>1038</v>
      </c>
      <c r="J305" s="60" t="s">
        <v>1527</v>
      </c>
      <c r="K305" t="s">
        <v>146</v>
      </c>
      <c r="L305" s="60"/>
    </row>
    <row r="306" spans="1:12" x14ac:dyDescent="0.35">
      <c r="A306" t="s">
        <v>256</v>
      </c>
      <c r="B306" t="s">
        <v>170</v>
      </c>
      <c r="C306" t="s">
        <v>257</v>
      </c>
      <c r="D306" t="s">
        <v>199</v>
      </c>
      <c r="E306" t="s">
        <v>31</v>
      </c>
      <c r="F306" t="s">
        <v>275</v>
      </c>
      <c r="G306" t="s">
        <v>1039</v>
      </c>
      <c r="H306" t="s">
        <v>1040</v>
      </c>
      <c r="J306" s="60" t="s">
        <v>1528</v>
      </c>
      <c r="K306" t="s">
        <v>146</v>
      </c>
      <c r="L306" s="60"/>
    </row>
    <row r="307" spans="1:12" x14ac:dyDescent="0.35">
      <c r="A307" t="s">
        <v>256</v>
      </c>
      <c r="B307" t="s">
        <v>170</v>
      </c>
      <c r="C307" t="s">
        <v>257</v>
      </c>
      <c r="D307" t="s">
        <v>199</v>
      </c>
      <c r="E307" t="s">
        <v>150</v>
      </c>
      <c r="F307" t="s">
        <v>275</v>
      </c>
      <c r="G307" t="s">
        <v>1041</v>
      </c>
      <c r="H307" t="s">
        <v>1042</v>
      </c>
      <c r="J307" s="60" t="s">
        <v>1529</v>
      </c>
      <c r="K307" t="s">
        <v>146</v>
      </c>
      <c r="L307" s="60"/>
    </row>
    <row r="308" spans="1:12" x14ac:dyDescent="0.35">
      <c r="A308" t="s">
        <v>256</v>
      </c>
      <c r="B308" t="s">
        <v>170</v>
      </c>
      <c r="C308" t="s">
        <v>257</v>
      </c>
      <c r="D308" t="s">
        <v>199</v>
      </c>
      <c r="E308" t="s">
        <v>153</v>
      </c>
      <c r="F308" t="s">
        <v>271</v>
      </c>
      <c r="G308" t="s">
        <v>414</v>
      </c>
      <c r="H308" t="s">
        <v>1043</v>
      </c>
      <c r="J308" s="60" t="s">
        <v>1530</v>
      </c>
      <c r="K308" t="s">
        <v>146</v>
      </c>
      <c r="L308" s="60"/>
    </row>
    <row r="309" spans="1:12" x14ac:dyDescent="0.35">
      <c r="A309" t="s">
        <v>256</v>
      </c>
      <c r="B309" t="s">
        <v>170</v>
      </c>
      <c r="C309" t="s">
        <v>257</v>
      </c>
      <c r="D309" t="s">
        <v>199</v>
      </c>
      <c r="E309" t="s">
        <v>23</v>
      </c>
      <c r="F309" t="s">
        <v>313</v>
      </c>
      <c r="G309" t="s">
        <v>409</v>
      </c>
      <c r="H309" t="s">
        <v>1044</v>
      </c>
      <c r="J309" s="60" t="s">
        <v>1531</v>
      </c>
      <c r="K309" t="s">
        <v>146</v>
      </c>
      <c r="L309" s="60"/>
    </row>
    <row r="310" spans="1:12" x14ac:dyDescent="0.35">
      <c r="A310" t="s">
        <v>256</v>
      </c>
      <c r="B310" t="s">
        <v>170</v>
      </c>
      <c r="C310" t="s">
        <v>257</v>
      </c>
      <c r="D310" t="s">
        <v>199</v>
      </c>
      <c r="E310" t="s">
        <v>151</v>
      </c>
      <c r="F310" t="s">
        <v>304</v>
      </c>
      <c r="G310" t="s">
        <v>1045</v>
      </c>
      <c r="H310" t="s">
        <v>1046</v>
      </c>
      <c r="J310" s="60" t="s">
        <v>1532</v>
      </c>
      <c r="K310" t="s">
        <v>146</v>
      </c>
      <c r="L310" s="60"/>
    </row>
    <row r="311" spans="1:12" x14ac:dyDescent="0.35">
      <c r="A311" t="s">
        <v>256</v>
      </c>
      <c r="B311" t="s">
        <v>170</v>
      </c>
      <c r="C311" t="s">
        <v>257</v>
      </c>
      <c r="D311" t="s">
        <v>199</v>
      </c>
      <c r="E311" t="s">
        <v>149</v>
      </c>
      <c r="F311" t="s">
        <v>314</v>
      </c>
      <c r="G311" t="s">
        <v>743</v>
      </c>
      <c r="H311" t="s">
        <v>1047</v>
      </c>
      <c r="J311" s="60" t="s">
        <v>1533</v>
      </c>
      <c r="K311" t="s">
        <v>146</v>
      </c>
      <c r="L311" s="60"/>
    </row>
    <row r="312" spans="1:12" x14ac:dyDescent="0.35">
      <c r="A312" t="s">
        <v>258</v>
      </c>
      <c r="B312" t="s">
        <v>174</v>
      </c>
      <c r="C312" t="s">
        <v>259</v>
      </c>
      <c r="D312" t="s">
        <v>198</v>
      </c>
      <c r="E312" t="s">
        <v>152</v>
      </c>
      <c r="F312" t="s">
        <v>315</v>
      </c>
      <c r="G312" t="s">
        <v>437</v>
      </c>
      <c r="H312" t="s">
        <v>1048</v>
      </c>
      <c r="J312" s="60" t="s">
        <v>1462</v>
      </c>
      <c r="K312" t="s">
        <v>146</v>
      </c>
      <c r="L312" s="60"/>
    </row>
    <row r="313" spans="1:12" x14ac:dyDescent="0.35">
      <c r="A313" t="s">
        <v>258</v>
      </c>
      <c r="B313" t="s">
        <v>174</v>
      </c>
      <c r="C313" t="s">
        <v>259</v>
      </c>
      <c r="D313" t="s">
        <v>198</v>
      </c>
      <c r="E313" t="s">
        <v>155</v>
      </c>
      <c r="F313" t="s">
        <v>316</v>
      </c>
      <c r="G313" t="s">
        <v>420</v>
      </c>
      <c r="H313" t="s">
        <v>425</v>
      </c>
      <c r="J313" s="60" t="s">
        <v>1463</v>
      </c>
      <c r="K313" t="s">
        <v>146</v>
      </c>
      <c r="L313" s="60"/>
    </row>
    <row r="314" spans="1:12" x14ac:dyDescent="0.35">
      <c r="A314" t="s">
        <v>258</v>
      </c>
      <c r="B314" t="s">
        <v>174</v>
      </c>
      <c r="C314" t="s">
        <v>259</v>
      </c>
      <c r="D314" t="s">
        <v>198</v>
      </c>
      <c r="E314" t="s">
        <v>154</v>
      </c>
      <c r="F314" t="s">
        <v>317</v>
      </c>
      <c r="G314" t="s">
        <v>420</v>
      </c>
      <c r="H314" t="s">
        <v>1049</v>
      </c>
      <c r="J314" s="60" t="s">
        <v>1464</v>
      </c>
      <c r="K314" t="s">
        <v>146</v>
      </c>
      <c r="L314" s="60"/>
    </row>
    <row r="315" spans="1:12" x14ac:dyDescent="0.35">
      <c r="A315" t="s">
        <v>258</v>
      </c>
      <c r="B315" t="s">
        <v>174</v>
      </c>
      <c r="C315" t="s">
        <v>259</v>
      </c>
      <c r="D315" t="s">
        <v>198</v>
      </c>
      <c r="E315" t="s">
        <v>13</v>
      </c>
      <c r="F315" t="s">
        <v>318</v>
      </c>
      <c r="G315" t="s">
        <v>1050</v>
      </c>
      <c r="H315" t="s">
        <v>1051</v>
      </c>
      <c r="J315" s="60" t="s">
        <v>1465</v>
      </c>
      <c r="K315" t="s">
        <v>146</v>
      </c>
      <c r="L315" s="60"/>
    </row>
    <row r="316" spans="1:12" x14ac:dyDescent="0.35">
      <c r="A316" t="s">
        <v>258</v>
      </c>
      <c r="B316" t="s">
        <v>174</v>
      </c>
      <c r="C316" t="s">
        <v>259</v>
      </c>
      <c r="D316" t="s">
        <v>198</v>
      </c>
      <c r="E316" t="s">
        <v>30</v>
      </c>
      <c r="F316" t="s">
        <v>319</v>
      </c>
      <c r="G316" t="s">
        <v>306</v>
      </c>
      <c r="H316" t="s">
        <v>1052</v>
      </c>
      <c r="J316" s="60" t="s">
        <v>1466</v>
      </c>
      <c r="K316" t="s">
        <v>146</v>
      </c>
      <c r="L316" s="60"/>
    </row>
    <row r="317" spans="1:12" x14ac:dyDescent="0.35">
      <c r="A317" t="s">
        <v>258</v>
      </c>
      <c r="B317" t="s">
        <v>174</v>
      </c>
      <c r="C317" t="s">
        <v>259</v>
      </c>
      <c r="D317" t="s">
        <v>198</v>
      </c>
      <c r="E317" t="s">
        <v>2</v>
      </c>
      <c r="F317" t="s">
        <v>320</v>
      </c>
      <c r="G317" t="s">
        <v>1053</v>
      </c>
      <c r="H317" t="s">
        <v>1054</v>
      </c>
      <c r="J317" s="60" t="s">
        <v>1467</v>
      </c>
      <c r="K317" t="s">
        <v>146</v>
      </c>
      <c r="L317" s="60"/>
    </row>
    <row r="318" spans="1:12" x14ac:dyDescent="0.35">
      <c r="A318" t="s">
        <v>258</v>
      </c>
      <c r="B318" t="s">
        <v>174</v>
      </c>
      <c r="C318" t="s">
        <v>259</v>
      </c>
      <c r="D318" t="s">
        <v>198</v>
      </c>
      <c r="E318" t="s">
        <v>27</v>
      </c>
      <c r="F318" t="s">
        <v>321</v>
      </c>
      <c r="G318" t="s">
        <v>1055</v>
      </c>
      <c r="H318" t="s">
        <v>1056</v>
      </c>
      <c r="J318" s="60" t="s">
        <v>1468</v>
      </c>
      <c r="K318" t="s">
        <v>146</v>
      </c>
      <c r="L318" s="60"/>
    </row>
    <row r="319" spans="1:12" x14ac:dyDescent="0.35">
      <c r="A319" t="s">
        <v>258</v>
      </c>
      <c r="B319" t="s">
        <v>174</v>
      </c>
      <c r="C319" t="s">
        <v>259</v>
      </c>
      <c r="D319" t="s">
        <v>198</v>
      </c>
      <c r="E319" t="s">
        <v>10</v>
      </c>
      <c r="F319" t="s">
        <v>322</v>
      </c>
      <c r="G319" t="s">
        <v>863</v>
      </c>
      <c r="H319" t="s">
        <v>1057</v>
      </c>
      <c r="J319" s="60" t="s">
        <v>1469</v>
      </c>
      <c r="K319" t="s">
        <v>146</v>
      </c>
      <c r="L319" s="60"/>
    </row>
    <row r="320" spans="1:12" x14ac:dyDescent="0.35">
      <c r="A320" t="s">
        <v>258</v>
      </c>
      <c r="B320" t="s">
        <v>174</v>
      </c>
      <c r="C320" t="s">
        <v>259</v>
      </c>
      <c r="D320" t="s">
        <v>198</v>
      </c>
      <c r="E320" t="s">
        <v>6</v>
      </c>
      <c r="F320" t="s">
        <v>323</v>
      </c>
      <c r="G320" t="s">
        <v>1058</v>
      </c>
      <c r="H320" t="s">
        <v>462</v>
      </c>
      <c r="J320" s="60" t="s">
        <v>1470</v>
      </c>
      <c r="K320" t="s">
        <v>146</v>
      </c>
      <c r="L320" s="60"/>
    </row>
    <row r="321" spans="1:12" x14ac:dyDescent="0.35">
      <c r="A321" t="s">
        <v>258</v>
      </c>
      <c r="B321" t="s">
        <v>174</v>
      </c>
      <c r="C321" t="s">
        <v>259</v>
      </c>
      <c r="D321" t="s">
        <v>198</v>
      </c>
      <c r="E321" t="s">
        <v>12</v>
      </c>
      <c r="F321" t="s">
        <v>325</v>
      </c>
      <c r="G321" t="s">
        <v>439</v>
      </c>
      <c r="H321" t="s">
        <v>412</v>
      </c>
      <c r="J321" s="60" t="s">
        <v>1471</v>
      </c>
      <c r="K321" t="s">
        <v>146</v>
      </c>
      <c r="L321" s="60"/>
    </row>
    <row r="322" spans="1:12" x14ac:dyDescent="0.35">
      <c r="A322" t="s">
        <v>258</v>
      </c>
      <c r="B322" t="s">
        <v>174</v>
      </c>
      <c r="C322" t="s">
        <v>259</v>
      </c>
      <c r="D322" t="s">
        <v>198</v>
      </c>
      <c r="E322" t="s">
        <v>9</v>
      </c>
      <c r="F322" t="s">
        <v>326</v>
      </c>
      <c r="G322" t="s">
        <v>937</v>
      </c>
      <c r="H322" t="s">
        <v>1059</v>
      </c>
      <c r="J322" s="60" t="s">
        <v>1472</v>
      </c>
      <c r="K322" t="s">
        <v>146</v>
      </c>
      <c r="L322" s="60"/>
    </row>
    <row r="323" spans="1:12" x14ac:dyDescent="0.35">
      <c r="A323" t="s">
        <v>258</v>
      </c>
      <c r="B323" t="s">
        <v>174</v>
      </c>
      <c r="C323" t="s">
        <v>259</v>
      </c>
      <c r="D323" t="s">
        <v>198</v>
      </c>
      <c r="E323" t="s">
        <v>4</v>
      </c>
      <c r="F323" t="s">
        <v>327</v>
      </c>
      <c r="G323" t="s">
        <v>455</v>
      </c>
      <c r="H323" t="s">
        <v>1060</v>
      </c>
      <c r="J323" s="60" t="s">
        <v>412</v>
      </c>
      <c r="K323" t="s">
        <v>146</v>
      </c>
      <c r="L323" s="60"/>
    </row>
    <row r="324" spans="1:12" x14ac:dyDescent="0.35">
      <c r="A324" t="s">
        <v>258</v>
      </c>
      <c r="B324" t="s">
        <v>174</v>
      </c>
      <c r="C324" t="s">
        <v>259</v>
      </c>
      <c r="D324" t="s">
        <v>198</v>
      </c>
      <c r="E324" t="s">
        <v>148</v>
      </c>
      <c r="F324" t="s">
        <v>328</v>
      </c>
      <c r="G324" t="s">
        <v>1061</v>
      </c>
      <c r="H324" t="s">
        <v>1062</v>
      </c>
      <c r="J324" s="60" t="s">
        <v>1473</v>
      </c>
      <c r="K324" t="s">
        <v>146</v>
      </c>
      <c r="L324" s="60"/>
    </row>
    <row r="325" spans="1:12" x14ac:dyDescent="0.35">
      <c r="A325" t="s">
        <v>258</v>
      </c>
      <c r="B325" t="s">
        <v>174</v>
      </c>
      <c r="C325" t="s">
        <v>259</v>
      </c>
      <c r="D325" t="s">
        <v>198</v>
      </c>
      <c r="E325" t="s">
        <v>5</v>
      </c>
      <c r="F325" t="s">
        <v>304</v>
      </c>
      <c r="G325" t="s">
        <v>425</v>
      </c>
      <c r="H325" t="s">
        <v>1063</v>
      </c>
      <c r="J325" s="60" t="s">
        <v>1475</v>
      </c>
      <c r="K325" t="s">
        <v>146</v>
      </c>
      <c r="L325" s="60"/>
    </row>
    <row r="326" spans="1:12" x14ac:dyDescent="0.35">
      <c r="A326" t="s">
        <v>258</v>
      </c>
      <c r="B326" t="s">
        <v>174</v>
      </c>
      <c r="C326" t="s">
        <v>259</v>
      </c>
      <c r="D326" t="s">
        <v>199</v>
      </c>
      <c r="E326" t="s">
        <v>20</v>
      </c>
      <c r="F326" t="s">
        <v>330</v>
      </c>
      <c r="G326" t="s">
        <v>1064</v>
      </c>
      <c r="H326" t="s">
        <v>1065</v>
      </c>
      <c r="J326" s="60" t="s">
        <v>1534</v>
      </c>
      <c r="K326" t="s">
        <v>146</v>
      </c>
      <c r="L326" s="60"/>
    </row>
    <row r="327" spans="1:12" x14ac:dyDescent="0.35">
      <c r="A327" t="s">
        <v>258</v>
      </c>
      <c r="B327" t="s">
        <v>174</v>
      </c>
      <c r="C327" t="s">
        <v>259</v>
      </c>
      <c r="D327" t="s">
        <v>199</v>
      </c>
      <c r="E327" t="s">
        <v>15</v>
      </c>
      <c r="F327" t="s">
        <v>331</v>
      </c>
      <c r="G327" t="s">
        <v>481</v>
      </c>
      <c r="H327" t="s">
        <v>1066</v>
      </c>
      <c r="J327" s="60" t="s">
        <v>1535</v>
      </c>
      <c r="K327" t="s">
        <v>146</v>
      </c>
      <c r="L327" s="60"/>
    </row>
    <row r="328" spans="1:12" x14ac:dyDescent="0.35">
      <c r="A328" t="s">
        <v>258</v>
      </c>
      <c r="B328" t="s">
        <v>174</v>
      </c>
      <c r="C328" t="s">
        <v>259</v>
      </c>
      <c r="D328" t="s">
        <v>199</v>
      </c>
      <c r="E328" t="s">
        <v>21</v>
      </c>
      <c r="F328" t="s">
        <v>332</v>
      </c>
      <c r="G328" t="s">
        <v>295</v>
      </c>
      <c r="H328" t="s">
        <v>1067</v>
      </c>
      <c r="J328" s="60" t="s">
        <v>1536</v>
      </c>
      <c r="K328" t="s">
        <v>146</v>
      </c>
      <c r="L328" s="60"/>
    </row>
    <row r="329" spans="1:12" x14ac:dyDescent="0.35">
      <c r="A329" t="s">
        <v>258</v>
      </c>
      <c r="B329" t="s">
        <v>174</v>
      </c>
      <c r="C329" t="s">
        <v>259</v>
      </c>
      <c r="D329" t="s">
        <v>199</v>
      </c>
      <c r="E329" t="s">
        <v>22</v>
      </c>
      <c r="F329" t="s">
        <v>333</v>
      </c>
      <c r="G329" t="s">
        <v>1068</v>
      </c>
      <c r="H329" t="s">
        <v>1069</v>
      </c>
      <c r="J329" s="60" t="s">
        <v>1537</v>
      </c>
      <c r="K329" t="s">
        <v>146</v>
      </c>
      <c r="L329" s="60"/>
    </row>
    <row r="330" spans="1:12" x14ac:dyDescent="0.35">
      <c r="A330" t="s">
        <v>258</v>
      </c>
      <c r="B330" t="s">
        <v>174</v>
      </c>
      <c r="C330" t="s">
        <v>259</v>
      </c>
      <c r="D330" t="s">
        <v>199</v>
      </c>
      <c r="E330" t="s">
        <v>24</v>
      </c>
      <c r="F330" t="s">
        <v>334</v>
      </c>
      <c r="G330" t="s">
        <v>292</v>
      </c>
      <c r="H330" t="s">
        <v>1070</v>
      </c>
      <c r="J330" s="60" t="s">
        <v>1538</v>
      </c>
      <c r="K330" t="s">
        <v>146</v>
      </c>
      <c r="L330" s="60"/>
    </row>
    <row r="331" spans="1:12" x14ac:dyDescent="0.35">
      <c r="A331" t="s">
        <v>258</v>
      </c>
      <c r="B331" t="s">
        <v>174</v>
      </c>
      <c r="C331" t="s">
        <v>259</v>
      </c>
      <c r="D331" t="s">
        <v>199</v>
      </c>
      <c r="E331" t="s">
        <v>28</v>
      </c>
      <c r="F331" t="s">
        <v>335</v>
      </c>
      <c r="G331" t="s">
        <v>1071</v>
      </c>
      <c r="H331" t="s">
        <v>1072</v>
      </c>
      <c r="J331" s="60" t="s">
        <v>1539</v>
      </c>
      <c r="K331" t="s">
        <v>146</v>
      </c>
      <c r="L331" s="60"/>
    </row>
    <row r="332" spans="1:12" x14ac:dyDescent="0.35">
      <c r="A332" t="s">
        <v>258</v>
      </c>
      <c r="B332" t="s">
        <v>174</v>
      </c>
      <c r="C332" t="s">
        <v>259</v>
      </c>
      <c r="D332" t="s">
        <v>199</v>
      </c>
      <c r="E332" t="s">
        <v>18</v>
      </c>
      <c r="F332" t="s">
        <v>336</v>
      </c>
      <c r="G332" t="s">
        <v>1073</v>
      </c>
      <c r="H332" t="s">
        <v>1074</v>
      </c>
      <c r="J332" s="60" t="s">
        <v>1540</v>
      </c>
      <c r="K332" t="s">
        <v>146</v>
      </c>
      <c r="L332" s="60"/>
    </row>
    <row r="333" spans="1:12" x14ac:dyDescent="0.35">
      <c r="A333" t="s">
        <v>258</v>
      </c>
      <c r="B333" t="s">
        <v>174</v>
      </c>
      <c r="C333" t="s">
        <v>259</v>
      </c>
      <c r="D333" t="s">
        <v>199</v>
      </c>
      <c r="E333" t="s">
        <v>17</v>
      </c>
      <c r="F333" t="s">
        <v>337</v>
      </c>
      <c r="G333" t="s">
        <v>1075</v>
      </c>
      <c r="H333" t="s">
        <v>1076</v>
      </c>
      <c r="J333" s="60" t="s">
        <v>1541</v>
      </c>
      <c r="K333" t="s">
        <v>146</v>
      </c>
      <c r="L333" s="60"/>
    </row>
    <row r="334" spans="1:12" x14ac:dyDescent="0.35">
      <c r="A334" t="s">
        <v>258</v>
      </c>
      <c r="B334" t="s">
        <v>174</v>
      </c>
      <c r="C334" t="s">
        <v>259</v>
      </c>
      <c r="D334" t="s">
        <v>199</v>
      </c>
      <c r="E334" t="s">
        <v>14</v>
      </c>
      <c r="F334" t="s">
        <v>338</v>
      </c>
      <c r="G334" t="s">
        <v>1077</v>
      </c>
      <c r="H334" t="s">
        <v>1078</v>
      </c>
      <c r="J334" s="60" t="s">
        <v>1542</v>
      </c>
      <c r="K334" t="s">
        <v>146</v>
      </c>
      <c r="L334" s="60"/>
    </row>
    <row r="335" spans="1:12" x14ac:dyDescent="0.35">
      <c r="A335" t="s">
        <v>258</v>
      </c>
      <c r="B335" t="s">
        <v>174</v>
      </c>
      <c r="C335" t="s">
        <v>259</v>
      </c>
      <c r="D335" t="s">
        <v>199</v>
      </c>
      <c r="E335" t="s">
        <v>19</v>
      </c>
      <c r="F335" t="s">
        <v>339</v>
      </c>
      <c r="G335" t="s">
        <v>288</v>
      </c>
      <c r="H335" t="s">
        <v>1079</v>
      </c>
      <c r="J335" s="60" t="s">
        <v>1543</v>
      </c>
      <c r="K335" t="s">
        <v>146</v>
      </c>
      <c r="L335" s="60"/>
    </row>
    <row r="336" spans="1:12" x14ac:dyDescent="0.35">
      <c r="A336" t="s">
        <v>258</v>
      </c>
      <c r="B336" t="s">
        <v>174</v>
      </c>
      <c r="C336" t="s">
        <v>259</v>
      </c>
      <c r="D336" t="s">
        <v>199</v>
      </c>
      <c r="E336" t="s">
        <v>26</v>
      </c>
      <c r="F336" t="s">
        <v>340</v>
      </c>
      <c r="G336" t="s">
        <v>561</v>
      </c>
      <c r="H336" t="s">
        <v>1080</v>
      </c>
      <c r="J336" s="60" t="s">
        <v>1544</v>
      </c>
      <c r="K336" t="s">
        <v>146</v>
      </c>
      <c r="L336" s="60"/>
    </row>
    <row r="337" spans="1:12" x14ac:dyDescent="0.35">
      <c r="A337" t="s">
        <v>258</v>
      </c>
      <c r="B337" t="s">
        <v>174</v>
      </c>
      <c r="C337" t="s">
        <v>259</v>
      </c>
      <c r="D337" t="s">
        <v>199</v>
      </c>
      <c r="E337" t="s">
        <v>16</v>
      </c>
      <c r="F337" t="s">
        <v>341</v>
      </c>
      <c r="G337" t="s">
        <v>544</v>
      </c>
      <c r="H337" t="s">
        <v>1081</v>
      </c>
      <c r="J337" s="60" t="s">
        <v>1545</v>
      </c>
      <c r="K337" t="s">
        <v>146</v>
      </c>
      <c r="L337" s="60"/>
    </row>
    <row r="338" spans="1:12" x14ac:dyDescent="0.35">
      <c r="A338" t="s">
        <v>258</v>
      </c>
      <c r="B338" t="s">
        <v>174</v>
      </c>
      <c r="C338" t="s">
        <v>259</v>
      </c>
      <c r="D338" t="s">
        <v>199</v>
      </c>
      <c r="E338" t="s">
        <v>25</v>
      </c>
      <c r="F338" t="s">
        <v>342</v>
      </c>
      <c r="G338" t="s">
        <v>1082</v>
      </c>
      <c r="H338" t="s">
        <v>1083</v>
      </c>
      <c r="J338" s="60" t="s">
        <v>1546</v>
      </c>
      <c r="K338" t="s">
        <v>146</v>
      </c>
      <c r="L338" s="60"/>
    </row>
    <row r="339" spans="1:12" x14ac:dyDescent="0.35">
      <c r="A339" t="s">
        <v>258</v>
      </c>
      <c r="B339" t="s">
        <v>174</v>
      </c>
      <c r="C339" t="s">
        <v>259</v>
      </c>
      <c r="D339" t="s">
        <v>199</v>
      </c>
      <c r="E339" t="s">
        <v>31</v>
      </c>
      <c r="F339" t="s">
        <v>343</v>
      </c>
      <c r="G339" t="s">
        <v>1084</v>
      </c>
      <c r="H339" t="s">
        <v>1085</v>
      </c>
      <c r="J339" s="60" t="s">
        <v>1547</v>
      </c>
      <c r="K339" t="s">
        <v>146</v>
      </c>
      <c r="L339" s="60"/>
    </row>
    <row r="340" spans="1:12" x14ac:dyDescent="0.35">
      <c r="A340" t="s">
        <v>258</v>
      </c>
      <c r="B340" t="s">
        <v>174</v>
      </c>
      <c r="C340" t="s">
        <v>259</v>
      </c>
      <c r="D340" t="s">
        <v>199</v>
      </c>
      <c r="E340" t="s">
        <v>150</v>
      </c>
      <c r="F340" t="s">
        <v>344</v>
      </c>
      <c r="G340" t="s">
        <v>1086</v>
      </c>
      <c r="H340" t="s">
        <v>1087</v>
      </c>
      <c r="J340" s="60" t="s">
        <v>1548</v>
      </c>
      <c r="K340" t="s">
        <v>146</v>
      </c>
      <c r="L340" s="60"/>
    </row>
    <row r="341" spans="1:12" x14ac:dyDescent="0.35">
      <c r="A341" t="s">
        <v>258</v>
      </c>
      <c r="B341" t="s">
        <v>174</v>
      </c>
      <c r="C341" t="s">
        <v>259</v>
      </c>
      <c r="D341" t="s">
        <v>199</v>
      </c>
      <c r="E341" t="s">
        <v>153</v>
      </c>
      <c r="F341" t="s">
        <v>345</v>
      </c>
      <c r="G341" t="s">
        <v>471</v>
      </c>
      <c r="H341" t="s">
        <v>1088</v>
      </c>
      <c r="J341" s="60" t="s">
        <v>1549</v>
      </c>
      <c r="K341" t="s">
        <v>146</v>
      </c>
      <c r="L341" s="60"/>
    </row>
    <row r="342" spans="1:12" x14ac:dyDescent="0.35">
      <c r="A342" t="s">
        <v>258</v>
      </c>
      <c r="B342" t="s">
        <v>174</v>
      </c>
      <c r="C342" t="s">
        <v>259</v>
      </c>
      <c r="D342" t="s">
        <v>199</v>
      </c>
      <c r="E342" t="s">
        <v>23</v>
      </c>
      <c r="F342" t="s">
        <v>346</v>
      </c>
      <c r="G342" t="s">
        <v>1089</v>
      </c>
      <c r="H342" t="s">
        <v>1090</v>
      </c>
      <c r="J342" s="60" t="s">
        <v>1550</v>
      </c>
      <c r="K342" t="s">
        <v>146</v>
      </c>
      <c r="L342" s="60"/>
    </row>
    <row r="343" spans="1:12" x14ac:dyDescent="0.35">
      <c r="A343" t="s">
        <v>258</v>
      </c>
      <c r="B343" t="s">
        <v>174</v>
      </c>
      <c r="C343" t="s">
        <v>259</v>
      </c>
      <c r="D343" t="s">
        <v>199</v>
      </c>
      <c r="E343" t="s">
        <v>151</v>
      </c>
      <c r="F343" t="s">
        <v>347</v>
      </c>
      <c r="G343" t="s">
        <v>1091</v>
      </c>
      <c r="H343" t="s">
        <v>1092</v>
      </c>
      <c r="J343" s="60" t="s">
        <v>1551</v>
      </c>
      <c r="K343" t="s">
        <v>146</v>
      </c>
      <c r="L343" s="60"/>
    </row>
    <row r="344" spans="1:12" x14ac:dyDescent="0.35">
      <c r="A344" t="s">
        <v>258</v>
      </c>
      <c r="B344" t="s">
        <v>174</v>
      </c>
      <c r="C344" t="s">
        <v>259</v>
      </c>
      <c r="D344" t="s">
        <v>199</v>
      </c>
      <c r="E344" t="s">
        <v>149</v>
      </c>
      <c r="F344" t="s">
        <v>348</v>
      </c>
      <c r="G344" t="s">
        <v>484</v>
      </c>
      <c r="H344" t="s">
        <v>1093</v>
      </c>
      <c r="J344" s="60" t="s">
        <v>1552</v>
      </c>
      <c r="K344" t="s">
        <v>146</v>
      </c>
      <c r="L344" s="60"/>
    </row>
    <row r="345" spans="1:12" x14ac:dyDescent="0.35">
      <c r="A345" t="s">
        <v>349</v>
      </c>
      <c r="B345" t="s">
        <v>350</v>
      </c>
      <c r="C345" t="s">
        <v>351</v>
      </c>
      <c r="D345" t="s">
        <v>198</v>
      </c>
      <c r="E345" t="s">
        <v>152</v>
      </c>
      <c r="F345" t="s">
        <v>352</v>
      </c>
      <c r="G345" t="s">
        <v>451</v>
      </c>
      <c r="H345" t="s">
        <v>1094</v>
      </c>
      <c r="J345" s="60" t="s">
        <v>1476</v>
      </c>
      <c r="K345" t="s">
        <v>146</v>
      </c>
      <c r="L345" s="60"/>
    </row>
    <row r="346" spans="1:12" x14ac:dyDescent="0.35">
      <c r="A346" t="s">
        <v>349</v>
      </c>
      <c r="B346" t="s">
        <v>350</v>
      </c>
      <c r="C346" t="s">
        <v>351</v>
      </c>
      <c r="D346" t="s">
        <v>198</v>
      </c>
      <c r="E346" t="s">
        <v>155</v>
      </c>
      <c r="F346" t="s">
        <v>353</v>
      </c>
      <c r="G346" t="s">
        <v>1095</v>
      </c>
      <c r="H346" t="s">
        <v>1096</v>
      </c>
      <c r="J346" s="60" t="s">
        <v>1477</v>
      </c>
      <c r="K346" t="s">
        <v>146</v>
      </c>
      <c r="L346" s="60"/>
    </row>
    <row r="347" spans="1:12" x14ac:dyDescent="0.35">
      <c r="A347" t="s">
        <v>349</v>
      </c>
      <c r="B347" t="s">
        <v>350</v>
      </c>
      <c r="C347" t="s">
        <v>351</v>
      </c>
      <c r="D347" t="s">
        <v>198</v>
      </c>
      <c r="E347" t="s">
        <v>154</v>
      </c>
      <c r="F347" t="s">
        <v>354</v>
      </c>
      <c r="G347" t="s">
        <v>1097</v>
      </c>
      <c r="H347" t="s">
        <v>1098</v>
      </c>
      <c r="J347" s="60" t="s">
        <v>1478</v>
      </c>
      <c r="K347" t="s">
        <v>146</v>
      </c>
      <c r="L347" s="60"/>
    </row>
    <row r="348" spans="1:12" x14ac:dyDescent="0.35">
      <c r="A348" t="s">
        <v>349</v>
      </c>
      <c r="B348" t="s">
        <v>350</v>
      </c>
      <c r="C348" t="s">
        <v>351</v>
      </c>
      <c r="D348" t="s">
        <v>198</v>
      </c>
      <c r="E348" t="s">
        <v>13</v>
      </c>
      <c r="F348" t="s">
        <v>355</v>
      </c>
      <c r="G348" t="s">
        <v>1099</v>
      </c>
      <c r="H348" t="s">
        <v>1100</v>
      </c>
      <c r="J348" s="60" t="s">
        <v>1479</v>
      </c>
      <c r="K348" t="s">
        <v>146</v>
      </c>
      <c r="L348" s="60"/>
    </row>
    <row r="349" spans="1:12" x14ac:dyDescent="0.35">
      <c r="A349" t="s">
        <v>349</v>
      </c>
      <c r="B349" t="s">
        <v>350</v>
      </c>
      <c r="C349" t="s">
        <v>351</v>
      </c>
      <c r="D349" t="s">
        <v>198</v>
      </c>
      <c r="E349" t="s">
        <v>30</v>
      </c>
      <c r="F349" t="s">
        <v>356</v>
      </c>
      <c r="G349" t="s">
        <v>1101</v>
      </c>
      <c r="H349" t="s">
        <v>1102</v>
      </c>
      <c r="J349" s="60" t="s">
        <v>1480</v>
      </c>
      <c r="K349" t="s">
        <v>146</v>
      </c>
      <c r="L349" s="60"/>
    </row>
    <row r="350" spans="1:12" x14ac:dyDescent="0.35">
      <c r="A350" t="s">
        <v>349</v>
      </c>
      <c r="B350" t="s">
        <v>350</v>
      </c>
      <c r="C350" t="s">
        <v>351</v>
      </c>
      <c r="D350" t="s">
        <v>198</v>
      </c>
      <c r="E350" t="s">
        <v>2</v>
      </c>
      <c r="F350" t="s">
        <v>357</v>
      </c>
      <c r="G350" t="s">
        <v>1103</v>
      </c>
      <c r="H350" t="s">
        <v>1104</v>
      </c>
      <c r="J350" s="60" t="s">
        <v>1481</v>
      </c>
      <c r="K350" t="s">
        <v>146</v>
      </c>
      <c r="L350" s="60"/>
    </row>
    <row r="351" spans="1:12" x14ac:dyDescent="0.35">
      <c r="A351" t="s">
        <v>349</v>
      </c>
      <c r="B351" t="s">
        <v>350</v>
      </c>
      <c r="C351" t="s">
        <v>351</v>
      </c>
      <c r="D351" t="s">
        <v>198</v>
      </c>
      <c r="E351" t="s">
        <v>27</v>
      </c>
      <c r="F351" t="s">
        <v>358</v>
      </c>
      <c r="G351" t="s">
        <v>1105</v>
      </c>
      <c r="H351" t="s">
        <v>1106</v>
      </c>
      <c r="J351" s="60" t="s">
        <v>1482</v>
      </c>
      <c r="K351" t="s">
        <v>146</v>
      </c>
      <c r="L351" s="60"/>
    </row>
    <row r="352" spans="1:12" x14ac:dyDescent="0.35">
      <c r="A352" t="s">
        <v>349</v>
      </c>
      <c r="B352" t="s">
        <v>350</v>
      </c>
      <c r="C352" t="s">
        <v>351</v>
      </c>
      <c r="D352" t="s">
        <v>198</v>
      </c>
      <c r="E352" t="s">
        <v>10</v>
      </c>
      <c r="F352" t="s">
        <v>359</v>
      </c>
      <c r="G352" t="s">
        <v>1107</v>
      </c>
      <c r="H352" t="s">
        <v>1108</v>
      </c>
      <c r="J352" s="60" t="s">
        <v>1483</v>
      </c>
      <c r="K352" t="s">
        <v>146</v>
      </c>
      <c r="L352" s="60"/>
    </row>
    <row r="353" spans="1:12" x14ac:dyDescent="0.35">
      <c r="A353" t="s">
        <v>349</v>
      </c>
      <c r="B353" t="s">
        <v>350</v>
      </c>
      <c r="C353" t="s">
        <v>351</v>
      </c>
      <c r="D353" t="s">
        <v>198</v>
      </c>
      <c r="E353" t="s">
        <v>6</v>
      </c>
      <c r="F353" t="s">
        <v>360</v>
      </c>
      <c r="G353" t="s">
        <v>1109</v>
      </c>
      <c r="H353" t="s">
        <v>1110</v>
      </c>
      <c r="J353" s="60" t="s">
        <v>1484</v>
      </c>
      <c r="K353" t="s">
        <v>146</v>
      </c>
      <c r="L353" s="60"/>
    </row>
    <row r="354" spans="1:12" x14ac:dyDescent="0.35">
      <c r="A354" t="s">
        <v>349</v>
      </c>
      <c r="B354" t="s">
        <v>350</v>
      </c>
      <c r="C354" t="s">
        <v>351</v>
      </c>
      <c r="D354" t="s">
        <v>198</v>
      </c>
      <c r="E354" t="s">
        <v>8</v>
      </c>
      <c r="F354" t="s">
        <v>361</v>
      </c>
      <c r="G354" t="s">
        <v>1111</v>
      </c>
      <c r="H354" t="s">
        <v>1112</v>
      </c>
      <c r="J354" s="60" t="s">
        <v>1485</v>
      </c>
      <c r="K354" t="s">
        <v>146</v>
      </c>
      <c r="L354" s="60"/>
    </row>
    <row r="355" spans="1:12" x14ac:dyDescent="0.35">
      <c r="A355" t="s">
        <v>349</v>
      </c>
      <c r="B355" t="s">
        <v>350</v>
      </c>
      <c r="C355" t="s">
        <v>351</v>
      </c>
      <c r="D355" t="s">
        <v>198</v>
      </c>
      <c r="E355" t="s">
        <v>12</v>
      </c>
      <c r="F355" t="s">
        <v>362</v>
      </c>
      <c r="G355" t="s">
        <v>1113</v>
      </c>
      <c r="H355" t="s">
        <v>1114</v>
      </c>
      <c r="J355" s="60" t="s">
        <v>1486</v>
      </c>
      <c r="K355" t="s">
        <v>146</v>
      </c>
      <c r="L355" s="60"/>
    </row>
    <row r="356" spans="1:12" x14ac:dyDescent="0.35">
      <c r="A356" t="s">
        <v>349</v>
      </c>
      <c r="B356" t="s">
        <v>350</v>
      </c>
      <c r="C356" t="s">
        <v>351</v>
      </c>
      <c r="D356" t="s">
        <v>198</v>
      </c>
      <c r="E356" t="s">
        <v>11</v>
      </c>
      <c r="F356" t="s">
        <v>363</v>
      </c>
      <c r="G356" t="s">
        <v>1115</v>
      </c>
      <c r="H356" t="s">
        <v>1116</v>
      </c>
      <c r="J356" s="60" t="s">
        <v>1487</v>
      </c>
      <c r="K356" t="s">
        <v>146</v>
      </c>
      <c r="L356" s="60"/>
    </row>
    <row r="357" spans="1:12" x14ac:dyDescent="0.35">
      <c r="A357" t="s">
        <v>349</v>
      </c>
      <c r="B357" t="s">
        <v>350</v>
      </c>
      <c r="C357" t="s">
        <v>351</v>
      </c>
      <c r="D357" t="s">
        <v>198</v>
      </c>
      <c r="E357" t="s">
        <v>9</v>
      </c>
      <c r="F357" t="s">
        <v>364</v>
      </c>
      <c r="G357" t="s">
        <v>1117</v>
      </c>
      <c r="H357" t="s">
        <v>1118</v>
      </c>
      <c r="J357" s="60" t="s">
        <v>1488</v>
      </c>
      <c r="K357" t="s">
        <v>146</v>
      </c>
      <c r="L357" s="60"/>
    </row>
    <row r="358" spans="1:12" x14ac:dyDescent="0.35">
      <c r="A358" t="s">
        <v>349</v>
      </c>
      <c r="B358" t="s">
        <v>350</v>
      </c>
      <c r="C358" t="s">
        <v>351</v>
      </c>
      <c r="D358" t="s">
        <v>198</v>
      </c>
      <c r="E358" t="s">
        <v>4</v>
      </c>
      <c r="F358" t="s">
        <v>365</v>
      </c>
      <c r="G358" t="s">
        <v>1119</v>
      </c>
      <c r="H358" t="s">
        <v>1120</v>
      </c>
      <c r="J358" s="60" t="s">
        <v>1489</v>
      </c>
      <c r="K358" t="s">
        <v>146</v>
      </c>
      <c r="L358" s="60"/>
    </row>
    <row r="359" spans="1:12" x14ac:dyDescent="0.35">
      <c r="A359" t="s">
        <v>349</v>
      </c>
      <c r="B359" t="s">
        <v>350</v>
      </c>
      <c r="C359" t="s">
        <v>351</v>
      </c>
      <c r="D359" t="s">
        <v>198</v>
      </c>
      <c r="E359" t="s">
        <v>148</v>
      </c>
      <c r="F359" t="s">
        <v>366</v>
      </c>
      <c r="G359" t="s">
        <v>477</v>
      </c>
      <c r="H359" t="s">
        <v>1121</v>
      </c>
      <c r="J359" s="60" t="s">
        <v>1490</v>
      </c>
      <c r="K359" t="s">
        <v>146</v>
      </c>
      <c r="L359" s="60"/>
    </row>
    <row r="360" spans="1:12" x14ac:dyDescent="0.35">
      <c r="A360" t="s">
        <v>349</v>
      </c>
      <c r="B360" t="s">
        <v>350</v>
      </c>
      <c r="C360" t="s">
        <v>351</v>
      </c>
      <c r="D360" t="s">
        <v>198</v>
      </c>
      <c r="E360" t="s">
        <v>3</v>
      </c>
      <c r="F360" t="s">
        <v>367</v>
      </c>
      <c r="G360" t="s">
        <v>1122</v>
      </c>
      <c r="H360" t="s">
        <v>1123</v>
      </c>
      <c r="J360" s="60" t="s">
        <v>1491</v>
      </c>
      <c r="K360" t="s">
        <v>146</v>
      </c>
      <c r="L360" s="60"/>
    </row>
    <row r="361" spans="1:12" x14ac:dyDescent="0.35">
      <c r="A361" t="s">
        <v>349</v>
      </c>
      <c r="B361" t="s">
        <v>350</v>
      </c>
      <c r="C361" t="s">
        <v>351</v>
      </c>
      <c r="D361" t="s">
        <v>198</v>
      </c>
      <c r="E361" t="s">
        <v>5</v>
      </c>
      <c r="F361" t="s">
        <v>368</v>
      </c>
      <c r="G361" t="s">
        <v>1124</v>
      </c>
      <c r="H361" t="s">
        <v>1125</v>
      </c>
      <c r="J361" s="60" t="s">
        <v>1492</v>
      </c>
      <c r="K361" t="s">
        <v>146</v>
      </c>
      <c r="L361" s="60"/>
    </row>
    <row r="362" spans="1:12" x14ac:dyDescent="0.35">
      <c r="A362" t="s">
        <v>349</v>
      </c>
      <c r="B362" t="s">
        <v>350</v>
      </c>
      <c r="C362" t="s">
        <v>351</v>
      </c>
      <c r="D362" t="s">
        <v>198</v>
      </c>
      <c r="E362" t="s">
        <v>7</v>
      </c>
      <c r="F362" t="s">
        <v>369</v>
      </c>
      <c r="G362" t="s">
        <v>1126</v>
      </c>
      <c r="H362" t="s">
        <v>1127</v>
      </c>
      <c r="J362" s="60" t="s">
        <v>1493</v>
      </c>
      <c r="K362" t="s">
        <v>146</v>
      </c>
      <c r="L362" s="60"/>
    </row>
    <row r="363" spans="1:12" x14ac:dyDescent="0.35">
      <c r="A363" t="s">
        <v>349</v>
      </c>
      <c r="B363" t="s">
        <v>350</v>
      </c>
      <c r="C363" t="s">
        <v>351</v>
      </c>
      <c r="D363" t="s">
        <v>199</v>
      </c>
      <c r="E363" t="s">
        <v>20</v>
      </c>
      <c r="F363" t="s">
        <v>370</v>
      </c>
      <c r="G363" t="s">
        <v>302</v>
      </c>
      <c r="H363" t="s">
        <v>1128</v>
      </c>
      <c r="J363" s="60" t="s">
        <v>1553</v>
      </c>
      <c r="K363" t="s">
        <v>146</v>
      </c>
      <c r="L363" s="60"/>
    </row>
    <row r="364" spans="1:12" x14ac:dyDescent="0.35">
      <c r="A364" t="s">
        <v>349</v>
      </c>
      <c r="B364" t="s">
        <v>350</v>
      </c>
      <c r="C364" t="s">
        <v>351</v>
      </c>
      <c r="D364" t="s">
        <v>199</v>
      </c>
      <c r="E364" t="s">
        <v>15</v>
      </c>
      <c r="F364" t="s">
        <v>371</v>
      </c>
      <c r="G364" t="s">
        <v>1129</v>
      </c>
      <c r="H364" t="s">
        <v>1130</v>
      </c>
      <c r="J364" s="60" t="s">
        <v>1554</v>
      </c>
      <c r="K364" t="s">
        <v>146</v>
      </c>
      <c r="L364" s="60"/>
    </row>
    <row r="365" spans="1:12" x14ac:dyDescent="0.35">
      <c r="A365" t="s">
        <v>349</v>
      </c>
      <c r="B365" t="s">
        <v>350</v>
      </c>
      <c r="C365" t="s">
        <v>351</v>
      </c>
      <c r="D365" t="s">
        <v>199</v>
      </c>
      <c r="E365" t="s">
        <v>21</v>
      </c>
      <c r="F365" t="s">
        <v>372</v>
      </c>
      <c r="G365" t="s">
        <v>1131</v>
      </c>
      <c r="H365" t="s">
        <v>1132</v>
      </c>
      <c r="J365" s="60" t="s">
        <v>1555</v>
      </c>
      <c r="K365" t="s">
        <v>146</v>
      </c>
      <c r="L365" s="60"/>
    </row>
    <row r="366" spans="1:12" x14ac:dyDescent="0.35">
      <c r="A366" t="s">
        <v>349</v>
      </c>
      <c r="B366" t="s">
        <v>350</v>
      </c>
      <c r="C366" t="s">
        <v>351</v>
      </c>
      <c r="D366" t="s">
        <v>199</v>
      </c>
      <c r="E366" t="s">
        <v>22</v>
      </c>
      <c r="F366" t="s">
        <v>373</v>
      </c>
      <c r="G366" t="s">
        <v>1133</v>
      </c>
      <c r="H366" t="s">
        <v>1134</v>
      </c>
      <c r="J366" s="60" t="s">
        <v>1556</v>
      </c>
      <c r="K366" t="s">
        <v>146</v>
      </c>
      <c r="L366" s="60"/>
    </row>
    <row r="367" spans="1:12" x14ac:dyDescent="0.35">
      <c r="A367" t="s">
        <v>349</v>
      </c>
      <c r="B367" t="s">
        <v>350</v>
      </c>
      <c r="C367" t="s">
        <v>351</v>
      </c>
      <c r="D367" t="s">
        <v>199</v>
      </c>
      <c r="E367" t="s">
        <v>24</v>
      </c>
      <c r="F367" t="s">
        <v>374</v>
      </c>
      <c r="G367" t="s">
        <v>1135</v>
      </c>
      <c r="H367" t="s">
        <v>1136</v>
      </c>
      <c r="J367" s="60" t="s">
        <v>1557</v>
      </c>
      <c r="K367" t="s">
        <v>146</v>
      </c>
      <c r="L367" s="60"/>
    </row>
    <row r="368" spans="1:12" x14ac:dyDescent="0.35">
      <c r="A368" t="s">
        <v>349</v>
      </c>
      <c r="B368" t="s">
        <v>350</v>
      </c>
      <c r="C368" t="s">
        <v>351</v>
      </c>
      <c r="D368" t="s">
        <v>199</v>
      </c>
      <c r="E368" t="s">
        <v>28</v>
      </c>
      <c r="F368" t="s">
        <v>375</v>
      </c>
      <c r="G368" t="s">
        <v>1137</v>
      </c>
      <c r="H368" t="s">
        <v>1138</v>
      </c>
      <c r="J368" s="60" t="s">
        <v>1558</v>
      </c>
      <c r="K368" t="s">
        <v>146</v>
      </c>
      <c r="L368" s="60"/>
    </row>
    <row r="369" spans="1:12" x14ac:dyDescent="0.35">
      <c r="A369" t="s">
        <v>349</v>
      </c>
      <c r="B369" t="s">
        <v>350</v>
      </c>
      <c r="C369" t="s">
        <v>351</v>
      </c>
      <c r="D369" t="s">
        <v>199</v>
      </c>
      <c r="E369" t="s">
        <v>18</v>
      </c>
      <c r="F369" t="s">
        <v>376</v>
      </c>
      <c r="G369" t="s">
        <v>1139</v>
      </c>
      <c r="H369" t="s">
        <v>1140</v>
      </c>
      <c r="J369" s="60" t="s">
        <v>1559</v>
      </c>
      <c r="K369" t="s">
        <v>146</v>
      </c>
      <c r="L369" s="60"/>
    </row>
    <row r="370" spans="1:12" x14ac:dyDescent="0.35">
      <c r="A370" t="s">
        <v>349</v>
      </c>
      <c r="B370" t="s">
        <v>350</v>
      </c>
      <c r="C370" t="s">
        <v>351</v>
      </c>
      <c r="D370" t="s">
        <v>199</v>
      </c>
      <c r="E370" t="s">
        <v>17</v>
      </c>
      <c r="F370" t="s">
        <v>377</v>
      </c>
      <c r="G370" t="s">
        <v>1141</v>
      </c>
      <c r="H370" t="s">
        <v>1142</v>
      </c>
      <c r="J370" s="60" t="s">
        <v>1560</v>
      </c>
      <c r="K370" t="s">
        <v>146</v>
      </c>
      <c r="L370" s="60"/>
    </row>
    <row r="371" spans="1:12" x14ac:dyDescent="0.35">
      <c r="A371" t="s">
        <v>349</v>
      </c>
      <c r="B371" t="s">
        <v>350</v>
      </c>
      <c r="C371" t="s">
        <v>351</v>
      </c>
      <c r="D371" t="s">
        <v>199</v>
      </c>
      <c r="E371" t="s">
        <v>14</v>
      </c>
      <c r="F371" t="s">
        <v>378</v>
      </c>
      <c r="G371" t="s">
        <v>1143</v>
      </c>
      <c r="H371" t="s">
        <v>1144</v>
      </c>
      <c r="J371" s="60" t="s">
        <v>1561</v>
      </c>
      <c r="K371" t="s">
        <v>146</v>
      </c>
      <c r="L371" s="60"/>
    </row>
    <row r="372" spans="1:12" x14ac:dyDescent="0.35">
      <c r="A372" t="s">
        <v>349</v>
      </c>
      <c r="B372" t="s">
        <v>350</v>
      </c>
      <c r="C372" t="s">
        <v>351</v>
      </c>
      <c r="D372" t="s">
        <v>199</v>
      </c>
      <c r="E372" t="s">
        <v>19</v>
      </c>
      <c r="F372" t="s">
        <v>379</v>
      </c>
      <c r="G372" t="s">
        <v>1145</v>
      </c>
      <c r="H372" t="s">
        <v>1146</v>
      </c>
      <c r="J372" s="60" t="s">
        <v>1562</v>
      </c>
      <c r="K372" t="s">
        <v>146</v>
      </c>
      <c r="L372" s="60"/>
    </row>
    <row r="373" spans="1:12" x14ac:dyDescent="0.35">
      <c r="A373" t="s">
        <v>349</v>
      </c>
      <c r="B373" t="s">
        <v>350</v>
      </c>
      <c r="C373" t="s">
        <v>351</v>
      </c>
      <c r="D373" t="s">
        <v>199</v>
      </c>
      <c r="E373" t="s">
        <v>26</v>
      </c>
      <c r="F373" t="s">
        <v>380</v>
      </c>
      <c r="G373" t="s">
        <v>1147</v>
      </c>
      <c r="H373" t="s">
        <v>1148</v>
      </c>
      <c r="J373" s="60" t="s">
        <v>1563</v>
      </c>
      <c r="K373" t="s">
        <v>146</v>
      </c>
      <c r="L373" s="60"/>
    </row>
    <row r="374" spans="1:12" x14ac:dyDescent="0.35">
      <c r="A374" t="s">
        <v>349</v>
      </c>
      <c r="B374" t="s">
        <v>350</v>
      </c>
      <c r="C374" t="s">
        <v>351</v>
      </c>
      <c r="D374" t="s">
        <v>199</v>
      </c>
      <c r="E374" t="s">
        <v>16</v>
      </c>
      <c r="F374" t="s">
        <v>381</v>
      </c>
      <c r="G374" t="s">
        <v>1149</v>
      </c>
      <c r="H374" t="s">
        <v>1150</v>
      </c>
      <c r="J374" s="60" t="s">
        <v>1564</v>
      </c>
      <c r="K374" t="s">
        <v>146</v>
      </c>
      <c r="L374" s="60"/>
    </row>
    <row r="375" spans="1:12" x14ac:dyDescent="0.35">
      <c r="A375" t="s">
        <v>349</v>
      </c>
      <c r="B375" t="s">
        <v>350</v>
      </c>
      <c r="C375" t="s">
        <v>351</v>
      </c>
      <c r="D375" t="s">
        <v>199</v>
      </c>
      <c r="E375" t="s">
        <v>25</v>
      </c>
      <c r="F375" t="s">
        <v>382</v>
      </c>
      <c r="G375" t="s">
        <v>1151</v>
      </c>
      <c r="H375" t="s">
        <v>1152</v>
      </c>
      <c r="J375" s="60" t="s">
        <v>1565</v>
      </c>
      <c r="K375" t="s">
        <v>146</v>
      </c>
      <c r="L375" s="60"/>
    </row>
    <row r="376" spans="1:12" x14ac:dyDescent="0.35">
      <c r="A376" t="s">
        <v>349</v>
      </c>
      <c r="B376" t="s">
        <v>350</v>
      </c>
      <c r="C376" t="s">
        <v>351</v>
      </c>
      <c r="D376" t="s">
        <v>199</v>
      </c>
      <c r="E376" t="s">
        <v>31</v>
      </c>
      <c r="F376" t="s">
        <v>383</v>
      </c>
      <c r="G376" t="s">
        <v>1153</v>
      </c>
      <c r="H376" t="s">
        <v>1154</v>
      </c>
      <c r="J376" s="60" t="s">
        <v>1566</v>
      </c>
      <c r="K376" t="s">
        <v>146</v>
      </c>
      <c r="L376" s="60"/>
    </row>
    <row r="377" spans="1:12" x14ac:dyDescent="0.35">
      <c r="A377" t="s">
        <v>349</v>
      </c>
      <c r="B377" t="s">
        <v>350</v>
      </c>
      <c r="C377" t="s">
        <v>351</v>
      </c>
      <c r="D377" t="s">
        <v>199</v>
      </c>
      <c r="E377" t="s">
        <v>150</v>
      </c>
      <c r="F377" t="s">
        <v>384</v>
      </c>
      <c r="G377" t="s">
        <v>1155</v>
      </c>
      <c r="H377" t="s">
        <v>1156</v>
      </c>
      <c r="J377" s="60" t="s">
        <v>1567</v>
      </c>
      <c r="K377" t="s">
        <v>146</v>
      </c>
      <c r="L377" s="60"/>
    </row>
    <row r="378" spans="1:12" x14ac:dyDescent="0.35">
      <c r="A378" t="s">
        <v>349</v>
      </c>
      <c r="B378" t="s">
        <v>350</v>
      </c>
      <c r="C378" t="s">
        <v>351</v>
      </c>
      <c r="D378" t="s">
        <v>199</v>
      </c>
      <c r="E378" t="s">
        <v>153</v>
      </c>
      <c r="F378" t="s">
        <v>385</v>
      </c>
      <c r="G378" t="s">
        <v>1157</v>
      </c>
      <c r="H378" t="s">
        <v>1158</v>
      </c>
      <c r="J378" s="60" t="s">
        <v>1568</v>
      </c>
      <c r="K378" t="s">
        <v>146</v>
      </c>
      <c r="L378" s="60"/>
    </row>
    <row r="379" spans="1:12" x14ac:dyDescent="0.35">
      <c r="A379" t="s">
        <v>349</v>
      </c>
      <c r="B379" t="s">
        <v>350</v>
      </c>
      <c r="C379" t="s">
        <v>351</v>
      </c>
      <c r="D379" t="s">
        <v>199</v>
      </c>
      <c r="E379" t="s">
        <v>23</v>
      </c>
      <c r="F379" t="s">
        <v>386</v>
      </c>
      <c r="G379" t="s">
        <v>1159</v>
      </c>
      <c r="H379" t="s">
        <v>1160</v>
      </c>
      <c r="J379" s="60" t="s">
        <v>1569</v>
      </c>
      <c r="K379" t="s">
        <v>146</v>
      </c>
      <c r="L379" s="60"/>
    </row>
    <row r="380" spans="1:12" x14ac:dyDescent="0.35">
      <c r="A380" t="s">
        <v>349</v>
      </c>
      <c r="B380" t="s">
        <v>350</v>
      </c>
      <c r="C380" t="s">
        <v>351</v>
      </c>
      <c r="D380" t="s">
        <v>199</v>
      </c>
      <c r="E380" t="s">
        <v>151</v>
      </c>
      <c r="F380" t="s">
        <v>387</v>
      </c>
      <c r="G380" t="s">
        <v>1161</v>
      </c>
      <c r="H380" t="s">
        <v>1162</v>
      </c>
      <c r="J380" s="60" t="s">
        <v>1570</v>
      </c>
      <c r="K380" t="s">
        <v>146</v>
      </c>
      <c r="L380" s="60"/>
    </row>
    <row r="381" spans="1:12" x14ac:dyDescent="0.35">
      <c r="A381" t="s">
        <v>349</v>
      </c>
      <c r="B381" t="s">
        <v>350</v>
      </c>
      <c r="C381" t="s">
        <v>351</v>
      </c>
      <c r="D381" t="s">
        <v>199</v>
      </c>
      <c r="E381" t="s">
        <v>149</v>
      </c>
      <c r="F381" t="s">
        <v>388</v>
      </c>
      <c r="G381" t="s">
        <v>1163</v>
      </c>
      <c r="H381" t="s">
        <v>1164</v>
      </c>
      <c r="J381" s="60" t="s">
        <v>1571</v>
      </c>
      <c r="K381" t="s">
        <v>146</v>
      </c>
      <c r="L381" s="60"/>
    </row>
    <row r="382" spans="1:12" x14ac:dyDescent="0.35">
      <c r="A382" t="s">
        <v>260</v>
      </c>
      <c r="B382" t="s">
        <v>164</v>
      </c>
      <c r="C382" t="s">
        <v>261</v>
      </c>
      <c r="D382" t="s">
        <v>198</v>
      </c>
      <c r="E382" t="s">
        <v>13</v>
      </c>
      <c r="F382" t="s">
        <v>389</v>
      </c>
      <c r="G382" t="s">
        <v>1165</v>
      </c>
      <c r="H382" t="s">
        <v>1166</v>
      </c>
      <c r="J382" s="60" t="s">
        <v>1494</v>
      </c>
      <c r="K382" t="s">
        <v>146</v>
      </c>
      <c r="L382" s="60"/>
    </row>
    <row r="383" spans="1:12" x14ac:dyDescent="0.35">
      <c r="A383" t="s">
        <v>260</v>
      </c>
      <c r="B383" t="s">
        <v>164</v>
      </c>
      <c r="C383" t="s">
        <v>261</v>
      </c>
      <c r="D383" t="s">
        <v>199</v>
      </c>
      <c r="E383" t="s">
        <v>20</v>
      </c>
      <c r="F383" t="s">
        <v>390</v>
      </c>
      <c r="G383" t="s">
        <v>871</v>
      </c>
      <c r="H383" t="s">
        <v>1167</v>
      </c>
      <c r="J383" s="60" t="s">
        <v>1572</v>
      </c>
      <c r="K383" t="s">
        <v>146</v>
      </c>
      <c r="L383" s="60"/>
    </row>
    <row r="384" spans="1:12" x14ac:dyDescent="0.35">
      <c r="A384" t="s">
        <v>260</v>
      </c>
      <c r="B384" t="s">
        <v>164</v>
      </c>
      <c r="C384" t="s">
        <v>261</v>
      </c>
      <c r="D384" t="s">
        <v>199</v>
      </c>
      <c r="E384" t="s">
        <v>15</v>
      </c>
      <c r="F384" t="s">
        <v>391</v>
      </c>
      <c r="G384" t="s">
        <v>474</v>
      </c>
      <c r="H384" t="s">
        <v>1168</v>
      </c>
      <c r="J384" s="60" t="s">
        <v>1573</v>
      </c>
      <c r="K384" t="s">
        <v>146</v>
      </c>
      <c r="L384" s="60"/>
    </row>
    <row r="385" spans="1:12" x14ac:dyDescent="0.35">
      <c r="A385" t="s">
        <v>260</v>
      </c>
      <c r="B385" t="s">
        <v>164</v>
      </c>
      <c r="C385" t="s">
        <v>261</v>
      </c>
      <c r="D385" t="s">
        <v>199</v>
      </c>
      <c r="E385" t="s">
        <v>21</v>
      </c>
      <c r="F385" t="s">
        <v>392</v>
      </c>
      <c r="G385" t="s">
        <v>1169</v>
      </c>
      <c r="H385" t="s">
        <v>1170</v>
      </c>
      <c r="J385" s="60" t="s">
        <v>1574</v>
      </c>
      <c r="K385" t="s">
        <v>146</v>
      </c>
      <c r="L385" s="60"/>
    </row>
    <row r="386" spans="1:12" x14ac:dyDescent="0.35">
      <c r="A386" t="s">
        <v>260</v>
      </c>
      <c r="B386" t="s">
        <v>164</v>
      </c>
      <c r="C386" t="s">
        <v>261</v>
      </c>
      <c r="D386" t="s">
        <v>199</v>
      </c>
      <c r="E386" t="s">
        <v>22</v>
      </c>
      <c r="F386" t="s">
        <v>391</v>
      </c>
      <c r="G386" t="s">
        <v>436</v>
      </c>
      <c r="H386" t="s">
        <v>1171</v>
      </c>
      <c r="J386" s="60" t="s">
        <v>272</v>
      </c>
      <c r="K386" t="s">
        <v>146</v>
      </c>
      <c r="L386" s="60"/>
    </row>
    <row r="387" spans="1:12" x14ac:dyDescent="0.35">
      <c r="A387" t="s">
        <v>260</v>
      </c>
      <c r="B387" t="s">
        <v>164</v>
      </c>
      <c r="C387" t="s">
        <v>261</v>
      </c>
      <c r="D387" t="s">
        <v>199</v>
      </c>
      <c r="E387" t="s">
        <v>24</v>
      </c>
      <c r="F387" t="s">
        <v>393</v>
      </c>
      <c r="G387" t="s">
        <v>439</v>
      </c>
      <c r="H387" t="s">
        <v>1172</v>
      </c>
      <c r="J387" s="60" t="s">
        <v>1429</v>
      </c>
      <c r="K387" t="s">
        <v>146</v>
      </c>
      <c r="L387" s="60"/>
    </row>
    <row r="388" spans="1:12" x14ac:dyDescent="0.35">
      <c r="A388" t="s">
        <v>260</v>
      </c>
      <c r="B388" t="s">
        <v>164</v>
      </c>
      <c r="C388" t="s">
        <v>261</v>
      </c>
      <c r="D388" t="s">
        <v>199</v>
      </c>
      <c r="E388" t="s">
        <v>28</v>
      </c>
      <c r="F388" t="s">
        <v>394</v>
      </c>
      <c r="G388" t="s">
        <v>439</v>
      </c>
      <c r="H388" t="s">
        <v>1173</v>
      </c>
      <c r="J388" s="60" t="s">
        <v>1575</v>
      </c>
      <c r="K388" t="s">
        <v>146</v>
      </c>
      <c r="L388" s="60"/>
    </row>
    <row r="389" spans="1:12" x14ac:dyDescent="0.35">
      <c r="A389" t="s">
        <v>260</v>
      </c>
      <c r="B389" t="s">
        <v>164</v>
      </c>
      <c r="C389" t="s">
        <v>261</v>
      </c>
      <c r="D389" t="s">
        <v>199</v>
      </c>
      <c r="E389" t="s">
        <v>17</v>
      </c>
      <c r="F389" t="s">
        <v>396</v>
      </c>
      <c r="G389" t="s">
        <v>278</v>
      </c>
      <c r="H389" t="s">
        <v>1174</v>
      </c>
      <c r="J389" s="60" t="s">
        <v>1576</v>
      </c>
      <c r="K389" t="s">
        <v>146</v>
      </c>
      <c r="L389" s="60"/>
    </row>
    <row r="390" spans="1:12" x14ac:dyDescent="0.35">
      <c r="A390" t="s">
        <v>260</v>
      </c>
      <c r="B390" t="s">
        <v>164</v>
      </c>
      <c r="C390" t="s">
        <v>261</v>
      </c>
      <c r="D390" t="s">
        <v>199</v>
      </c>
      <c r="E390" t="s">
        <v>14</v>
      </c>
      <c r="F390" t="s">
        <v>397</v>
      </c>
      <c r="G390" t="s">
        <v>1175</v>
      </c>
      <c r="H390" t="s">
        <v>1176</v>
      </c>
      <c r="J390" s="60" t="s">
        <v>272</v>
      </c>
      <c r="K390" t="s">
        <v>146</v>
      </c>
      <c r="L390" s="60"/>
    </row>
    <row r="391" spans="1:12" x14ac:dyDescent="0.35">
      <c r="A391" t="s">
        <v>260</v>
      </c>
      <c r="B391" t="s">
        <v>164</v>
      </c>
      <c r="C391" t="s">
        <v>261</v>
      </c>
      <c r="D391" t="s">
        <v>199</v>
      </c>
      <c r="E391" t="s">
        <v>19</v>
      </c>
      <c r="F391" t="s">
        <v>398</v>
      </c>
      <c r="G391" t="s">
        <v>773</v>
      </c>
      <c r="H391" t="s">
        <v>1177</v>
      </c>
      <c r="J391" s="60" t="s">
        <v>1577</v>
      </c>
      <c r="K391" t="s">
        <v>146</v>
      </c>
      <c r="L391" s="60"/>
    </row>
    <row r="392" spans="1:12" x14ac:dyDescent="0.35">
      <c r="A392" t="s">
        <v>260</v>
      </c>
      <c r="B392" t="s">
        <v>164</v>
      </c>
      <c r="C392" t="s">
        <v>261</v>
      </c>
      <c r="D392" t="s">
        <v>199</v>
      </c>
      <c r="E392" t="s">
        <v>26</v>
      </c>
      <c r="F392" t="s">
        <v>399</v>
      </c>
      <c r="G392" t="s">
        <v>421</v>
      </c>
      <c r="H392" t="s">
        <v>1178</v>
      </c>
      <c r="J392" s="60" t="s">
        <v>1574</v>
      </c>
      <c r="K392" t="s">
        <v>146</v>
      </c>
      <c r="L392" s="60"/>
    </row>
    <row r="393" spans="1:12" x14ac:dyDescent="0.35">
      <c r="A393" t="s">
        <v>260</v>
      </c>
      <c r="B393" t="s">
        <v>164</v>
      </c>
      <c r="C393" t="s">
        <v>261</v>
      </c>
      <c r="D393" t="s">
        <v>199</v>
      </c>
      <c r="E393" t="s">
        <v>16</v>
      </c>
      <c r="F393" t="s">
        <v>398</v>
      </c>
      <c r="G393" t="s">
        <v>410</v>
      </c>
      <c r="H393" t="s">
        <v>1179</v>
      </c>
      <c r="J393" s="60" t="s">
        <v>1578</v>
      </c>
      <c r="K393" t="s">
        <v>146</v>
      </c>
      <c r="L393" s="60"/>
    </row>
    <row r="394" spans="1:12" x14ac:dyDescent="0.35">
      <c r="A394" t="s">
        <v>260</v>
      </c>
      <c r="B394" t="s">
        <v>164</v>
      </c>
      <c r="C394" t="s">
        <v>261</v>
      </c>
      <c r="D394" t="s">
        <v>199</v>
      </c>
      <c r="E394" t="s">
        <v>25</v>
      </c>
      <c r="F394" t="s">
        <v>400</v>
      </c>
      <c r="G394" t="s">
        <v>1180</v>
      </c>
      <c r="H394" t="s">
        <v>1181</v>
      </c>
      <c r="J394" s="60" t="s">
        <v>1579</v>
      </c>
      <c r="K394" t="s">
        <v>146</v>
      </c>
      <c r="L394" s="60"/>
    </row>
    <row r="395" spans="1:12" x14ac:dyDescent="0.35">
      <c r="A395" t="s">
        <v>260</v>
      </c>
      <c r="B395" t="s">
        <v>164</v>
      </c>
      <c r="C395" t="s">
        <v>261</v>
      </c>
      <c r="D395" t="s">
        <v>199</v>
      </c>
      <c r="E395" t="s">
        <v>31</v>
      </c>
      <c r="F395" t="s">
        <v>401</v>
      </c>
      <c r="G395" t="s">
        <v>435</v>
      </c>
      <c r="H395" t="s">
        <v>1182</v>
      </c>
      <c r="J395" s="60" t="s">
        <v>1580</v>
      </c>
      <c r="K395" t="s">
        <v>146</v>
      </c>
      <c r="L395" s="60"/>
    </row>
    <row r="396" spans="1:12" x14ac:dyDescent="0.35">
      <c r="A396" t="s">
        <v>260</v>
      </c>
      <c r="B396" t="s">
        <v>164</v>
      </c>
      <c r="C396" t="s">
        <v>261</v>
      </c>
      <c r="D396" t="s">
        <v>199</v>
      </c>
      <c r="E396" t="s">
        <v>150</v>
      </c>
      <c r="F396" t="s">
        <v>402</v>
      </c>
      <c r="G396" t="s">
        <v>450</v>
      </c>
      <c r="H396" t="s">
        <v>1183</v>
      </c>
      <c r="J396" s="60" t="s">
        <v>1581</v>
      </c>
      <c r="K396" t="s">
        <v>146</v>
      </c>
      <c r="L396" s="60"/>
    </row>
    <row r="397" spans="1:12" x14ac:dyDescent="0.35">
      <c r="A397" t="s">
        <v>260</v>
      </c>
      <c r="B397" t="s">
        <v>164</v>
      </c>
      <c r="C397" t="s">
        <v>261</v>
      </c>
      <c r="D397" t="s">
        <v>199</v>
      </c>
      <c r="E397" t="s">
        <v>153</v>
      </c>
      <c r="F397" t="s">
        <v>402</v>
      </c>
      <c r="G397" t="s">
        <v>871</v>
      </c>
      <c r="H397" t="s">
        <v>1184</v>
      </c>
      <c r="J397" s="60" t="s">
        <v>1582</v>
      </c>
      <c r="K397" t="s">
        <v>146</v>
      </c>
      <c r="L397" s="60"/>
    </row>
    <row r="398" spans="1:12" x14ac:dyDescent="0.35">
      <c r="A398" t="s">
        <v>260</v>
      </c>
      <c r="B398" t="s">
        <v>164</v>
      </c>
      <c r="C398" t="s">
        <v>261</v>
      </c>
      <c r="D398" t="s">
        <v>199</v>
      </c>
      <c r="E398" t="s">
        <v>23</v>
      </c>
      <c r="F398" t="s">
        <v>403</v>
      </c>
      <c r="G398" t="s">
        <v>1185</v>
      </c>
      <c r="H398" t="s">
        <v>1186</v>
      </c>
      <c r="J398" s="60" t="s">
        <v>1583</v>
      </c>
      <c r="K398" t="s">
        <v>146</v>
      </c>
      <c r="L398" s="60"/>
    </row>
    <row r="399" spans="1:12" x14ac:dyDescent="0.35">
      <c r="A399" t="s">
        <v>260</v>
      </c>
      <c r="B399" t="s">
        <v>164</v>
      </c>
      <c r="C399" t="s">
        <v>261</v>
      </c>
      <c r="D399" t="s">
        <v>199</v>
      </c>
      <c r="E399" t="s">
        <v>151</v>
      </c>
      <c r="F399" t="s">
        <v>404</v>
      </c>
      <c r="G399" t="s">
        <v>1169</v>
      </c>
      <c r="H399" t="s">
        <v>1187</v>
      </c>
      <c r="J399" s="60" t="s">
        <v>1584</v>
      </c>
      <c r="K399" t="s">
        <v>146</v>
      </c>
      <c r="L399" s="60"/>
    </row>
    <row r="400" spans="1:12" x14ac:dyDescent="0.35">
      <c r="A400" t="s">
        <v>260</v>
      </c>
      <c r="B400" t="s">
        <v>164</v>
      </c>
      <c r="C400" t="s">
        <v>261</v>
      </c>
      <c r="D400" t="s">
        <v>199</v>
      </c>
      <c r="E400" t="s">
        <v>149</v>
      </c>
      <c r="F400" t="s">
        <v>405</v>
      </c>
      <c r="G400" t="s">
        <v>767</v>
      </c>
      <c r="H400" t="s">
        <v>1188</v>
      </c>
      <c r="J400" s="60" t="s">
        <v>1585</v>
      </c>
      <c r="K400" t="s">
        <v>146</v>
      </c>
      <c r="L400" s="60"/>
    </row>
    <row r="401" spans="1:12" x14ac:dyDescent="0.35">
      <c r="A401" t="s">
        <v>262</v>
      </c>
      <c r="B401" t="s">
        <v>175</v>
      </c>
      <c r="C401" t="s">
        <v>263</v>
      </c>
      <c r="D401" t="s">
        <v>198</v>
      </c>
      <c r="E401" t="s">
        <v>13</v>
      </c>
      <c r="F401" t="s">
        <v>406</v>
      </c>
      <c r="G401" t="s">
        <v>1189</v>
      </c>
      <c r="H401" t="s">
        <v>1190</v>
      </c>
      <c r="J401" s="60" t="s">
        <v>1495</v>
      </c>
      <c r="K401" t="s">
        <v>146</v>
      </c>
      <c r="L401" s="60"/>
    </row>
    <row r="402" spans="1:12" x14ac:dyDescent="0.35">
      <c r="B402" t="s">
        <v>173</v>
      </c>
      <c r="C402" t="s">
        <v>39</v>
      </c>
      <c r="D402" t="s">
        <v>198</v>
      </c>
      <c r="E402" t="s">
        <v>9</v>
      </c>
      <c r="F402" t="s">
        <v>1223</v>
      </c>
      <c r="G402" t="s">
        <v>478</v>
      </c>
      <c r="H402" t="s">
        <v>1224</v>
      </c>
      <c r="J402" s="60" t="s">
        <v>272</v>
      </c>
      <c r="K402" t="s">
        <v>147</v>
      </c>
      <c r="L402" s="60"/>
    </row>
    <row r="403" spans="1:12" x14ac:dyDescent="0.35">
      <c r="B403" t="s">
        <v>167</v>
      </c>
      <c r="C403" t="s">
        <v>39</v>
      </c>
      <c r="D403" t="s">
        <v>198</v>
      </c>
      <c r="E403" t="s">
        <v>7</v>
      </c>
      <c r="F403" t="s">
        <v>1225</v>
      </c>
      <c r="G403" t="s">
        <v>461</v>
      </c>
      <c r="H403" t="s">
        <v>1226</v>
      </c>
      <c r="J403" s="60" t="s">
        <v>1588</v>
      </c>
      <c r="K403" t="s">
        <v>147</v>
      </c>
      <c r="L403" s="60"/>
    </row>
    <row r="404" spans="1:12" x14ac:dyDescent="0.35">
      <c r="B404" t="s">
        <v>173</v>
      </c>
      <c r="C404" t="s">
        <v>39</v>
      </c>
      <c r="D404" t="s">
        <v>199</v>
      </c>
      <c r="E404" t="s">
        <v>24</v>
      </c>
      <c r="F404" t="s">
        <v>462</v>
      </c>
      <c r="G404" t="s">
        <v>1039</v>
      </c>
      <c r="H404" t="s">
        <v>1227</v>
      </c>
      <c r="J404" s="60" t="s">
        <v>272</v>
      </c>
      <c r="K404" t="s">
        <v>147</v>
      </c>
      <c r="L404" s="60"/>
    </row>
    <row r="405" spans="1:12" x14ac:dyDescent="0.35">
      <c r="B405" t="s">
        <v>173</v>
      </c>
      <c r="C405" t="s">
        <v>39</v>
      </c>
      <c r="D405" t="s">
        <v>199</v>
      </c>
      <c r="E405" t="s">
        <v>18</v>
      </c>
      <c r="F405" t="s">
        <v>1228</v>
      </c>
      <c r="G405" t="s">
        <v>278</v>
      </c>
      <c r="H405" t="s">
        <v>412</v>
      </c>
      <c r="J405" s="60" t="s">
        <v>1589</v>
      </c>
      <c r="K405" t="s">
        <v>147</v>
      </c>
      <c r="L405" s="60"/>
    </row>
    <row r="406" spans="1:12" x14ac:dyDescent="0.35">
      <c r="B406" t="s">
        <v>173</v>
      </c>
      <c r="C406" t="s">
        <v>39</v>
      </c>
      <c r="D406" t="s">
        <v>199</v>
      </c>
      <c r="E406" t="s">
        <v>25</v>
      </c>
      <c r="F406" t="s">
        <v>1229</v>
      </c>
      <c r="G406" t="s">
        <v>717</v>
      </c>
      <c r="H406" t="s">
        <v>455</v>
      </c>
      <c r="J406" s="60" t="s">
        <v>272</v>
      </c>
      <c r="K406" t="s">
        <v>147</v>
      </c>
      <c r="L406" s="60"/>
    </row>
    <row r="407" spans="1:12" x14ac:dyDescent="0.35">
      <c r="B407" t="s">
        <v>160</v>
      </c>
      <c r="C407" t="s">
        <v>41</v>
      </c>
      <c r="D407" t="s">
        <v>198</v>
      </c>
      <c r="E407" t="s">
        <v>10</v>
      </c>
      <c r="F407" t="s">
        <v>1230</v>
      </c>
      <c r="G407" t="s">
        <v>327</v>
      </c>
      <c r="H407" t="s">
        <v>1231</v>
      </c>
      <c r="J407" s="60" t="s">
        <v>553</v>
      </c>
      <c r="K407" t="s">
        <v>147</v>
      </c>
      <c r="L407" s="60"/>
    </row>
    <row r="408" spans="1:12" x14ac:dyDescent="0.35">
      <c r="B408" t="s">
        <v>160</v>
      </c>
      <c r="C408" t="s">
        <v>41</v>
      </c>
      <c r="D408" t="s">
        <v>199</v>
      </c>
      <c r="E408" t="s">
        <v>17</v>
      </c>
      <c r="F408" t="s">
        <v>453</v>
      </c>
      <c r="G408" t="s">
        <v>676</v>
      </c>
      <c r="H408" t="s">
        <v>1232</v>
      </c>
      <c r="J408" s="60" t="s">
        <v>1590</v>
      </c>
      <c r="K408" t="s">
        <v>147</v>
      </c>
      <c r="L408" s="60"/>
    </row>
    <row r="409" spans="1:12" x14ac:dyDescent="0.35">
      <c r="B409" t="s">
        <v>160</v>
      </c>
      <c r="C409" t="s">
        <v>41</v>
      </c>
      <c r="D409" t="s">
        <v>199</v>
      </c>
      <c r="E409" t="s">
        <v>14</v>
      </c>
      <c r="F409" t="s">
        <v>469</v>
      </c>
      <c r="G409" t="s">
        <v>409</v>
      </c>
      <c r="H409" t="s">
        <v>1233</v>
      </c>
      <c r="J409" s="60" t="s">
        <v>272</v>
      </c>
      <c r="K409" t="s">
        <v>147</v>
      </c>
      <c r="L409" s="60"/>
    </row>
    <row r="410" spans="1:12" x14ac:dyDescent="0.35">
      <c r="B410" t="s">
        <v>160</v>
      </c>
      <c r="C410" t="s">
        <v>41</v>
      </c>
      <c r="D410" t="s">
        <v>199</v>
      </c>
      <c r="E410" t="s">
        <v>25</v>
      </c>
      <c r="F410" t="s">
        <v>1234</v>
      </c>
      <c r="G410" t="s">
        <v>456</v>
      </c>
      <c r="H410" t="s">
        <v>1235</v>
      </c>
      <c r="J410" s="60" t="s">
        <v>1591</v>
      </c>
      <c r="K410" t="s">
        <v>147</v>
      </c>
      <c r="L410" s="60"/>
    </row>
    <row r="411" spans="1:12" x14ac:dyDescent="0.35">
      <c r="B411" t="s">
        <v>160</v>
      </c>
      <c r="C411" t="s">
        <v>41</v>
      </c>
      <c r="D411" t="s">
        <v>199</v>
      </c>
      <c r="E411" t="s">
        <v>31</v>
      </c>
      <c r="F411" t="s">
        <v>633</v>
      </c>
      <c r="G411" t="s">
        <v>463</v>
      </c>
      <c r="H411" t="s">
        <v>1236</v>
      </c>
      <c r="J411" s="60" t="s">
        <v>272</v>
      </c>
      <c r="K411" t="s">
        <v>147</v>
      </c>
      <c r="L411" s="60"/>
    </row>
    <row r="412" spans="1:12" x14ac:dyDescent="0.35">
      <c r="B412" t="s">
        <v>172</v>
      </c>
      <c r="C412" t="s">
        <v>47</v>
      </c>
      <c r="D412" t="s">
        <v>198</v>
      </c>
      <c r="E412" t="s">
        <v>8</v>
      </c>
      <c r="F412" t="s">
        <v>1237</v>
      </c>
      <c r="G412" t="s">
        <v>419</v>
      </c>
      <c r="H412" t="s">
        <v>1238</v>
      </c>
      <c r="J412" s="60" t="s">
        <v>1592</v>
      </c>
      <c r="K412" t="s">
        <v>147</v>
      </c>
      <c r="L412" s="60"/>
    </row>
    <row r="413" spans="1:12" x14ac:dyDescent="0.35">
      <c r="B413" t="s">
        <v>161</v>
      </c>
      <c r="C413" t="s">
        <v>50</v>
      </c>
      <c r="D413" t="s">
        <v>199</v>
      </c>
      <c r="E413" t="s">
        <v>20</v>
      </c>
      <c r="F413" t="s">
        <v>300</v>
      </c>
      <c r="G413" t="s">
        <v>407</v>
      </c>
      <c r="H413" t="s">
        <v>1239</v>
      </c>
      <c r="J413" s="60" t="s">
        <v>1593</v>
      </c>
      <c r="K413" t="s">
        <v>147</v>
      </c>
      <c r="L413" s="60"/>
    </row>
    <row r="414" spans="1:12" x14ac:dyDescent="0.35">
      <c r="B414" t="s">
        <v>161</v>
      </c>
      <c r="C414" t="s">
        <v>50</v>
      </c>
      <c r="D414" t="s">
        <v>199</v>
      </c>
      <c r="E414" t="s">
        <v>15</v>
      </c>
      <c r="F414" t="s">
        <v>300</v>
      </c>
      <c r="G414" t="s">
        <v>438</v>
      </c>
      <c r="H414" t="s">
        <v>273</v>
      </c>
      <c r="J414" s="60" t="s">
        <v>1594</v>
      </c>
      <c r="K414" t="s">
        <v>147</v>
      </c>
      <c r="L414" s="60"/>
    </row>
    <row r="415" spans="1:12" x14ac:dyDescent="0.35">
      <c r="B415" t="s">
        <v>161</v>
      </c>
      <c r="C415" t="s">
        <v>50</v>
      </c>
      <c r="D415" t="s">
        <v>199</v>
      </c>
      <c r="E415" t="s">
        <v>21</v>
      </c>
      <c r="F415" t="s">
        <v>409</v>
      </c>
      <c r="G415" t="s">
        <v>863</v>
      </c>
      <c r="H415" t="s">
        <v>1240</v>
      </c>
      <c r="J415" s="60" t="s">
        <v>1410</v>
      </c>
      <c r="K415" t="s">
        <v>147</v>
      </c>
      <c r="L415" s="60"/>
    </row>
    <row r="416" spans="1:12" x14ac:dyDescent="0.35">
      <c r="B416" t="s">
        <v>161</v>
      </c>
      <c r="C416" t="s">
        <v>50</v>
      </c>
      <c r="D416" t="s">
        <v>199</v>
      </c>
      <c r="E416" t="s">
        <v>14</v>
      </c>
      <c r="F416" t="s">
        <v>409</v>
      </c>
      <c r="G416" t="s">
        <v>463</v>
      </c>
      <c r="H416" t="s">
        <v>1241</v>
      </c>
      <c r="J416" s="60" t="s">
        <v>1595</v>
      </c>
      <c r="K416" t="s">
        <v>147</v>
      </c>
      <c r="L416" s="60"/>
    </row>
    <row r="417" spans="2:12" x14ac:dyDescent="0.35">
      <c r="B417" t="s">
        <v>161</v>
      </c>
      <c r="C417" t="s">
        <v>50</v>
      </c>
      <c r="D417" t="s">
        <v>199</v>
      </c>
      <c r="E417" t="s">
        <v>23</v>
      </c>
      <c r="F417" t="s">
        <v>433</v>
      </c>
      <c r="G417" t="s">
        <v>468</v>
      </c>
      <c r="H417" t="s">
        <v>1242</v>
      </c>
      <c r="J417" s="60" t="s">
        <v>1287</v>
      </c>
      <c r="K417" t="s">
        <v>147</v>
      </c>
      <c r="L417" s="60"/>
    </row>
    <row r="418" spans="2:12" x14ac:dyDescent="0.35">
      <c r="B418" t="s">
        <v>161</v>
      </c>
      <c r="C418" t="s">
        <v>50</v>
      </c>
      <c r="D418" t="s">
        <v>199</v>
      </c>
      <c r="E418" t="s">
        <v>151</v>
      </c>
      <c r="F418" t="s">
        <v>455</v>
      </c>
      <c r="G418" t="s">
        <v>413</v>
      </c>
      <c r="H418" t="s">
        <v>1243</v>
      </c>
      <c r="J418" s="60" t="s">
        <v>1596</v>
      </c>
      <c r="K418" t="s">
        <v>147</v>
      </c>
      <c r="L418" s="60"/>
    </row>
    <row r="419" spans="2:12" x14ac:dyDescent="0.35">
      <c r="B419" t="s">
        <v>161</v>
      </c>
      <c r="C419" t="s">
        <v>52</v>
      </c>
      <c r="D419" t="s">
        <v>199</v>
      </c>
      <c r="E419" t="s">
        <v>20</v>
      </c>
      <c r="F419" t="s">
        <v>454</v>
      </c>
      <c r="G419" t="s">
        <v>467</v>
      </c>
      <c r="H419" t="s">
        <v>1244</v>
      </c>
      <c r="J419" s="60" t="s">
        <v>1597</v>
      </c>
      <c r="K419" t="s">
        <v>147</v>
      </c>
      <c r="L419" s="60"/>
    </row>
    <row r="420" spans="2:12" x14ac:dyDescent="0.35">
      <c r="B420" t="s">
        <v>161</v>
      </c>
      <c r="C420" t="s">
        <v>52</v>
      </c>
      <c r="D420" t="s">
        <v>199</v>
      </c>
      <c r="E420" t="s">
        <v>15</v>
      </c>
      <c r="F420" t="s">
        <v>456</v>
      </c>
      <c r="G420" t="s">
        <v>422</v>
      </c>
      <c r="H420" t="s">
        <v>1245</v>
      </c>
      <c r="J420" s="60" t="s">
        <v>272</v>
      </c>
      <c r="K420" t="s">
        <v>147</v>
      </c>
      <c r="L420" s="60"/>
    </row>
    <row r="421" spans="2:12" x14ac:dyDescent="0.35">
      <c r="B421" t="s">
        <v>161</v>
      </c>
      <c r="C421" t="s">
        <v>52</v>
      </c>
      <c r="D421" t="s">
        <v>199</v>
      </c>
      <c r="E421" t="s">
        <v>21</v>
      </c>
      <c r="F421" t="s">
        <v>458</v>
      </c>
      <c r="G421" t="s">
        <v>468</v>
      </c>
      <c r="H421" t="s">
        <v>1246</v>
      </c>
      <c r="J421" s="60" t="s">
        <v>272</v>
      </c>
      <c r="K421" t="s">
        <v>147</v>
      </c>
      <c r="L421" s="60"/>
    </row>
    <row r="422" spans="2:12" x14ac:dyDescent="0.35">
      <c r="B422" t="s">
        <v>161</v>
      </c>
      <c r="C422" t="s">
        <v>52</v>
      </c>
      <c r="D422" t="s">
        <v>199</v>
      </c>
      <c r="E422" t="s">
        <v>22</v>
      </c>
      <c r="F422" t="s">
        <v>458</v>
      </c>
      <c r="G422" t="s">
        <v>1247</v>
      </c>
      <c r="H422" t="s">
        <v>1248</v>
      </c>
      <c r="J422" s="60" t="s">
        <v>1598</v>
      </c>
      <c r="K422" t="s">
        <v>147</v>
      </c>
      <c r="L422" s="60"/>
    </row>
    <row r="423" spans="2:12" x14ac:dyDescent="0.35">
      <c r="B423" t="s">
        <v>161</v>
      </c>
      <c r="C423" t="s">
        <v>52</v>
      </c>
      <c r="D423" t="s">
        <v>199</v>
      </c>
      <c r="E423" t="s">
        <v>24</v>
      </c>
      <c r="F423" t="s">
        <v>461</v>
      </c>
      <c r="G423" t="s">
        <v>463</v>
      </c>
      <c r="H423" t="s">
        <v>1249</v>
      </c>
      <c r="J423" s="60" t="s">
        <v>1599</v>
      </c>
      <c r="K423" t="s">
        <v>147</v>
      </c>
      <c r="L423" s="60"/>
    </row>
    <row r="424" spans="2:12" x14ac:dyDescent="0.35">
      <c r="B424" t="s">
        <v>161</v>
      </c>
      <c r="C424" t="s">
        <v>52</v>
      </c>
      <c r="D424" t="s">
        <v>199</v>
      </c>
      <c r="E424" t="s">
        <v>28</v>
      </c>
      <c r="F424" t="s">
        <v>461</v>
      </c>
      <c r="G424" t="s">
        <v>633</v>
      </c>
      <c r="H424" t="s">
        <v>1250</v>
      </c>
      <c r="J424" s="60" t="s">
        <v>1600</v>
      </c>
      <c r="K424" t="s">
        <v>147</v>
      </c>
      <c r="L424" s="60"/>
    </row>
    <row r="425" spans="2:12" x14ac:dyDescent="0.35">
      <c r="B425" t="s">
        <v>161</v>
      </c>
      <c r="C425" t="s">
        <v>52</v>
      </c>
      <c r="D425" t="s">
        <v>199</v>
      </c>
      <c r="E425" t="s">
        <v>18</v>
      </c>
      <c r="F425" t="s">
        <v>456</v>
      </c>
      <c r="G425" t="s">
        <v>1251</v>
      </c>
      <c r="H425" t="s">
        <v>1252</v>
      </c>
      <c r="J425" s="60" t="s">
        <v>1601</v>
      </c>
      <c r="K425" t="s">
        <v>147</v>
      </c>
      <c r="L425" s="60"/>
    </row>
    <row r="426" spans="2:12" x14ac:dyDescent="0.35">
      <c r="B426" t="s">
        <v>161</v>
      </c>
      <c r="C426" t="s">
        <v>52</v>
      </c>
      <c r="D426" t="s">
        <v>199</v>
      </c>
      <c r="E426" t="s">
        <v>14</v>
      </c>
      <c r="F426" t="s">
        <v>461</v>
      </c>
      <c r="G426" t="s">
        <v>453</v>
      </c>
      <c r="H426" t="s">
        <v>1253</v>
      </c>
      <c r="J426" s="60" t="s">
        <v>1470</v>
      </c>
      <c r="K426" t="s">
        <v>147</v>
      </c>
      <c r="L426" s="60"/>
    </row>
    <row r="427" spans="2:12" x14ac:dyDescent="0.35">
      <c r="B427" t="s">
        <v>161</v>
      </c>
      <c r="C427" t="s">
        <v>52</v>
      </c>
      <c r="D427" t="s">
        <v>199</v>
      </c>
      <c r="E427" t="s">
        <v>19</v>
      </c>
      <c r="F427" t="s">
        <v>458</v>
      </c>
      <c r="G427" t="s">
        <v>683</v>
      </c>
      <c r="H427" t="s">
        <v>1254</v>
      </c>
      <c r="J427" s="60" t="s">
        <v>1602</v>
      </c>
      <c r="K427" t="s">
        <v>147</v>
      </c>
      <c r="L427" s="60"/>
    </row>
    <row r="428" spans="2:12" x14ac:dyDescent="0.35">
      <c r="B428" t="s">
        <v>161</v>
      </c>
      <c r="C428" t="s">
        <v>52</v>
      </c>
      <c r="D428" t="s">
        <v>199</v>
      </c>
      <c r="E428" t="s">
        <v>16</v>
      </c>
      <c r="F428" t="s">
        <v>454</v>
      </c>
      <c r="G428" t="s">
        <v>433</v>
      </c>
      <c r="H428" t="s">
        <v>1255</v>
      </c>
      <c r="J428" s="60" t="s">
        <v>1251</v>
      </c>
      <c r="K428" t="s">
        <v>147</v>
      </c>
      <c r="L428" s="60"/>
    </row>
    <row r="429" spans="2:12" x14ac:dyDescent="0.35">
      <c r="B429" t="s">
        <v>161</v>
      </c>
      <c r="C429" t="s">
        <v>52</v>
      </c>
      <c r="D429" t="s">
        <v>199</v>
      </c>
      <c r="E429" t="s">
        <v>25</v>
      </c>
      <c r="F429" t="s">
        <v>937</v>
      </c>
      <c r="G429" t="s">
        <v>1256</v>
      </c>
      <c r="H429" t="s">
        <v>1257</v>
      </c>
      <c r="J429" s="60" t="s">
        <v>1603</v>
      </c>
      <c r="K429" t="s">
        <v>147</v>
      </c>
      <c r="L429" s="60"/>
    </row>
    <row r="430" spans="2:12" x14ac:dyDescent="0.35">
      <c r="B430" t="s">
        <v>161</v>
      </c>
      <c r="C430" t="s">
        <v>52</v>
      </c>
      <c r="D430" t="s">
        <v>199</v>
      </c>
      <c r="E430" t="s">
        <v>23</v>
      </c>
      <c r="F430" t="s">
        <v>475</v>
      </c>
      <c r="G430" t="s">
        <v>453</v>
      </c>
      <c r="H430" t="s">
        <v>1258</v>
      </c>
      <c r="J430" s="60" t="s">
        <v>1604</v>
      </c>
      <c r="K430" t="s">
        <v>147</v>
      </c>
      <c r="L430" s="60"/>
    </row>
    <row r="431" spans="2:12" x14ac:dyDescent="0.35">
      <c r="B431" t="s">
        <v>161</v>
      </c>
      <c r="C431" t="s">
        <v>52</v>
      </c>
      <c r="D431" t="s">
        <v>199</v>
      </c>
      <c r="E431" t="s">
        <v>149</v>
      </c>
      <c r="F431" t="s">
        <v>414</v>
      </c>
      <c r="G431" t="s">
        <v>420</v>
      </c>
      <c r="H431" t="s">
        <v>1259</v>
      </c>
      <c r="J431" s="60" t="s">
        <v>1605</v>
      </c>
      <c r="K431" t="s">
        <v>147</v>
      </c>
      <c r="L431" s="60"/>
    </row>
    <row r="432" spans="2:12" x14ac:dyDescent="0.35">
      <c r="B432" t="s">
        <v>173</v>
      </c>
      <c r="C432" t="s">
        <v>54</v>
      </c>
      <c r="D432" t="s">
        <v>198</v>
      </c>
      <c r="E432" t="s">
        <v>9</v>
      </c>
      <c r="F432" t="s">
        <v>1260</v>
      </c>
      <c r="G432" t="s">
        <v>1261</v>
      </c>
      <c r="H432" t="s">
        <v>1262</v>
      </c>
      <c r="J432" s="60" t="s">
        <v>1606</v>
      </c>
      <c r="K432" t="s">
        <v>147</v>
      </c>
      <c r="L432" s="60"/>
    </row>
    <row r="433" spans="2:12" x14ac:dyDescent="0.35">
      <c r="B433" t="s">
        <v>173</v>
      </c>
      <c r="C433" t="s">
        <v>56</v>
      </c>
      <c r="D433" t="s">
        <v>198</v>
      </c>
      <c r="E433" t="s">
        <v>9</v>
      </c>
      <c r="F433" t="s">
        <v>1263</v>
      </c>
      <c r="G433" t="s">
        <v>1264</v>
      </c>
      <c r="H433" t="s">
        <v>1265</v>
      </c>
      <c r="J433" s="60" t="s">
        <v>1607</v>
      </c>
      <c r="K433" t="s">
        <v>147</v>
      </c>
      <c r="L433" s="60"/>
    </row>
    <row r="434" spans="2:12" x14ac:dyDescent="0.35">
      <c r="B434" t="s">
        <v>165</v>
      </c>
      <c r="C434" t="s">
        <v>58</v>
      </c>
      <c r="D434" t="s">
        <v>198</v>
      </c>
      <c r="E434" t="s">
        <v>12</v>
      </c>
      <c r="F434" t="s">
        <v>1266</v>
      </c>
      <c r="G434" t="s">
        <v>432</v>
      </c>
      <c r="H434" t="s">
        <v>1267</v>
      </c>
      <c r="J434" s="60" t="s">
        <v>1608</v>
      </c>
      <c r="K434" t="s">
        <v>147</v>
      </c>
      <c r="L434" s="60"/>
    </row>
    <row r="435" spans="2:12" x14ac:dyDescent="0.35">
      <c r="B435" t="s">
        <v>179</v>
      </c>
      <c r="C435" t="s">
        <v>58</v>
      </c>
      <c r="D435" t="s">
        <v>198</v>
      </c>
      <c r="E435" t="s">
        <v>4</v>
      </c>
      <c r="F435" t="s">
        <v>1268</v>
      </c>
      <c r="G435" t="s">
        <v>660</v>
      </c>
      <c r="H435" t="s">
        <v>1269</v>
      </c>
      <c r="J435" s="60" t="s">
        <v>1227</v>
      </c>
      <c r="K435" t="s">
        <v>147</v>
      </c>
      <c r="L435" s="60"/>
    </row>
    <row r="436" spans="2:12" x14ac:dyDescent="0.35">
      <c r="B436" t="s">
        <v>165</v>
      </c>
      <c r="C436" t="s">
        <v>58</v>
      </c>
      <c r="D436" t="s">
        <v>199</v>
      </c>
      <c r="E436" t="s">
        <v>25</v>
      </c>
      <c r="F436" t="s">
        <v>409</v>
      </c>
      <c r="G436" t="s">
        <v>1084</v>
      </c>
      <c r="H436" t="s">
        <v>1270</v>
      </c>
      <c r="J436" s="60" t="s">
        <v>272</v>
      </c>
      <c r="K436" t="s">
        <v>147</v>
      </c>
      <c r="L436" s="60"/>
    </row>
    <row r="437" spans="2:12" x14ac:dyDescent="0.35">
      <c r="B437" t="s">
        <v>165</v>
      </c>
      <c r="C437" t="s">
        <v>60</v>
      </c>
      <c r="D437" t="s">
        <v>198</v>
      </c>
      <c r="E437" t="s">
        <v>12</v>
      </c>
      <c r="F437" t="s">
        <v>1271</v>
      </c>
      <c r="G437" t="s">
        <v>313</v>
      </c>
      <c r="H437" t="s">
        <v>1272</v>
      </c>
      <c r="J437" s="60" t="s">
        <v>1609</v>
      </c>
      <c r="K437" t="s">
        <v>147</v>
      </c>
      <c r="L437" s="60"/>
    </row>
    <row r="438" spans="2:12" x14ac:dyDescent="0.35">
      <c r="B438" t="s">
        <v>179</v>
      </c>
      <c r="C438" t="s">
        <v>60</v>
      </c>
      <c r="D438" t="s">
        <v>198</v>
      </c>
      <c r="E438" t="s">
        <v>4</v>
      </c>
      <c r="F438" t="s">
        <v>1273</v>
      </c>
      <c r="G438" t="s">
        <v>1274</v>
      </c>
      <c r="H438" t="s">
        <v>1275</v>
      </c>
      <c r="J438" s="60" t="s">
        <v>1610</v>
      </c>
      <c r="K438" t="s">
        <v>147</v>
      </c>
      <c r="L438" s="60"/>
    </row>
    <row r="439" spans="2:12" x14ac:dyDescent="0.35">
      <c r="B439" t="s">
        <v>165</v>
      </c>
      <c r="C439" t="s">
        <v>64</v>
      </c>
      <c r="D439" t="s">
        <v>198</v>
      </c>
      <c r="E439" t="s">
        <v>12</v>
      </c>
      <c r="F439" t="s">
        <v>1276</v>
      </c>
      <c r="G439" t="s">
        <v>300</v>
      </c>
      <c r="H439" t="s">
        <v>1277</v>
      </c>
      <c r="J439" s="60" t="s">
        <v>272</v>
      </c>
      <c r="K439" t="s">
        <v>147</v>
      </c>
      <c r="L439" s="60"/>
    </row>
    <row r="440" spans="2:12" x14ac:dyDescent="0.35">
      <c r="B440" t="s">
        <v>165</v>
      </c>
      <c r="C440" t="s">
        <v>66</v>
      </c>
      <c r="D440" t="s">
        <v>198</v>
      </c>
      <c r="E440" t="s">
        <v>12</v>
      </c>
      <c r="F440" t="s">
        <v>308</v>
      </c>
      <c r="G440" t="s">
        <v>1039</v>
      </c>
      <c r="H440" t="s">
        <v>440</v>
      </c>
      <c r="J440" s="60" t="s">
        <v>1611</v>
      </c>
      <c r="K440" t="s">
        <v>147</v>
      </c>
      <c r="L440" s="60"/>
    </row>
    <row r="441" spans="2:12" x14ac:dyDescent="0.35">
      <c r="B441" t="s">
        <v>167</v>
      </c>
      <c r="C441" t="s">
        <v>70</v>
      </c>
      <c r="D441" t="s">
        <v>198</v>
      </c>
      <c r="E441" t="s">
        <v>7</v>
      </c>
      <c r="F441" t="s">
        <v>1278</v>
      </c>
      <c r="G441" t="s">
        <v>447</v>
      </c>
      <c r="H441" t="s">
        <v>1279</v>
      </c>
      <c r="J441" s="60" t="s">
        <v>1612</v>
      </c>
      <c r="K441" t="s">
        <v>147</v>
      </c>
      <c r="L441" s="60"/>
    </row>
    <row r="442" spans="2:12" x14ac:dyDescent="0.35">
      <c r="B442" t="s">
        <v>179</v>
      </c>
      <c r="C442" t="s">
        <v>72</v>
      </c>
      <c r="D442" t="s">
        <v>198</v>
      </c>
      <c r="E442" t="s">
        <v>4</v>
      </c>
      <c r="F442" t="s">
        <v>1280</v>
      </c>
      <c r="G442" t="s">
        <v>1281</v>
      </c>
      <c r="H442" t="s">
        <v>1282</v>
      </c>
      <c r="J442" s="60" t="s">
        <v>272</v>
      </c>
      <c r="K442" t="s">
        <v>147</v>
      </c>
      <c r="L442" s="60"/>
    </row>
    <row r="443" spans="2:12" x14ac:dyDescent="0.35">
      <c r="B443" t="s">
        <v>167</v>
      </c>
      <c r="C443" t="s">
        <v>72</v>
      </c>
      <c r="D443" t="s">
        <v>198</v>
      </c>
      <c r="E443" t="s">
        <v>7</v>
      </c>
      <c r="F443" t="s">
        <v>1283</v>
      </c>
      <c r="G443" t="s">
        <v>457</v>
      </c>
      <c r="H443" t="s">
        <v>475</v>
      </c>
      <c r="J443" s="60" t="s">
        <v>272</v>
      </c>
      <c r="K443" t="s">
        <v>147</v>
      </c>
      <c r="L443" s="60"/>
    </row>
    <row r="444" spans="2:12" x14ac:dyDescent="0.35">
      <c r="B444" t="s">
        <v>167</v>
      </c>
      <c r="C444" t="s">
        <v>75</v>
      </c>
      <c r="D444" t="s">
        <v>198</v>
      </c>
      <c r="E444" t="s">
        <v>7</v>
      </c>
      <c r="F444" t="s">
        <v>1284</v>
      </c>
      <c r="G444" t="s">
        <v>1191</v>
      </c>
      <c r="H444" t="s">
        <v>1285</v>
      </c>
      <c r="J444" s="60" t="s">
        <v>1613</v>
      </c>
      <c r="K444" t="s">
        <v>147</v>
      </c>
      <c r="L444" s="60"/>
    </row>
    <row r="445" spans="2:12" x14ac:dyDescent="0.35">
      <c r="B445" t="s">
        <v>179</v>
      </c>
      <c r="C445" t="s">
        <v>75</v>
      </c>
      <c r="D445" t="s">
        <v>199</v>
      </c>
      <c r="E445" t="s">
        <v>15</v>
      </c>
      <c r="F445" t="s">
        <v>327</v>
      </c>
      <c r="G445" t="s">
        <v>1286</v>
      </c>
      <c r="H445" t="s">
        <v>1287</v>
      </c>
      <c r="J445" s="60" t="s">
        <v>1614</v>
      </c>
      <c r="K445" t="s">
        <v>147</v>
      </c>
      <c r="L445" s="60"/>
    </row>
    <row r="446" spans="2:12" x14ac:dyDescent="0.35">
      <c r="B446" t="s">
        <v>179</v>
      </c>
      <c r="C446" t="s">
        <v>75</v>
      </c>
      <c r="D446" t="s">
        <v>199</v>
      </c>
      <c r="E446" t="s">
        <v>21</v>
      </c>
      <c r="F446" t="s">
        <v>327</v>
      </c>
      <c r="G446" t="s">
        <v>1288</v>
      </c>
      <c r="H446" t="s">
        <v>1039</v>
      </c>
      <c r="J446" s="60" t="s">
        <v>1615</v>
      </c>
      <c r="K446" t="s">
        <v>147</v>
      </c>
      <c r="L446" s="60"/>
    </row>
    <row r="447" spans="2:12" x14ac:dyDescent="0.35">
      <c r="B447" t="s">
        <v>179</v>
      </c>
      <c r="C447" t="s">
        <v>75</v>
      </c>
      <c r="D447" t="s">
        <v>199</v>
      </c>
      <c r="E447" t="s">
        <v>28</v>
      </c>
      <c r="F447" t="s">
        <v>444</v>
      </c>
      <c r="G447" t="s">
        <v>468</v>
      </c>
      <c r="H447" t="s">
        <v>1289</v>
      </c>
      <c r="J447" s="60" t="s">
        <v>437</v>
      </c>
      <c r="K447" t="s">
        <v>147</v>
      </c>
      <c r="L447" s="60"/>
    </row>
    <row r="448" spans="2:12" x14ac:dyDescent="0.35">
      <c r="B448" t="s">
        <v>179</v>
      </c>
      <c r="C448" t="s">
        <v>75</v>
      </c>
      <c r="D448" t="s">
        <v>199</v>
      </c>
      <c r="E448" t="s">
        <v>18</v>
      </c>
      <c r="F448" t="s">
        <v>327</v>
      </c>
      <c r="G448" t="s">
        <v>1256</v>
      </c>
      <c r="H448" t="s">
        <v>407</v>
      </c>
      <c r="J448" s="60" t="s">
        <v>272</v>
      </c>
      <c r="K448" t="s">
        <v>147</v>
      </c>
      <c r="L448" s="60"/>
    </row>
    <row r="449" spans="2:12" x14ac:dyDescent="0.35">
      <c r="B449" t="s">
        <v>179</v>
      </c>
      <c r="C449" t="s">
        <v>75</v>
      </c>
      <c r="D449" t="s">
        <v>199</v>
      </c>
      <c r="E449" t="s">
        <v>17</v>
      </c>
      <c r="F449" t="s">
        <v>327</v>
      </c>
      <c r="G449" t="s">
        <v>717</v>
      </c>
      <c r="H449" t="s">
        <v>467</v>
      </c>
      <c r="J449" s="60" t="s">
        <v>272</v>
      </c>
      <c r="K449" t="s">
        <v>147</v>
      </c>
      <c r="L449" s="60"/>
    </row>
    <row r="450" spans="2:12" x14ac:dyDescent="0.35">
      <c r="B450" t="s">
        <v>179</v>
      </c>
      <c r="C450" t="s">
        <v>75</v>
      </c>
      <c r="D450" t="s">
        <v>199</v>
      </c>
      <c r="E450" t="s">
        <v>14</v>
      </c>
      <c r="F450" t="s">
        <v>304</v>
      </c>
      <c r="G450" t="s">
        <v>1290</v>
      </c>
      <c r="H450" t="s">
        <v>1291</v>
      </c>
      <c r="J450" s="60" t="s">
        <v>1616</v>
      </c>
      <c r="K450" t="s">
        <v>147</v>
      </c>
      <c r="L450" s="60"/>
    </row>
    <row r="451" spans="2:12" x14ac:dyDescent="0.35">
      <c r="B451" t="s">
        <v>179</v>
      </c>
      <c r="C451" t="s">
        <v>75</v>
      </c>
      <c r="D451" t="s">
        <v>199</v>
      </c>
      <c r="E451" t="s">
        <v>26</v>
      </c>
      <c r="F451" t="s">
        <v>327</v>
      </c>
      <c r="G451" t="s">
        <v>450</v>
      </c>
      <c r="H451" t="s">
        <v>1292</v>
      </c>
      <c r="J451" s="60" t="s">
        <v>1617</v>
      </c>
      <c r="K451" t="s">
        <v>147</v>
      </c>
      <c r="L451" s="60"/>
    </row>
    <row r="452" spans="2:12" x14ac:dyDescent="0.35">
      <c r="B452" t="s">
        <v>179</v>
      </c>
      <c r="C452" t="s">
        <v>75</v>
      </c>
      <c r="D452" t="s">
        <v>199</v>
      </c>
      <c r="E452" t="s">
        <v>16</v>
      </c>
      <c r="F452" t="s">
        <v>327</v>
      </c>
      <c r="G452" t="s">
        <v>466</v>
      </c>
      <c r="H452" t="s">
        <v>462</v>
      </c>
      <c r="J452" s="60" t="s">
        <v>1618</v>
      </c>
      <c r="K452" t="s">
        <v>147</v>
      </c>
      <c r="L452" s="60"/>
    </row>
    <row r="453" spans="2:12" x14ac:dyDescent="0.35">
      <c r="B453" t="s">
        <v>163</v>
      </c>
      <c r="C453" t="s">
        <v>77</v>
      </c>
      <c r="D453" t="s">
        <v>198</v>
      </c>
      <c r="E453" t="s">
        <v>5</v>
      </c>
      <c r="F453" t="s">
        <v>1293</v>
      </c>
      <c r="G453" t="s">
        <v>1274</v>
      </c>
      <c r="H453" t="s">
        <v>1294</v>
      </c>
      <c r="J453" s="60" t="s">
        <v>1470</v>
      </c>
      <c r="K453" t="s">
        <v>147</v>
      </c>
      <c r="L453" s="60"/>
    </row>
    <row r="454" spans="2:12" x14ac:dyDescent="0.35">
      <c r="B454" t="s">
        <v>163</v>
      </c>
      <c r="C454" t="s">
        <v>81</v>
      </c>
      <c r="D454" t="s">
        <v>198</v>
      </c>
      <c r="E454" t="s">
        <v>5</v>
      </c>
      <c r="F454" t="s">
        <v>1295</v>
      </c>
      <c r="G454" t="s">
        <v>304</v>
      </c>
      <c r="H454" t="s">
        <v>1296</v>
      </c>
      <c r="J454" s="60" t="s">
        <v>1619</v>
      </c>
      <c r="K454" t="s">
        <v>147</v>
      </c>
      <c r="L454" s="60"/>
    </row>
    <row r="455" spans="2:12" x14ac:dyDescent="0.35">
      <c r="B455" t="s">
        <v>179</v>
      </c>
      <c r="C455" t="s">
        <v>84</v>
      </c>
      <c r="D455" t="s">
        <v>198</v>
      </c>
      <c r="E455" t="s">
        <v>4</v>
      </c>
      <c r="F455" t="s">
        <v>1297</v>
      </c>
      <c r="G455" t="s">
        <v>1298</v>
      </c>
      <c r="H455" t="s">
        <v>1299</v>
      </c>
      <c r="J455" s="60" t="s">
        <v>1620</v>
      </c>
      <c r="K455" t="s">
        <v>147</v>
      </c>
      <c r="L455" s="60"/>
    </row>
    <row r="456" spans="2:12" x14ac:dyDescent="0.35">
      <c r="B456" t="s">
        <v>179</v>
      </c>
      <c r="C456" t="s">
        <v>82</v>
      </c>
      <c r="D456" t="s">
        <v>198</v>
      </c>
      <c r="E456" t="s">
        <v>4</v>
      </c>
      <c r="F456" t="s">
        <v>1300</v>
      </c>
      <c r="G456" t="s">
        <v>417</v>
      </c>
      <c r="H456" t="s">
        <v>1301</v>
      </c>
      <c r="J456" s="60" t="s">
        <v>1621</v>
      </c>
      <c r="K456" t="s">
        <v>147</v>
      </c>
      <c r="L456" s="60"/>
    </row>
    <row r="457" spans="2:12" x14ac:dyDescent="0.35">
      <c r="B457" t="s">
        <v>179</v>
      </c>
      <c r="C457" t="s">
        <v>85</v>
      </c>
      <c r="D457" t="s">
        <v>198</v>
      </c>
      <c r="E457" t="s">
        <v>4</v>
      </c>
      <c r="F457" t="s">
        <v>1302</v>
      </c>
      <c r="G457" t="s">
        <v>1261</v>
      </c>
      <c r="H457" t="s">
        <v>1303</v>
      </c>
      <c r="J457" s="60" t="s">
        <v>1622</v>
      </c>
      <c r="K457" t="s">
        <v>147</v>
      </c>
      <c r="L457" s="60"/>
    </row>
    <row r="458" spans="2:12" x14ac:dyDescent="0.35">
      <c r="B458" t="s">
        <v>179</v>
      </c>
      <c r="C458" t="s">
        <v>85</v>
      </c>
      <c r="D458" t="s">
        <v>199</v>
      </c>
      <c r="E458" t="s">
        <v>20</v>
      </c>
      <c r="F458" t="s">
        <v>1304</v>
      </c>
      <c r="G458" t="s">
        <v>449</v>
      </c>
      <c r="H458" t="s">
        <v>1305</v>
      </c>
      <c r="J458" s="60" t="s">
        <v>1623</v>
      </c>
      <c r="K458" t="s">
        <v>147</v>
      </c>
      <c r="L458" s="60"/>
    </row>
    <row r="459" spans="2:12" x14ac:dyDescent="0.35">
      <c r="B459" t="s">
        <v>179</v>
      </c>
      <c r="C459" t="s">
        <v>85</v>
      </c>
      <c r="D459" t="s">
        <v>199</v>
      </c>
      <c r="E459" t="s">
        <v>15</v>
      </c>
      <c r="F459" t="s">
        <v>1306</v>
      </c>
      <c r="G459" t="s">
        <v>441</v>
      </c>
      <c r="H459" t="s">
        <v>1307</v>
      </c>
      <c r="J459" s="60" t="s">
        <v>1624</v>
      </c>
      <c r="K459" t="s">
        <v>147</v>
      </c>
      <c r="L459" s="60"/>
    </row>
    <row r="460" spans="2:12" x14ac:dyDescent="0.35">
      <c r="B460" t="s">
        <v>179</v>
      </c>
      <c r="C460" t="s">
        <v>85</v>
      </c>
      <c r="D460" t="s">
        <v>199</v>
      </c>
      <c r="E460" t="s">
        <v>21</v>
      </c>
      <c r="F460" t="s">
        <v>1308</v>
      </c>
      <c r="G460" t="s">
        <v>308</v>
      </c>
      <c r="H460" t="s">
        <v>1309</v>
      </c>
      <c r="J460" s="60" t="s">
        <v>1625</v>
      </c>
      <c r="K460" t="s">
        <v>147</v>
      </c>
      <c r="L460" s="60"/>
    </row>
    <row r="461" spans="2:12" x14ac:dyDescent="0.35">
      <c r="B461" t="s">
        <v>179</v>
      </c>
      <c r="C461" t="s">
        <v>85</v>
      </c>
      <c r="D461" t="s">
        <v>199</v>
      </c>
      <c r="E461" t="s">
        <v>22</v>
      </c>
      <c r="F461" t="s">
        <v>1310</v>
      </c>
      <c r="G461" t="s">
        <v>702</v>
      </c>
      <c r="H461" t="s">
        <v>1311</v>
      </c>
      <c r="J461" s="60" t="s">
        <v>272</v>
      </c>
      <c r="K461" t="s">
        <v>147</v>
      </c>
      <c r="L461" s="60"/>
    </row>
    <row r="462" spans="2:12" x14ac:dyDescent="0.35">
      <c r="B462" t="s">
        <v>179</v>
      </c>
      <c r="C462" t="s">
        <v>85</v>
      </c>
      <c r="D462" t="s">
        <v>199</v>
      </c>
      <c r="E462" t="s">
        <v>24</v>
      </c>
      <c r="F462" t="s">
        <v>1312</v>
      </c>
      <c r="G462" t="s">
        <v>1274</v>
      </c>
      <c r="H462" t="s">
        <v>1313</v>
      </c>
      <c r="J462" s="60" t="s">
        <v>272</v>
      </c>
      <c r="K462" t="s">
        <v>147</v>
      </c>
      <c r="L462" s="60"/>
    </row>
    <row r="463" spans="2:12" x14ac:dyDescent="0.35">
      <c r="B463" t="s">
        <v>179</v>
      </c>
      <c r="C463" t="s">
        <v>85</v>
      </c>
      <c r="D463" t="s">
        <v>199</v>
      </c>
      <c r="E463" t="s">
        <v>28</v>
      </c>
      <c r="F463" t="s">
        <v>1314</v>
      </c>
      <c r="G463" t="s">
        <v>1261</v>
      </c>
      <c r="H463" t="s">
        <v>1315</v>
      </c>
      <c r="J463" s="60" t="s">
        <v>1626</v>
      </c>
      <c r="K463" t="s">
        <v>147</v>
      </c>
      <c r="L463" s="60"/>
    </row>
    <row r="464" spans="2:12" x14ac:dyDescent="0.35">
      <c r="B464" t="s">
        <v>179</v>
      </c>
      <c r="C464" t="s">
        <v>85</v>
      </c>
      <c r="D464" t="s">
        <v>199</v>
      </c>
      <c r="E464" t="s">
        <v>18</v>
      </c>
      <c r="F464" t="s">
        <v>1316</v>
      </c>
      <c r="G464" t="s">
        <v>1084</v>
      </c>
      <c r="H464" t="s">
        <v>1317</v>
      </c>
      <c r="J464" s="60" t="s">
        <v>1627</v>
      </c>
      <c r="K464" t="s">
        <v>147</v>
      </c>
      <c r="L464" s="60"/>
    </row>
    <row r="465" spans="2:12" x14ac:dyDescent="0.35">
      <c r="B465" t="s">
        <v>179</v>
      </c>
      <c r="C465" t="s">
        <v>85</v>
      </c>
      <c r="D465" t="s">
        <v>199</v>
      </c>
      <c r="E465" t="s">
        <v>17</v>
      </c>
      <c r="F465" t="s">
        <v>1318</v>
      </c>
      <c r="G465" t="s">
        <v>430</v>
      </c>
      <c r="H465" t="s">
        <v>1319</v>
      </c>
      <c r="J465" s="60" t="s">
        <v>1628</v>
      </c>
      <c r="K465" t="s">
        <v>147</v>
      </c>
      <c r="L465" s="60"/>
    </row>
    <row r="466" spans="2:12" x14ac:dyDescent="0.35">
      <c r="B466" t="s">
        <v>179</v>
      </c>
      <c r="C466" t="s">
        <v>85</v>
      </c>
      <c r="D466" t="s">
        <v>199</v>
      </c>
      <c r="E466" t="s">
        <v>14</v>
      </c>
      <c r="F466" t="s">
        <v>1320</v>
      </c>
      <c r="G466" t="s">
        <v>1321</v>
      </c>
      <c r="H466" t="s">
        <v>1322</v>
      </c>
      <c r="J466" s="60" t="s">
        <v>1629</v>
      </c>
      <c r="K466" t="s">
        <v>147</v>
      </c>
      <c r="L466" s="60"/>
    </row>
    <row r="467" spans="2:12" x14ac:dyDescent="0.35">
      <c r="B467" t="s">
        <v>179</v>
      </c>
      <c r="C467" t="s">
        <v>85</v>
      </c>
      <c r="D467" t="s">
        <v>199</v>
      </c>
      <c r="E467" t="s">
        <v>19</v>
      </c>
      <c r="F467" t="s">
        <v>1323</v>
      </c>
      <c r="G467" t="s">
        <v>732</v>
      </c>
      <c r="H467" t="s">
        <v>1324</v>
      </c>
      <c r="J467" s="60" t="s">
        <v>415</v>
      </c>
      <c r="K467" t="s">
        <v>147</v>
      </c>
      <c r="L467" s="60"/>
    </row>
    <row r="468" spans="2:12" x14ac:dyDescent="0.35">
      <c r="B468" t="s">
        <v>179</v>
      </c>
      <c r="C468" t="s">
        <v>85</v>
      </c>
      <c r="D468" t="s">
        <v>199</v>
      </c>
      <c r="E468" t="s">
        <v>26</v>
      </c>
      <c r="F468" t="s">
        <v>1325</v>
      </c>
      <c r="G468" t="s">
        <v>660</v>
      </c>
      <c r="H468" t="s">
        <v>1326</v>
      </c>
      <c r="J468" s="60" t="s">
        <v>272</v>
      </c>
      <c r="K468" t="s">
        <v>147</v>
      </c>
      <c r="L468" s="60"/>
    </row>
    <row r="469" spans="2:12" x14ac:dyDescent="0.35">
      <c r="B469" t="s">
        <v>179</v>
      </c>
      <c r="C469" t="s">
        <v>85</v>
      </c>
      <c r="D469" t="s">
        <v>199</v>
      </c>
      <c r="E469" t="s">
        <v>16</v>
      </c>
      <c r="F469" t="s">
        <v>1327</v>
      </c>
      <c r="G469" t="s">
        <v>464</v>
      </c>
      <c r="H469" t="s">
        <v>1328</v>
      </c>
      <c r="J469" s="60" t="s">
        <v>272</v>
      </c>
      <c r="K469" t="s">
        <v>147</v>
      </c>
      <c r="L469" s="60"/>
    </row>
    <row r="470" spans="2:12" x14ac:dyDescent="0.35">
      <c r="B470" t="s">
        <v>179</v>
      </c>
      <c r="C470" t="s">
        <v>85</v>
      </c>
      <c r="D470" t="s">
        <v>199</v>
      </c>
      <c r="E470" t="s">
        <v>25</v>
      </c>
      <c r="F470" t="s">
        <v>1329</v>
      </c>
      <c r="G470" t="s">
        <v>441</v>
      </c>
      <c r="H470" t="s">
        <v>1330</v>
      </c>
      <c r="J470" s="60" t="s">
        <v>272</v>
      </c>
      <c r="K470" t="s">
        <v>147</v>
      </c>
      <c r="L470" s="60"/>
    </row>
    <row r="471" spans="2:12" x14ac:dyDescent="0.35">
      <c r="B471" t="s">
        <v>179</v>
      </c>
      <c r="C471" t="s">
        <v>85</v>
      </c>
      <c r="D471" t="s">
        <v>199</v>
      </c>
      <c r="E471" t="s">
        <v>31</v>
      </c>
      <c r="F471" t="s">
        <v>1331</v>
      </c>
      <c r="G471" t="s">
        <v>457</v>
      </c>
      <c r="H471" t="s">
        <v>1332</v>
      </c>
      <c r="J471" s="60" t="s">
        <v>272</v>
      </c>
      <c r="K471" t="s">
        <v>147</v>
      </c>
      <c r="L471" s="60"/>
    </row>
    <row r="472" spans="2:12" x14ac:dyDescent="0.35">
      <c r="B472" t="s">
        <v>179</v>
      </c>
      <c r="C472" t="s">
        <v>85</v>
      </c>
      <c r="D472" t="s">
        <v>199</v>
      </c>
      <c r="E472" t="s">
        <v>150</v>
      </c>
      <c r="F472" t="s">
        <v>1331</v>
      </c>
      <c r="G472" t="s">
        <v>732</v>
      </c>
      <c r="H472" t="s">
        <v>1333</v>
      </c>
      <c r="J472" s="60" t="s">
        <v>1630</v>
      </c>
      <c r="K472" t="s">
        <v>147</v>
      </c>
      <c r="L472" s="60"/>
    </row>
    <row r="473" spans="2:12" x14ac:dyDescent="0.35">
      <c r="B473" t="s">
        <v>179</v>
      </c>
      <c r="C473" t="s">
        <v>85</v>
      </c>
      <c r="D473" t="s">
        <v>199</v>
      </c>
      <c r="E473" t="s">
        <v>153</v>
      </c>
      <c r="F473" t="s">
        <v>1334</v>
      </c>
      <c r="G473" t="s">
        <v>469</v>
      </c>
      <c r="H473" t="s">
        <v>1335</v>
      </c>
      <c r="J473" s="60" t="s">
        <v>272</v>
      </c>
      <c r="K473" t="s">
        <v>147</v>
      </c>
      <c r="L473" s="60"/>
    </row>
    <row r="474" spans="2:12" x14ac:dyDescent="0.35">
      <c r="B474" t="s">
        <v>179</v>
      </c>
      <c r="C474" t="s">
        <v>85</v>
      </c>
      <c r="D474" t="s">
        <v>199</v>
      </c>
      <c r="E474" t="s">
        <v>23</v>
      </c>
      <c r="F474" t="s">
        <v>1336</v>
      </c>
      <c r="G474" t="s">
        <v>441</v>
      </c>
      <c r="H474" t="s">
        <v>1337</v>
      </c>
      <c r="J474" s="60" t="s">
        <v>1631</v>
      </c>
      <c r="K474" t="s">
        <v>147</v>
      </c>
      <c r="L474" s="60"/>
    </row>
    <row r="475" spans="2:12" x14ac:dyDescent="0.35">
      <c r="B475" t="s">
        <v>179</v>
      </c>
      <c r="C475" t="s">
        <v>85</v>
      </c>
      <c r="D475" t="s">
        <v>199</v>
      </c>
      <c r="E475" t="s">
        <v>149</v>
      </c>
      <c r="F475" t="s">
        <v>933</v>
      </c>
      <c r="G475" t="s">
        <v>453</v>
      </c>
      <c r="H475" t="s">
        <v>1338</v>
      </c>
      <c r="J475" s="60" t="s">
        <v>1632</v>
      </c>
      <c r="K475" t="s">
        <v>147</v>
      </c>
      <c r="L475" s="60"/>
    </row>
    <row r="476" spans="2:12" x14ac:dyDescent="0.35">
      <c r="B476" t="s">
        <v>179</v>
      </c>
      <c r="C476" t="s">
        <v>87</v>
      </c>
      <c r="D476" t="s">
        <v>198</v>
      </c>
      <c r="E476" t="s">
        <v>4</v>
      </c>
      <c r="F476" t="s">
        <v>1339</v>
      </c>
      <c r="G476" t="s">
        <v>1340</v>
      </c>
      <c r="H476" t="s">
        <v>1341</v>
      </c>
      <c r="J476" s="60" t="s">
        <v>1633</v>
      </c>
      <c r="K476" t="s">
        <v>147</v>
      </c>
      <c r="L476" s="60"/>
    </row>
    <row r="477" spans="2:12" x14ac:dyDescent="0.35">
      <c r="B477" t="s">
        <v>179</v>
      </c>
      <c r="C477" t="s">
        <v>87</v>
      </c>
      <c r="D477" t="s">
        <v>199</v>
      </c>
      <c r="E477" t="s">
        <v>20</v>
      </c>
      <c r="F477" t="s">
        <v>460</v>
      </c>
      <c r="G477" t="s">
        <v>467</v>
      </c>
      <c r="H477" t="s">
        <v>1342</v>
      </c>
      <c r="J477" s="60" t="s">
        <v>272</v>
      </c>
      <c r="K477" t="s">
        <v>147</v>
      </c>
      <c r="L477" s="60"/>
    </row>
    <row r="478" spans="2:12" x14ac:dyDescent="0.35">
      <c r="B478" t="s">
        <v>179</v>
      </c>
      <c r="C478" t="s">
        <v>87</v>
      </c>
      <c r="D478" t="s">
        <v>199</v>
      </c>
      <c r="E478" t="s">
        <v>15</v>
      </c>
      <c r="F478" t="s">
        <v>1343</v>
      </c>
      <c r="G478" t="s">
        <v>329</v>
      </c>
      <c r="H478" t="s">
        <v>1344</v>
      </c>
      <c r="J478" s="60" t="s">
        <v>272</v>
      </c>
      <c r="K478" t="s">
        <v>147</v>
      </c>
      <c r="L478" s="60"/>
    </row>
    <row r="479" spans="2:12" x14ac:dyDescent="0.35">
      <c r="B479" t="s">
        <v>179</v>
      </c>
      <c r="C479" t="s">
        <v>87</v>
      </c>
      <c r="D479" t="s">
        <v>199</v>
      </c>
      <c r="E479" t="s">
        <v>21</v>
      </c>
      <c r="F479" t="s">
        <v>1345</v>
      </c>
      <c r="G479" t="s">
        <v>300</v>
      </c>
      <c r="H479" t="s">
        <v>1346</v>
      </c>
      <c r="J479" s="60" t="s">
        <v>272</v>
      </c>
      <c r="K479" t="s">
        <v>147</v>
      </c>
      <c r="L479" s="60"/>
    </row>
    <row r="480" spans="2:12" x14ac:dyDescent="0.35">
      <c r="B480" t="s">
        <v>179</v>
      </c>
      <c r="C480" t="s">
        <v>87</v>
      </c>
      <c r="D480" t="s">
        <v>199</v>
      </c>
      <c r="E480" t="s">
        <v>22</v>
      </c>
      <c r="F480" t="s">
        <v>476</v>
      </c>
      <c r="G480" t="s">
        <v>1256</v>
      </c>
      <c r="H480" t="s">
        <v>1347</v>
      </c>
      <c r="J480" s="60" t="s">
        <v>1634</v>
      </c>
      <c r="K480" t="s">
        <v>147</v>
      </c>
      <c r="L480" s="60"/>
    </row>
    <row r="481" spans="2:12" x14ac:dyDescent="0.35">
      <c r="B481" t="s">
        <v>179</v>
      </c>
      <c r="C481" t="s">
        <v>87</v>
      </c>
      <c r="D481" t="s">
        <v>199</v>
      </c>
      <c r="E481" t="s">
        <v>24</v>
      </c>
      <c r="F481" t="s">
        <v>1348</v>
      </c>
      <c r="G481" t="s">
        <v>469</v>
      </c>
      <c r="H481" t="s">
        <v>1349</v>
      </c>
      <c r="J481" s="60" t="s">
        <v>272</v>
      </c>
      <c r="K481" t="s">
        <v>147</v>
      </c>
      <c r="L481" s="60"/>
    </row>
    <row r="482" spans="2:12" x14ac:dyDescent="0.35">
      <c r="B482" t="s">
        <v>179</v>
      </c>
      <c r="C482" t="s">
        <v>87</v>
      </c>
      <c r="D482" t="s">
        <v>199</v>
      </c>
      <c r="E482" t="s">
        <v>28</v>
      </c>
      <c r="F482" t="s">
        <v>1350</v>
      </c>
      <c r="G482" t="s">
        <v>423</v>
      </c>
      <c r="H482" t="s">
        <v>1351</v>
      </c>
      <c r="J482" s="60" t="s">
        <v>1635</v>
      </c>
      <c r="K482" t="s">
        <v>147</v>
      </c>
      <c r="L482" s="60"/>
    </row>
    <row r="483" spans="2:12" x14ac:dyDescent="0.35">
      <c r="B483" t="s">
        <v>179</v>
      </c>
      <c r="C483" t="s">
        <v>87</v>
      </c>
      <c r="D483" t="s">
        <v>199</v>
      </c>
      <c r="E483" t="s">
        <v>18</v>
      </c>
      <c r="F483" t="s">
        <v>1352</v>
      </c>
      <c r="G483" t="s">
        <v>425</v>
      </c>
      <c r="H483" t="s">
        <v>1353</v>
      </c>
      <c r="J483" s="60" t="s">
        <v>272</v>
      </c>
      <c r="K483" t="s">
        <v>147</v>
      </c>
      <c r="L483" s="60"/>
    </row>
    <row r="484" spans="2:12" x14ac:dyDescent="0.35">
      <c r="B484" t="s">
        <v>179</v>
      </c>
      <c r="C484" t="s">
        <v>87</v>
      </c>
      <c r="D484" t="s">
        <v>199</v>
      </c>
      <c r="E484" t="s">
        <v>17</v>
      </c>
      <c r="F484" t="s">
        <v>1352</v>
      </c>
      <c r="G484" t="s">
        <v>433</v>
      </c>
      <c r="H484" t="s">
        <v>1354</v>
      </c>
      <c r="J484" s="60" t="s">
        <v>272</v>
      </c>
      <c r="K484" t="s">
        <v>147</v>
      </c>
      <c r="L484" s="60"/>
    </row>
    <row r="485" spans="2:12" x14ac:dyDescent="0.35">
      <c r="B485" t="s">
        <v>179</v>
      </c>
      <c r="C485" t="s">
        <v>87</v>
      </c>
      <c r="D485" t="s">
        <v>199</v>
      </c>
      <c r="E485" t="s">
        <v>14</v>
      </c>
      <c r="F485" t="s">
        <v>1355</v>
      </c>
      <c r="G485" t="s">
        <v>1084</v>
      </c>
      <c r="H485" t="s">
        <v>1356</v>
      </c>
      <c r="J485" s="60" t="s">
        <v>1636</v>
      </c>
      <c r="K485" t="s">
        <v>147</v>
      </c>
      <c r="L485" s="60"/>
    </row>
    <row r="486" spans="2:12" x14ac:dyDescent="0.35">
      <c r="B486" t="s">
        <v>179</v>
      </c>
      <c r="C486" t="s">
        <v>87</v>
      </c>
      <c r="D486" t="s">
        <v>199</v>
      </c>
      <c r="E486" t="s">
        <v>19</v>
      </c>
      <c r="F486" t="s">
        <v>1357</v>
      </c>
      <c r="G486" t="s">
        <v>414</v>
      </c>
      <c r="H486" t="s">
        <v>1358</v>
      </c>
      <c r="J486" s="60" t="s">
        <v>272</v>
      </c>
      <c r="K486" t="s">
        <v>147</v>
      </c>
      <c r="L486" s="60"/>
    </row>
    <row r="487" spans="2:12" x14ac:dyDescent="0.35">
      <c r="B487" t="s">
        <v>179</v>
      </c>
      <c r="C487" t="s">
        <v>87</v>
      </c>
      <c r="D487" t="s">
        <v>199</v>
      </c>
      <c r="E487" t="s">
        <v>26</v>
      </c>
      <c r="F487" t="s">
        <v>828</v>
      </c>
      <c r="G487" t="s">
        <v>422</v>
      </c>
      <c r="H487" t="s">
        <v>1359</v>
      </c>
      <c r="J487" s="60" t="s">
        <v>1637</v>
      </c>
      <c r="K487" t="s">
        <v>147</v>
      </c>
      <c r="L487" s="60"/>
    </row>
    <row r="488" spans="2:12" x14ac:dyDescent="0.35">
      <c r="B488" t="s">
        <v>179</v>
      </c>
      <c r="C488" t="s">
        <v>87</v>
      </c>
      <c r="D488" t="s">
        <v>199</v>
      </c>
      <c r="E488" t="s">
        <v>16</v>
      </c>
      <c r="F488" t="s">
        <v>1360</v>
      </c>
      <c r="G488" t="s">
        <v>483</v>
      </c>
      <c r="H488" t="s">
        <v>1361</v>
      </c>
      <c r="J488" s="60" t="s">
        <v>1638</v>
      </c>
      <c r="K488" t="s">
        <v>147</v>
      </c>
      <c r="L488" s="60"/>
    </row>
    <row r="489" spans="2:12" x14ac:dyDescent="0.35">
      <c r="B489" t="s">
        <v>179</v>
      </c>
      <c r="C489" t="s">
        <v>87</v>
      </c>
      <c r="D489" t="s">
        <v>199</v>
      </c>
      <c r="E489" t="s">
        <v>25</v>
      </c>
      <c r="F489" t="s">
        <v>1362</v>
      </c>
      <c r="G489" t="s">
        <v>654</v>
      </c>
      <c r="H489" t="s">
        <v>1363</v>
      </c>
      <c r="J489" s="60" t="s">
        <v>272</v>
      </c>
      <c r="K489" t="s">
        <v>147</v>
      </c>
      <c r="L489" s="60"/>
    </row>
    <row r="490" spans="2:12" x14ac:dyDescent="0.35">
      <c r="B490" t="s">
        <v>179</v>
      </c>
      <c r="C490" t="s">
        <v>87</v>
      </c>
      <c r="D490" t="s">
        <v>199</v>
      </c>
      <c r="E490" t="s">
        <v>31</v>
      </c>
      <c r="F490" t="s">
        <v>1364</v>
      </c>
      <c r="G490" t="s">
        <v>683</v>
      </c>
      <c r="H490" t="s">
        <v>1365</v>
      </c>
      <c r="J490" s="60" t="s">
        <v>272</v>
      </c>
      <c r="K490" t="s">
        <v>147</v>
      </c>
      <c r="L490" s="60"/>
    </row>
    <row r="491" spans="2:12" x14ac:dyDescent="0.35">
      <c r="B491" t="s">
        <v>179</v>
      </c>
      <c r="C491" t="s">
        <v>87</v>
      </c>
      <c r="D491" t="s">
        <v>199</v>
      </c>
      <c r="E491" t="s">
        <v>153</v>
      </c>
      <c r="F491" t="s">
        <v>1194</v>
      </c>
      <c r="G491" t="s">
        <v>407</v>
      </c>
      <c r="H491" t="s">
        <v>1366</v>
      </c>
      <c r="J491" s="60" t="s">
        <v>1639</v>
      </c>
      <c r="K491" t="s">
        <v>147</v>
      </c>
      <c r="L491" s="60"/>
    </row>
    <row r="492" spans="2:12" x14ac:dyDescent="0.35">
      <c r="B492" t="s">
        <v>179</v>
      </c>
      <c r="C492" t="s">
        <v>87</v>
      </c>
      <c r="D492" t="s">
        <v>199</v>
      </c>
      <c r="E492" t="s">
        <v>23</v>
      </c>
      <c r="F492" t="s">
        <v>1367</v>
      </c>
      <c r="G492" t="s">
        <v>776</v>
      </c>
      <c r="H492" t="s">
        <v>1368</v>
      </c>
      <c r="J492" s="60" t="s">
        <v>1640</v>
      </c>
      <c r="K492" t="s">
        <v>147</v>
      </c>
      <c r="L492" s="60"/>
    </row>
    <row r="493" spans="2:12" x14ac:dyDescent="0.35">
      <c r="B493" t="s">
        <v>179</v>
      </c>
      <c r="C493" t="s">
        <v>87</v>
      </c>
      <c r="D493" t="s">
        <v>199</v>
      </c>
      <c r="E493" t="s">
        <v>149</v>
      </c>
      <c r="F493" t="s">
        <v>1194</v>
      </c>
      <c r="G493" t="s">
        <v>1039</v>
      </c>
      <c r="H493" t="s">
        <v>1369</v>
      </c>
      <c r="J493" s="60" t="s">
        <v>272</v>
      </c>
      <c r="K493" t="s">
        <v>147</v>
      </c>
      <c r="L493" s="60"/>
    </row>
    <row r="494" spans="2:12" x14ac:dyDescent="0.35">
      <c r="B494" t="s">
        <v>179</v>
      </c>
      <c r="C494" t="s">
        <v>93</v>
      </c>
      <c r="D494" t="s">
        <v>198</v>
      </c>
      <c r="E494" t="s">
        <v>4</v>
      </c>
      <c r="F494" t="s">
        <v>444</v>
      </c>
      <c r="G494" t="s">
        <v>407</v>
      </c>
      <c r="H494" t="s">
        <v>1370</v>
      </c>
      <c r="J494" s="60" t="s">
        <v>1641</v>
      </c>
      <c r="K494" t="s">
        <v>147</v>
      </c>
      <c r="L494" s="60"/>
    </row>
    <row r="495" spans="2:12" x14ac:dyDescent="0.35">
      <c r="B495" t="s">
        <v>159</v>
      </c>
      <c r="C495" t="s">
        <v>97</v>
      </c>
      <c r="D495" t="s">
        <v>198</v>
      </c>
      <c r="E495" t="s">
        <v>148</v>
      </c>
      <c r="F495" t="s">
        <v>1371</v>
      </c>
      <c r="G495" t="s">
        <v>442</v>
      </c>
      <c r="H495" t="s">
        <v>1372</v>
      </c>
      <c r="J495" s="60" t="s">
        <v>1642</v>
      </c>
      <c r="K495" t="s">
        <v>147</v>
      </c>
      <c r="L495" s="60"/>
    </row>
    <row r="496" spans="2:12" x14ac:dyDescent="0.35">
      <c r="B496" t="s">
        <v>169</v>
      </c>
      <c r="C496" t="s">
        <v>99</v>
      </c>
      <c r="D496" t="s">
        <v>198</v>
      </c>
      <c r="E496" t="s">
        <v>11</v>
      </c>
      <c r="F496" t="s">
        <v>1373</v>
      </c>
      <c r="G496" t="s">
        <v>441</v>
      </c>
      <c r="H496" t="s">
        <v>1374</v>
      </c>
      <c r="J496" s="60" t="s">
        <v>1643</v>
      </c>
      <c r="K496" t="s">
        <v>147</v>
      </c>
      <c r="L496" s="60"/>
    </row>
    <row r="497" spans="1:12" x14ac:dyDescent="0.35">
      <c r="B497" t="s">
        <v>169</v>
      </c>
      <c r="C497" t="s">
        <v>101</v>
      </c>
      <c r="D497" t="s">
        <v>198</v>
      </c>
      <c r="E497" t="s">
        <v>11</v>
      </c>
      <c r="F497" t="s">
        <v>1375</v>
      </c>
      <c r="G497" t="s">
        <v>414</v>
      </c>
      <c r="H497" t="s">
        <v>1376</v>
      </c>
      <c r="J497" s="60" t="s">
        <v>272</v>
      </c>
      <c r="K497" t="s">
        <v>147</v>
      </c>
      <c r="L497" s="60"/>
    </row>
    <row r="498" spans="1:12" x14ac:dyDescent="0.35">
      <c r="B498" t="s">
        <v>166</v>
      </c>
      <c r="C498" t="s">
        <v>105</v>
      </c>
      <c r="D498" t="s">
        <v>198</v>
      </c>
      <c r="E498" t="s">
        <v>3</v>
      </c>
      <c r="F498" t="s">
        <v>1377</v>
      </c>
      <c r="G498" t="s">
        <v>275</v>
      </c>
      <c r="H498" t="s">
        <v>1378</v>
      </c>
      <c r="J498" s="60" t="s">
        <v>272</v>
      </c>
      <c r="K498" t="s">
        <v>147</v>
      </c>
      <c r="L498" s="60"/>
    </row>
    <row r="499" spans="1:12" x14ac:dyDescent="0.35">
      <c r="B499" t="s">
        <v>166</v>
      </c>
      <c r="C499" t="s">
        <v>107</v>
      </c>
      <c r="D499" t="s">
        <v>198</v>
      </c>
      <c r="E499" t="s">
        <v>3</v>
      </c>
      <c r="F499" t="s">
        <v>1379</v>
      </c>
      <c r="G499" t="s">
        <v>329</v>
      </c>
      <c r="H499" t="s">
        <v>1380</v>
      </c>
      <c r="J499" s="60" t="s">
        <v>1644</v>
      </c>
      <c r="K499" t="s">
        <v>147</v>
      </c>
      <c r="L499" s="60"/>
    </row>
    <row r="500" spans="1:12" x14ac:dyDescent="0.35">
      <c r="B500" t="s">
        <v>166</v>
      </c>
      <c r="C500" t="s">
        <v>107</v>
      </c>
      <c r="D500" t="s">
        <v>199</v>
      </c>
      <c r="E500" t="s">
        <v>18</v>
      </c>
      <c r="F500" t="s">
        <v>433</v>
      </c>
      <c r="G500" t="s">
        <v>633</v>
      </c>
      <c r="H500" t="s">
        <v>1381</v>
      </c>
      <c r="J500" s="60" t="s">
        <v>272</v>
      </c>
      <c r="K500" t="s">
        <v>147</v>
      </c>
      <c r="L500" s="60"/>
    </row>
    <row r="501" spans="1:12" x14ac:dyDescent="0.35">
      <c r="B501" t="s">
        <v>166</v>
      </c>
      <c r="C501" t="s">
        <v>109</v>
      </c>
      <c r="D501" t="s">
        <v>198</v>
      </c>
      <c r="E501" t="s">
        <v>3</v>
      </c>
      <c r="F501" t="s">
        <v>1382</v>
      </c>
      <c r="G501" t="s">
        <v>327</v>
      </c>
      <c r="H501" t="s">
        <v>1383</v>
      </c>
      <c r="J501" s="60" t="s">
        <v>1645</v>
      </c>
      <c r="K501" t="s">
        <v>147</v>
      </c>
      <c r="L501" s="60"/>
    </row>
    <row r="502" spans="1:12" x14ac:dyDescent="0.35">
      <c r="B502" t="s">
        <v>166</v>
      </c>
      <c r="C502" t="s">
        <v>111</v>
      </c>
      <c r="D502" t="s">
        <v>198</v>
      </c>
      <c r="E502" t="s">
        <v>3</v>
      </c>
      <c r="F502" t="s">
        <v>1384</v>
      </c>
      <c r="G502" t="s">
        <v>664</v>
      </c>
      <c r="H502" t="s">
        <v>1385</v>
      </c>
      <c r="J502" s="60" t="s">
        <v>272</v>
      </c>
      <c r="K502" t="s">
        <v>147</v>
      </c>
      <c r="L502" s="60"/>
    </row>
    <row r="503" spans="1:12" x14ac:dyDescent="0.35">
      <c r="B503" t="s">
        <v>166</v>
      </c>
      <c r="C503" t="s">
        <v>111</v>
      </c>
      <c r="D503" t="s">
        <v>199</v>
      </c>
      <c r="E503" t="s">
        <v>25</v>
      </c>
      <c r="F503" t="s">
        <v>1386</v>
      </c>
      <c r="G503" t="s">
        <v>407</v>
      </c>
      <c r="H503" t="s">
        <v>410</v>
      </c>
      <c r="J503" s="60" t="s">
        <v>1646</v>
      </c>
      <c r="K503" t="s">
        <v>147</v>
      </c>
      <c r="L503" s="60"/>
    </row>
    <row r="504" spans="1:12" x14ac:dyDescent="0.35">
      <c r="A504" t="s">
        <v>246</v>
      </c>
      <c r="B504" t="s">
        <v>178</v>
      </c>
      <c r="C504" t="s">
        <v>247</v>
      </c>
      <c r="D504" t="s">
        <v>198</v>
      </c>
      <c r="E504" t="s">
        <v>152</v>
      </c>
      <c r="F504" t="s">
        <v>486</v>
      </c>
      <c r="G504" t="s">
        <v>487</v>
      </c>
      <c r="H504" t="s">
        <v>488</v>
      </c>
      <c r="I504" t="s">
        <v>489</v>
      </c>
      <c r="J504" s="60" t="s">
        <v>1697</v>
      </c>
      <c r="K504" t="s">
        <v>146</v>
      </c>
      <c r="L504" s="60"/>
    </row>
    <row r="505" spans="1:12" x14ac:dyDescent="0.35">
      <c r="A505" t="s">
        <v>246</v>
      </c>
      <c r="B505" t="s">
        <v>178</v>
      </c>
      <c r="C505" t="s">
        <v>247</v>
      </c>
      <c r="D505" t="s">
        <v>198</v>
      </c>
      <c r="E505" t="s">
        <v>155</v>
      </c>
      <c r="F505" t="s">
        <v>490</v>
      </c>
      <c r="G505" t="s">
        <v>427</v>
      </c>
      <c r="H505" t="s">
        <v>491</v>
      </c>
      <c r="I505" t="s">
        <v>492</v>
      </c>
      <c r="J505" s="60" t="s">
        <v>1698</v>
      </c>
      <c r="K505" t="s">
        <v>146</v>
      </c>
      <c r="L505" s="60"/>
    </row>
    <row r="506" spans="1:12" x14ac:dyDescent="0.35">
      <c r="A506" t="s">
        <v>246</v>
      </c>
      <c r="B506" t="s">
        <v>178</v>
      </c>
      <c r="C506" t="s">
        <v>247</v>
      </c>
      <c r="D506" t="s">
        <v>198</v>
      </c>
      <c r="E506" t="s">
        <v>154</v>
      </c>
      <c r="F506" t="s">
        <v>493</v>
      </c>
      <c r="G506" t="s">
        <v>441</v>
      </c>
      <c r="H506" t="s">
        <v>494</v>
      </c>
      <c r="I506" t="s">
        <v>495</v>
      </c>
      <c r="J506" s="60" t="s">
        <v>1699</v>
      </c>
      <c r="K506" t="s">
        <v>146</v>
      </c>
      <c r="L506" s="60"/>
    </row>
    <row r="507" spans="1:12" x14ac:dyDescent="0.35">
      <c r="A507" t="s">
        <v>246</v>
      </c>
      <c r="B507" t="s">
        <v>178</v>
      </c>
      <c r="C507" t="s">
        <v>247</v>
      </c>
      <c r="D507" t="s">
        <v>198</v>
      </c>
      <c r="E507" t="s">
        <v>13</v>
      </c>
      <c r="F507" t="s">
        <v>496</v>
      </c>
      <c r="G507" t="s">
        <v>497</v>
      </c>
      <c r="H507" t="s">
        <v>498</v>
      </c>
      <c r="I507" t="s">
        <v>499</v>
      </c>
      <c r="J507" s="60" t="s">
        <v>1700</v>
      </c>
      <c r="K507" t="s">
        <v>146</v>
      </c>
      <c r="L507" s="60"/>
    </row>
    <row r="508" spans="1:12" x14ac:dyDescent="0.35">
      <c r="A508" t="s">
        <v>246</v>
      </c>
      <c r="B508" t="s">
        <v>178</v>
      </c>
      <c r="C508" t="s">
        <v>247</v>
      </c>
      <c r="D508" t="s">
        <v>198</v>
      </c>
      <c r="E508" t="s">
        <v>30</v>
      </c>
      <c r="F508" t="s">
        <v>500</v>
      </c>
      <c r="G508" t="s">
        <v>501</v>
      </c>
      <c r="H508" t="s">
        <v>502</v>
      </c>
      <c r="I508" t="s">
        <v>503</v>
      </c>
      <c r="J508" s="60" t="s">
        <v>1701</v>
      </c>
      <c r="K508" t="s">
        <v>146</v>
      </c>
      <c r="L508" s="60"/>
    </row>
    <row r="509" spans="1:12" x14ac:dyDescent="0.35">
      <c r="A509" t="s">
        <v>246</v>
      </c>
      <c r="B509" t="s">
        <v>178</v>
      </c>
      <c r="C509" t="s">
        <v>247</v>
      </c>
      <c r="D509" t="s">
        <v>198</v>
      </c>
      <c r="E509" t="s">
        <v>2</v>
      </c>
      <c r="F509" t="s">
        <v>504</v>
      </c>
      <c r="G509" t="s">
        <v>505</v>
      </c>
      <c r="H509" t="s">
        <v>506</v>
      </c>
      <c r="I509" t="s">
        <v>507</v>
      </c>
      <c r="J509" s="60" t="s">
        <v>1702</v>
      </c>
      <c r="K509" t="s">
        <v>146</v>
      </c>
      <c r="L509" s="60"/>
    </row>
    <row r="510" spans="1:12" x14ac:dyDescent="0.35">
      <c r="A510" t="s">
        <v>246</v>
      </c>
      <c r="B510" t="s">
        <v>178</v>
      </c>
      <c r="C510" t="s">
        <v>247</v>
      </c>
      <c r="D510" t="s">
        <v>198</v>
      </c>
      <c r="E510" t="s">
        <v>27</v>
      </c>
      <c r="F510" t="s">
        <v>508</v>
      </c>
      <c r="G510" t="s">
        <v>509</v>
      </c>
      <c r="H510" t="s">
        <v>510</v>
      </c>
      <c r="I510" t="s">
        <v>511</v>
      </c>
      <c r="J510" s="60" t="s">
        <v>1703</v>
      </c>
      <c r="K510" t="s">
        <v>146</v>
      </c>
      <c r="L510" s="60"/>
    </row>
    <row r="511" spans="1:12" x14ac:dyDescent="0.35">
      <c r="A511" t="s">
        <v>246</v>
      </c>
      <c r="B511" t="s">
        <v>178</v>
      </c>
      <c r="C511" t="s">
        <v>247</v>
      </c>
      <c r="D511" t="s">
        <v>198</v>
      </c>
      <c r="E511" t="s">
        <v>10</v>
      </c>
      <c r="F511" t="s">
        <v>512</v>
      </c>
      <c r="G511" t="s">
        <v>513</v>
      </c>
      <c r="H511" t="s">
        <v>514</v>
      </c>
      <c r="I511" t="s">
        <v>515</v>
      </c>
      <c r="J511" s="60" t="s">
        <v>1704</v>
      </c>
      <c r="K511" t="s">
        <v>146</v>
      </c>
      <c r="L511" s="60"/>
    </row>
    <row r="512" spans="1:12" x14ac:dyDescent="0.35">
      <c r="A512" t="s">
        <v>246</v>
      </c>
      <c r="B512" t="s">
        <v>178</v>
      </c>
      <c r="C512" t="s">
        <v>247</v>
      </c>
      <c r="D512" t="s">
        <v>198</v>
      </c>
      <c r="E512" t="s">
        <v>6</v>
      </c>
      <c r="F512" t="s">
        <v>516</v>
      </c>
      <c r="G512" t="s">
        <v>517</v>
      </c>
      <c r="H512" t="s">
        <v>518</v>
      </c>
      <c r="I512" t="s">
        <v>519</v>
      </c>
      <c r="J512" s="60" t="s">
        <v>1705</v>
      </c>
      <c r="K512" t="s">
        <v>146</v>
      </c>
      <c r="L512" s="60"/>
    </row>
    <row r="513" spans="1:12" x14ac:dyDescent="0.35">
      <c r="A513" t="s">
        <v>246</v>
      </c>
      <c r="B513" t="s">
        <v>178</v>
      </c>
      <c r="C513" t="s">
        <v>247</v>
      </c>
      <c r="D513" t="s">
        <v>198</v>
      </c>
      <c r="E513" t="s">
        <v>8</v>
      </c>
      <c r="F513" t="s">
        <v>520</v>
      </c>
      <c r="G513" t="s">
        <v>521</v>
      </c>
      <c r="H513" t="s">
        <v>522</v>
      </c>
      <c r="I513" t="s">
        <v>523</v>
      </c>
      <c r="J513" s="60" t="s">
        <v>1706</v>
      </c>
      <c r="K513" t="s">
        <v>146</v>
      </c>
      <c r="L513" s="60"/>
    </row>
    <row r="514" spans="1:12" x14ac:dyDescent="0.35">
      <c r="A514" t="s">
        <v>246</v>
      </c>
      <c r="B514" t="s">
        <v>178</v>
      </c>
      <c r="C514" t="s">
        <v>247</v>
      </c>
      <c r="D514" t="s">
        <v>198</v>
      </c>
      <c r="E514" t="s">
        <v>12</v>
      </c>
      <c r="F514" t="s">
        <v>524</v>
      </c>
      <c r="G514" t="s">
        <v>525</v>
      </c>
      <c r="H514" t="s">
        <v>526</v>
      </c>
      <c r="I514" t="s">
        <v>527</v>
      </c>
      <c r="J514" s="60" t="s">
        <v>1707</v>
      </c>
      <c r="K514" t="s">
        <v>146</v>
      </c>
      <c r="L514" s="60"/>
    </row>
    <row r="515" spans="1:12" x14ac:dyDescent="0.35">
      <c r="A515" t="s">
        <v>246</v>
      </c>
      <c r="B515" t="s">
        <v>178</v>
      </c>
      <c r="C515" t="s">
        <v>247</v>
      </c>
      <c r="D515" t="s">
        <v>198</v>
      </c>
      <c r="E515" t="s">
        <v>11</v>
      </c>
      <c r="F515" t="s">
        <v>528</v>
      </c>
      <c r="G515" t="s">
        <v>529</v>
      </c>
      <c r="H515" t="s">
        <v>530</v>
      </c>
      <c r="I515" t="s">
        <v>531</v>
      </c>
      <c r="J515" s="60" t="s">
        <v>1708</v>
      </c>
      <c r="K515" t="s">
        <v>146</v>
      </c>
      <c r="L515" s="60"/>
    </row>
    <row r="516" spans="1:12" x14ac:dyDescent="0.35">
      <c r="A516" t="s">
        <v>246</v>
      </c>
      <c r="B516" t="s">
        <v>178</v>
      </c>
      <c r="C516" t="s">
        <v>247</v>
      </c>
      <c r="D516" t="s">
        <v>198</v>
      </c>
      <c r="E516" t="s">
        <v>9</v>
      </c>
      <c r="F516" t="s">
        <v>532</v>
      </c>
      <c r="G516" t="s">
        <v>533</v>
      </c>
      <c r="H516" t="s">
        <v>534</v>
      </c>
      <c r="I516" t="s">
        <v>535</v>
      </c>
      <c r="J516" s="60" t="s">
        <v>1709</v>
      </c>
      <c r="K516" t="s">
        <v>146</v>
      </c>
      <c r="L516" s="60"/>
    </row>
    <row r="517" spans="1:12" x14ac:dyDescent="0.35">
      <c r="A517" t="s">
        <v>246</v>
      </c>
      <c r="B517" t="s">
        <v>178</v>
      </c>
      <c r="C517" t="s">
        <v>247</v>
      </c>
      <c r="D517" t="s">
        <v>198</v>
      </c>
      <c r="E517" t="s">
        <v>4</v>
      </c>
      <c r="F517" t="s">
        <v>536</v>
      </c>
      <c r="G517" t="s">
        <v>537</v>
      </c>
      <c r="H517" t="s">
        <v>538</v>
      </c>
      <c r="I517" t="s">
        <v>539</v>
      </c>
      <c r="J517" s="60" t="s">
        <v>1710</v>
      </c>
      <c r="K517" t="s">
        <v>146</v>
      </c>
      <c r="L517" s="60"/>
    </row>
    <row r="518" spans="1:12" x14ac:dyDescent="0.35">
      <c r="A518" t="s">
        <v>246</v>
      </c>
      <c r="B518" t="s">
        <v>178</v>
      </c>
      <c r="C518" t="s">
        <v>247</v>
      </c>
      <c r="D518" t="s">
        <v>198</v>
      </c>
      <c r="E518" t="s">
        <v>148</v>
      </c>
      <c r="F518" t="s">
        <v>540</v>
      </c>
      <c r="G518" t="s">
        <v>541</v>
      </c>
      <c r="H518" t="s">
        <v>542</v>
      </c>
      <c r="I518" t="s">
        <v>543</v>
      </c>
      <c r="J518" s="60" t="s">
        <v>1711</v>
      </c>
      <c r="K518" t="s">
        <v>146</v>
      </c>
      <c r="L518" s="60"/>
    </row>
    <row r="519" spans="1:12" x14ac:dyDescent="0.35">
      <c r="A519" t="s">
        <v>246</v>
      </c>
      <c r="B519" t="s">
        <v>178</v>
      </c>
      <c r="C519" t="s">
        <v>247</v>
      </c>
      <c r="D519" t="s">
        <v>198</v>
      </c>
      <c r="E519" t="s">
        <v>3</v>
      </c>
      <c r="F519" t="s">
        <v>544</v>
      </c>
      <c r="G519" t="s">
        <v>545</v>
      </c>
      <c r="H519" t="s">
        <v>546</v>
      </c>
      <c r="I519" t="s">
        <v>547</v>
      </c>
      <c r="J519" s="60" t="s">
        <v>1712</v>
      </c>
      <c r="K519" t="s">
        <v>146</v>
      </c>
      <c r="L519" s="60"/>
    </row>
    <row r="520" spans="1:12" x14ac:dyDescent="0.35">
      <c r="A520" t="s">
        <v>246</v>
      </c>
      <c r="B520" t="s">
        <v>178</v>
      </c>
      <c r="C520" t="s">
        <v>247</v>
      </c>
      <c r="D520" t="s">
        <v>198</v>
      </c>
      <c r="E520" t="s">
        <v>5</v>
      </c>
      <c r="F520" t="s">
        <v>548</v>
      </c>
      <c r="G520" t="s">
        <v>549</v>
      </c>
      <c r="H520" t="s">
        <v>550</v>
      </c>
      <c r="I520" t="s">
        <v>551</v>
      </c>
      <c r="J520" s="60" t="s">
        <v>1713</v>
      </c>
      <c r="K520" t="s">
        <v>146</v>
      </c>
      <c r="L520" s="60"/>
    </row>
    <row r="521" spans="1:12" x14ac:dyDescent="0.35">
      <c r="A521" t="s">
        <v>246</v>
      </c>
      <c r="B521" t="s">
        <v>178</v>
      </c>
      <c r="C521" t="s">
        <v>247</v>
      </c>
      <c r="D521" t="s">
        <v>198</v>
      </c>
      <c r="E521" t="s">
        <v>7</v>
      </c>
      <c r="F521" t="s">
        <v>552</v>
      </c>
      <c r="G521" t="s">
        <v>553</v>
      </c>
      <c r="H521" t="s">
        <v>554</v>
      </c>
      <c r="I521" t="s">
        <v>555</v>
      </c>
      <c r="J521" s="60" t="s">
        <v>1714</v>
      </c>
      <c r="K521" t="s">
        <v>146</v>
      </c>
      <c r="L521" s="60"/>
    </row>
    <row r="522" spans="1:12" x14ac:dyDescent="0.35">
      <c r="A522" t="s">
        <v>246</v>
      </c>
      <c r="B522" t="s">
        <v>178</v>
      </c>
      <c r="C522" t="s">
        <v>247</v>
      </c>
      <c r="D522" t="s">
        <v>199</v>
      </c>
      <c r="E522" t="s">
        <v>20</v>
      </c>
      <c r="F522" t="s">
        <v>556</v>
      </c>
      <c r="G522" t="s">
        <v>557</v>
      </c>
      <c r="H522" t="s">
        <v>558</v>
      </c>
      <c r="I522" t="s">
        <v>559</v>
      </c>
      <c r="J522" s="60" t="s">
        <v>1735</v>
      </c>
      <c r="K522" t="s">
        <v>146</v>
      </c>
      <c r="L522" s="60"/>
    </row>
    <row r="523" spans="1:12" x14ac:dyDescent="0.35">
      <c r="A523" t="s">
        <v>246</v>
      </c>
      <c r="B523" t="s">
        <v>178</v>
      </c>
      <c r="C523" t="s">
        <v>247</v>
      </c>
      <c r="D523" t="s">
        <v>199</v>
      </c>
      <c r="E523" t="s">
        <v>15</v>
      </c>
      <c r="F523" t="s">
        <v>560</v>
      </c>
      <c r="G523" t="s">
        <v>561</v>
      </c>
      <c r="H523" t="s">
        <v>562</v>
      </c>
      <c r="I523" t="s">
        <v>563</v>
      </c>
      <c r="J523" s="60" t="s">
        <v>1736</v>
      </c>
      <c r="K523" t="s">
        <v>146</v>
      </c>
      <c r="L523" s="60"/>
    </row>
    <row r="524" spans="1:12" x14ac:dyDescent="0.35">
      <c r="A524" t="s">
        <v>246</v>
      </c>
      <c r="B524" t="s">
        <v>178</v>
      </c>
      <c r="C524" t="s">
        <v>247</v>
      </c>
      <c r="D524" t="s">
        <v>199</v>
      </c>
      <c r="E524" t="s">
        <v>21</v>
      </c>
      <c r="F524" t="s">
        <v>564</v>
      </c>
      <c r="G524" t="s">
        <v>565</v>
      </c>
      <c r="H524" t="s">
        <v>566</v>
      </c>
      <c r="I524" t="s">
        <v>567</v>
      </c>
      <c r="J524" s="60" t="s">
        <v>1737</v>
      </c>
      <c r="K524" t="s">
        <v>146</v>
      </c>
      <c r="L524" s="60"/>
    </row>
    <row r="525" spans="1:12" x14ac:dyDescent="0.35">
      <c r="A525" t="s">
        <v>246</v>
      </c>
      <c r="B525" t="s">
        <v>178</v>
      </c>
      <c r="C525" t="s">
        <v>247</v>
      </c>
      <c r="D525" t="s">
        <v>199</v>
      </c>
      <c r="E525" t="s">
        <v>22</v>
      </c>
      <c r="F525" t="s">
        <v>568</v>
      </c>
      <c r="G525" t="s">
        <v>569</v>
      </c>
      <c r="H525" t="s">
        <v>570</v>
      </c>
      <c r="I525" t="s">
        <v>571</v>
      </c>
      <c r="J525" s="60" t="s">
        <v>1738</v>
      </c>
      <c r="K525" t="s">
        <v>146</v>
      </c>
      <c r="L525" s="60"/>
    </row>
    <row r="526" spans="1:12" x14ac:dyDescent="0.35">
      <c r="A526" t="s">
        <v>246</v>
      </c>
      <c r="B526" t="s">
        <v>178</v>
      </c>
      <c r="C526" t="s">
        <v>247</v>
      </c>
      <c r="D526" t="s">
        <v>199</v>
      </c>
      <c r="E526" t="s">
        <v>24</v>
      </c>
      <c r="F526" t="s">
        <v>572</v>
      </c>
      <c r="G526" t="s">
        <v>573</v>
      </c>
      <c r="H526" t="s">
        <v>574</v>
      </c>
      <c r="I526" t="s">
        <v>575</v>
      </c>
      <c r="J526" s="60" t="s">
        <v>1739</v>
      </c>
      <c r="K526" t="s">
        <v>146</v>
      </c>
      <c r="L526" s="60"/>
    </row>
    <row r="527" spans="1:12" x14ac:dyDescent="0.35">
      <c r="A527" t="s">
        <v>246</v>
      </c>
      <c r="B527" t="s">
        <v>178</v>
      </c>
      <c r="C527" t="s">
        <v>247</v>
      </c>
      <c r="D527" t="s">
        <v>199</v>
      </c>
      <c r="E527" t="s">
        <v>28</v>
      </c>
      <c r="F527" t="s">
        <v>576</v>
      </c>
      <c r="G527" t="s">
        <v>577</v>
      </c>
      <c r="H527" t="s">
        <v>578</v>
      </c>
      <c r="I527" t="s">
        <v>579</v>
      </c>
      <c r="J527" s="60" t="s">
        <v>1740</v>
      </c>
      <c r="K527" t="s">
        <v>146</v>
      </c>
      <c r="L527" s="60"/>
    </row>
    <row r="528" spans="1:12" x14ac:dyDescent="0.35">
      <c r="A528" t="s">
        <v>246</v>
      </c>
      <c r="B528" t="s">
        <v>178</v>
      </c>
      <c r="C528" t="s">
        <v>247</v>
      </c>
      <c r="D528" t="s">
        <v>199</v>
      </c>
      <c r="E528" t="s">
        <v>18</v>
      </c>
      <c r="F528" t="s">
        <v>580</v>
      </c>
      <c r="G528" t="s">
        <v>581</v>
      </c>
      <c r="H528" t="s">
        <v>582</v>
      </c>
      <c r="I528" t="s">
        <v>583</v>
      </c>
      <c r="J528" s="60" t="s">
        <v>1741</v>
      </c>
      <c r="K528" t="s">
        <v>146</v>
      </c>
      <c r="L528" s="60"/>
    </row>
    <row r="529" spans="1:12" x14ac:dyDescent="0.35">
      <c r="A529" t="s">
        <v>246</v>
      </c>
      <c r="B529" t="s">
        <v>178</v>
      </c>
      <c r="C529" t="s">
        <v>247</v>
      </c>
      <c r="D529" t="s">
        <v>199</v>
      </c>
      <c r="E529" t="s">
        <v>17</v>
      </c>
      <c r="F529" t="s">
        <v>584</v>
      </c>
      <c r="G529" t="s">
        <v>418</v>
      </c>
      <c r="H529" t="s">
        <v>585</v>
      </c>
      <c r="I529" t="s">
        <v>586</v>
      </c>
      <c r="J529" s="60" t="s">
        <v>1742</v>
      </c>
      <c r="K529" t="s">
        <v>146</v>
      </c>
      <c r="L529" s="60"/>
    </row>
    <row r="530" spans="1:12" x14ac:dyDescent="0.35">
      <c r="A530" t="s">
        <v>246</v>
      </c>
      <c r="B530" t="s">
        <v>178</v>
      </c>
      <c r="C530" t="s">
        <v>247</v>
      </c>
      <c r="D530" t="s">
        <v>199</v>
      </c>
      <c r="E530" t="s">
        <v>14</v>
      </c>
      <c r="F530" t="s">
        <v>587</v>
      </c>
      <c r="G530" t="s">
        <v>588</v>
      </c>
      <c r="H530" t="s">
        <v>589</v>
      </c>
      <c r="I530" t="s">
        <v>590</v>
      </c>
      <c r="J530" s="60" t="s">
        <v>1743</v>
      </c>
      <c r="K530" t="s">
        <v>146</v>
      </c>
      <c r="L530" s="60"/>
    </row>
    <row r="531" spans="1:12" x14ac:dyDescent="0.35">
      <c r="A531" t="s">
        <v>246</v>
      </c>
      <c r="B531" t="s">
        <v>178</v>
      </c>
      <c r="C531" t="s">
        <v>247</v>
      </c>
      <c r="D531" t="s">
        <v>199</v>
      </c>
      <c r="E531" t="s">
        <v>19</v>
      </c>
      <c r="F531" t="s">
        <v>591</v>
      </c>
      <c r="G531" t="s">
        <v>592</v>
      </c>
      <c r="H531" t="s">
        <v>593</v>
      </c>
      <c r="I531" t="s">
        <v>594</v>
      </c>
      <c r="J531" s="60" t="s">
        <v>1744</v>
      </c>
      <c r="K531" t="s">
        <v>146</v>
      </c>
      <c r="L531" s="60"/>
    </row>
    <row r="532" spans="1:12" x14ac:dyDescent="0.35">
      <c r="A532" t="s">
        <v>246</v>
      </c>
      <c r="B532" t="s">
        <v>178</v>
      </c>
      <c r="C532" t="s">
        <v>247</v>
      </c>
      <c r="D532" t="s">
        <v>199</v>
      </c>
      <c r="E532" t="s">
        <v>26</v>
      </c>
      <c r="F532" t="s">
        <v>595</v>
      </c>
      <c r="G532" t="s">
        <v>596</v>
      </c>
      <c r="H532" t="s">
        <v>597</v>
      </c>
      <c r="I532" t="s">
        <v>598</v>
      </c>
      <c r="J532" s="60" t="s">
        <v>1745</v>
      </c>
      <c r="K532" t="s">
        <v>146</v>
      </c>
      <c r="L532" s="60"/>
    </row>
    <row r="533" spans="1:12" x14ac:dyDescent="0.35">
      <c r="A533" t="s">
        <v>246</v>
      </c>
      <c r="B533" t="s">
        <v>178</v>
      </c>
      <c r="C533" t="s">
        <v>247</v>
      </c>
      <c r="D533" t="s">
        <v>199</v>
      </c>
      <c r="E533" t="s">
        <v>16</v>
      </c>
      <c r="F533" t="s">
        <v>599</v>
      </c>
      <c r="G533" t="s">
        <v>600</v>
      </c>
      <c r="H533" t="s">
        <v>601</v>
      </c>
      <c r="I533" t="s">
        <v>602</v>
      </c>
      <c r="J533" s="60" t="s">
        <v>1746</v>
      </c>
      <c r="K533" t="s">
        <v>146</v>
      </c>
      <c r="L533" s="60"/>
    </row>
    <row r="534" spans="1:12" x14ac:dyDescent="0.35">
      <c r="A534" t="s">
        <v>246</v>
      </c>
      <c r="B534" t="s">
        <v>178</v>
      </c>
      <c r="C534" t="s">
        <v>247</v>
      </c>
      <c r="D534" t="s">
        <v>199</v>
      </c>
      <c r="E534" t="s">
        <v>25</v>
      </c>
      <c r="F534" t="s">
        <v>603</v>
      </c>
      <c r="G534" t="s">
        <v>604</v>
      </c>
      <c r="H534" t="s">
        <v>605</v>
      </c>
      <c r="I534" t="s">
        <v>606</v>
      </c>
      <c r="J534" s="60" t="s">
        <v>1747</v>
      </c>
      <c r="K534" t="s">
        <v>146</v>
      </c>
      <c r="L534" s="60"/>
    </row>
    <row r="535" spans="1:12" x14ac:dyDescent="0.35">
      <c r="A535" t="s">
        <v>246</v>
      </c>
      <c r="B535" t="s">
        <v>178</v>
      </c>
      <c r="C535" t="s">
        <v>247</v>
      </c>
      <c r="D535" t="s">
        <v>199</v>
      </c>
      <c r="E535" t="s">
        <v>31</v>
      </c>
      <c r="F535" t="s">
        <v>607</v>
      </c>
      <c r="G535" t="s">
        <v>608</v>
      </c>
      <c r="H535" t="s">
        <v>609</v>
      </c>
      <c r="I535" t="s">
        <v>610</v>
      </c>
      <c r="J535" s="60" t="s">
        <v>1748</v>
      </c>
      <c r="K535" t="s">
        <v>146</v>
      </c>
      <c r="L535" s="60"/>
    </row>
    <row r="536" spans="1:12" x14ac:dyDescent="0.35">
      <c r="A536" t="s">
        <v>246</v>
      </c>
      <c r="B536" t="s">
        <v>178</v>
      </c>
      <c r="C536" t="s">
        <v>247</v>
      </c>
      <c r="D536" t="s">
        <v>199</v>
      </c>
      <c r="E536" t="s">
        <v>150</v>
      </c>
      <c r="F536" t="s">
        <v>611</v>
      </c>
      <c r="G536" t="s">
        <v>612</v>
      </c>
      <c r="H536" t="s">
        <v>613</v>
      </c>
      <c r="I536" t="s">
        <v>614</v>
      </c>
      <c r="J536" s="60" t="s">
        <v>1749</v>
      </c>
      <c r="K536" t="s">
        <v>146</v>
      </c>
      <c r="L536" s="60"/>
    </row>
    <row r="537" spans="1:12" x14ac:dyDescent="0.35">
      <c r="A537" t="s">
        <v>246</v>
      </c>
      <c r="B537" t="s">
        <v>178</v>
      </c>
      <c r="C537" t="s">
        <v>247</v>
      </c>
      <c r="D537" t="s">
        <v>199</v>
      </c>
      <c r="E537" t="s">
        <v>153</v>
      </c>
      <c r="F537" t="s">
        <v>615</v>
      </c>
      <c r="G537" t="s">
        <v>616</v>
      </c>
      <c r="H537" t="s">
        <v>617</v>
      </c>
      <c r="I537" t="s">
        <v>618</v>
      </c>
      <c r="J537" s="60" t="s">
        <v>1750</v>
      </c>
      <c r="K537" t="s">
        <v>146</v>
      </c>
      <c r="L537" s="60"/>
    </row>
    <row r="538" spans="1:12" x14ac:dyDescent="0.35">
      <c r="A538" t="s">
        <v>246</v>
      </c>
      <c r="B538" t="s">
        <v>178</v>
      </c>
      <c r="C538" t="s">
        <v>247</v>
      </c>
      <c r="D538" t="s">
        <v>199</v>
      </c>
      <c r="E538" t="s">
        <v>23</v>
      </c>
      <c r="F538" t="s">
        <v>619</v>
      </c>
      <c r="G538" t="s">
        <v>620</v>
      </c>
      <c r="H538" t="s">
        <v>621</v>
      </c>
      <c r="I538" t="s">
        <v>622</v>
      </c>
      <c r="J538" s="60" t="s">
        <v>1751</v>
      </c>
      <c r="K538" t="s">
        <v>146</v>
      </c>
      <c r="L538" s="60"/>
    </row>
    <row r="539" spans="1:12" x14ac:dyDescent="0.35">
      <c r="A539" t="s">
        <v>246</v>
      </c>
      <c r="B539" t="s">
        <v>178</v>
      </c>
      <c r="C539" t="s">
        <v>247</v>
      </c>
      <c r="D539" t="s">
        <v>199</v>
      </c>
      <c r="E539" t="s">
        <v>151</v>
      </c>
      <c r="F539" t="s">
        <v>623</v>
      </c>
      <c r="G539" t="s">
        <v>624</v>
      </c>
      <c r="H539" t="s">
        <v>625</v>
      </c>
      <c r="I539" t="s">
        <v>626</v>
      </c>
      <c r="J539" s="60" t="s">
        <v>1752</v>
      </c>
      <c r="K539" t="s">
        <v>146</v>
      </c>
      <c r="L539" s="60"/>
    </row>
    <row r="540" spans="1:12" x14ac:dyDescent="0.35">
      <c r="A540" t="s">
        <v>246</v>
      </c>
      <c r="B540" t="s">
        <v>178</v>
      </c>
      <c r="C540" t="s">
        <v>247</v>
      </c>
      <c r="D540" t="s">
        <v>199</v>
      </c>
      <c r="E540" t="s">
        <v>149</v>
      </c>
      <c r="F540" t="s">
        <v>627</v>
      </c>
      <c r="G540" t="s">
        <v>628</v>
      </c>
      <c r="H540" t="s">
        <v>629</v>
      </c>
      <c r="I540" t="s">
        <v>630</v>
      </c>
      <c r="J540" s="60" t="s">
        <v>1753</v>
      </c>
      <c r="K540" t="s">
        <v>146</v>
      </c>
      <c r="L540" s="60"/>
    </row>
    <row r="541" spans="1:12" x14ac:dyDescent="0.35">
      <c r="A541" t="s">
        <v>248</v>
      </c>
      <c r="B541" t="s">
        <v>168</v>
      </c>
      <c r="C541" t="s">
        <v>249</v>
      </c>
      <c r="D541" t="s">
        <v>198</v>
      </c>
      <c r="E541" t="s">
        <v>152</v>
      </c>
      <c r="F541" t="s">
        <v>434</v>
      </c>
      <c r="G541" t="s">
        <v>291</v>
      </c>
      <c r="H541" t="s">
        <v>631</v>
      </c>
      <c r="I541" t="s">
        <v>632</v>
      </c>
      <c r="J541" s="60" t="s">
        <v>1715</v>
      </c>
      <c r="K541" t="s">
        <v>146</v>
      </c>
      <c r="L541" s="60"/>
    </row>
    <row r="542" spans="1:12" x14ac:dyDescent="0.35">
      <c r="A542" t="s">
        <v>248</v>
      </c>
      <c r="B542" t="s">
        <v>168</v>
      </c>
      <c r="C542" t="s">
        <v>249</v>
      </c>
      <c r="D542" t="s">
        <v>198</v>
      </c>
      <c r="E542" t="s">
        <v>155</v>
      </c>
      <c r="F542" t="s">
        <v>275</v>
      </c>
      <c r="G542" t="s">
        <v>633</v>
      </c>
      <c r="H542" t="s">
        <v>634</v>
      </c>
      <c r="I542" t="s">
        <v>635</v>
      </c>
      <c r="J542" s="60" t="s">
        <v>1716</v>
      </c>
      <c r="K542" t="s">
        <v>146</v>
      </c>
      <c r="L542" s="60"/>
    </row>
    <row r="543" spans="1:12" x14ac:dyDescent="0.35">
      <c r="A543" t="s">
        <v>248</v>
      </c>
      <c r="B543" t="s">
        <v>168</v>
      </c>
      <c r="C543" t="s">
        <v>249</v>
      </c>
      <c r="D543" t="s">
        <v>198</v>
      </c>
      <c r="E543" t="s">
        <v>13</v>
      </c>
      <c r="F543" t="s">
        <v>480</v>
      </c>
      <c r="G543" t="s">
        <v>296</v>
      </c>
      <c r="H543" t="s">
        <v>636</v>
      </c>
      <c r="I543" t="s">
        <v>637</v>
      </c>
      <c r="J543" s="60" t="s">
        <v>1717</v>
      </c>
      <c r="K543" t="s">
        <v>146</v>
      </c>
      <c r="L543" s="60"/>
    </row>
    <row r="544" spans="1:12" x14ac:dyDescent="0.35">
      <c r="A544" t="s">
        <v>248</v>
      </c>
      <c r="B544" t="s">
        <v>168</v>
      </c>
      <c r="C544" t="s">
        <v>249</v>
      </c>
      <c r="D544" t="s">
        <v>198</v>
      </c>
      <c r="E544" t="s">
        <v>30</v>
      </c>
      <c r="F544" t="s">
        <v>444</v>
      </c>
      <c r="G544" t="s">
        <v>638</v>
      </c>
      <c r="H544" t="s">
        <v>639</v>
      </c>
      <c r="I544" t="s">
        <v>640</v>
      </c>
      <c r="J544" s="60" t="s">
        <v>1718</v>
      </c>
      <c r="K544" t="s">
        <v>146</v>
      </c>
      <c r="L544" s="60"/>
    </row>
    <row r="545" spans="1:12" x14ac:dyDescent="0.35">
      <c r="A545" t="s">
        <v>248</v>
      </c>
      <c r="B545" t="s">
        <v>168</v>
      </c>
      <c r="C545" t="s">
        <v>249</v>
      </c>
      <c r="D545" t="s">
        <v>198</v>
      </c>
      <c r="E545" t="s">
        <v>2</v>
      </c>
      <c r="F545" t="s">
        <v>457</v>
      </c>
      <c r="G545" t="s">
        <v>413</v>
      </c>
      <c r="H545" t="s">
        <v>641</v>
      </c>
      <c r="I545" t="s">
        <v>642</v>
      </c>
      <c r="J545" s="60" t="s">
        <v>1719</v>
      </c>
      <c r="K545" t="s">
        <v>146</v>
      </c>
      <c r="L545" s="60"/>
    </row>
    <row r="546" spans="1:12" x14ac:dyDescent="0.35">
      <c r="A546" t="s">
        <v>248</v>
      </c>
      <c r="B546" t="s">
        <v>168</v>
      </c>
      <c r="C546" t="s">
        <v>249</v>
      </c>
      <c r="D546" t="s">
        <v>198</v>
      </c>
      <c r="E546" t="s">
        <v>27</v>
      </c>
      <c r="F546" t="s">
        <v>308</v>
      </c>
      <c r="G546" t="s">
        <v>643</v>
      </c>
      <c r="H546" t="s">
        <v>644</v>
      </c>
      <c r="I546" t="s">
        <v>645</v>
      </c>
      <c r="J546" s="60" t="s">
        <v>1720</v>
      </c>
      <c r="K546" t="s">
        <v>146</v>
      </c>
      <c r="L546" s="60"/>
    </row>
    <row r="547" spans="1:12" x14ac:dyDescent="0.35">
      <c r="A547" t="s">
        <v>248</v>
      </c>
      <c r="B547" t="s">
        <v>168</v>
      </c>
      <c r="C547" t="s">
        <v>249</v>
      </c>
      <c r="D547" t="s">
        <v>198</v>
      </c>
      <c r="E547" t="s">
        <v>10</v>
      </c>
      <c r="F547" t="s">
        <v>275</v>
      </c>
      <c r="G547" t="s">
        <v>646</v>
      </c>
      <c r="H547" t="s">
        <v>647</v>
      </c>
      <c r="I547" t="s">
        <v>648</v>
      </c>
      <c r="J547" s="60" t="s">
        <v>1721</v>
      </c>
      <c r="K547" t="s">
        <v>146</v>
      </c>
      <c r="L547" s="60"/>
    </row>
    <row r="548" spans="1:12" x14ac:dyDescent="0.35">
      <c r="A548" t="s">
        <v>248</v>
      </c>
      <c r="B548" t="s">
        <v>168</v>
      </c>
      <c r="C548" t="s">
        <v>249</v>
      </c>
      <c r="D548" t="s">
        <v>198</v>
      </c>
      <c r="E548" t="s">
        <v>6</v>
      </c>
      <c r="F548" t="s">
        <v>441</v>
      </c>
      <c r="G548" t="s">
        <v>429</v>
      </c>
      <c r="H548" t="s">
        <v>649</v>
      </c>
      <c r="I548" t="s">
        <v>650</v>
      </c>
      <c r="J548" s="60" t="s">
        <v>1722</v>
      </c>
      <c r="K548" t="s">
        <v>146</v>
      </c>
      <c r="L548" s="60"/>
    </row>
    <row r="549" spans="1:12" x14ac:dyDescent="0.35">
      <c r="A549" t="s">
        <v>248</v>
      </c>
      <c r="B549" t="s">
        <v>168</v>
      </c>
      <c r="C549" t="s">
        <v>249</v>
      </c>
      <c r="D549" t="s">
        <v>198</v>
      </c>
      <c r="E549" t="s">
        <v>8</v>
      </c>
      <c r="F549" t="s">
        <v>275</v>
      </c>
      <c r="G549" t="s">
        <v>651</v>
      </c>
      <c r="H549" t="s">
        <v>652</v>
      </c>
      <c r="I549" t="s">
        <v>653</v>
      </c>
      <c r="J549" s="60" t="s">
        <v>1723</v>
      </c>
      <c r="K549" t="s">
        <v>146</v>
      </c>
      <c r="L549" s="60"/>
    </row>
    <row r="550" spans="1:12" x14ac:dyDescent="0.35">
      <c r="A550" t="s">
        <v>248</v>
      </c>
      <c r="B550" t="s">
        <v>168</v>
      </c>
      <c r="C550" t="s">
        <v>249</v>
      </c>
      <c r="D550" t="s">
        <v>198</v>
      </c>
      <c r="E550" t="s">
        <v>12</v>
      </c>
      <c r="F550" t="s">
        <v>432</v>
      </c>
      <c r="G550" t="s">
        <v>654</v>
      </c>
      <c r="H550" t="s">
        <v>655</v>
      </c>
      <c r="I550" t="s">
        <v>656</v>
      </c>
      <c r="J550" s="60" t="s">
        <v>1724</v>
      </c>
      <c r="K550" t="s">
        <v>146</v>
      </c>
      <c r="L550" s="60"/>
    </row>
    <row r="551" spans="1:12" x14ac:dyDescent="0.35">
      <c r="A551" t="s">
        <v>248</v>
      </c>
      <c r="B551" t="s">
        <v>168</v>
      </c>
      <c r="C551" t="s">
        <v>249</v>
      </c>
      <c r="D551" t="s">
        <v>198</v>
      </c>
      <c r="E551" t="s">
        <v>11</v>
      </c>
      <c r="F551" t="s">
        <v>657</v>
      </c>
      <c r="G551" t="s">
        <v>455</v>
      </c>
      <c r="H551" t="s">
        <v>658</v>
      </c>
      <c r="I551" t="s">
        <v>659</v>
      </c>
      <c r="J551" s="60" t="s">
        <v>1725</v>
      </c>
      <c r="K551" t="s">
        <v>146</v>
      </c>
      <c r="L551" s="60"/>
    </row>
    <row r="552" spans="1:12" x14ac:dyDescent="0.35">
      <c r="A552" t="s">
        <v>248</v>
      </c>
      <c r="B552" t="s">
        <v>168</v>
      </c>
      <c r="C552" t="s">
        <v>249</v>
      </c>
      <c r="D552" t="s">
        <v>198</v>
      </c>
      <c r="E552" t="s">
        <v>9</v>
      </c>
      <c r="F552" t="s">
        <v>660</v>
      </c>
      <c r="G552" t="s">
        <v>661</v>
      </c>
      <c r="H552" t="s">
        <v>662</v>
      </c>
      <c r="I552" t="s">
        <v>663</v>
      </c>
      <c r="J552" s="60" t="s">
        <v>1726</v>
      </c>
      <c r="K552" t="s">
        <v>146</v>
      </c>
      <c r="L552" s="60"/>
    </row>
    <row r="553" spans="1:12" x14ac:dyDescent="0.35">
      <c r="A553" t="s">
        <v>248</v>
      </c>
      <c r="B553" t="s">
        <v>168</v>
      </c>
      <c r="C553" t="s">
        <v>249</v>
      </c>
      <c r="D553" t="s">
        <v>198</v>
      </c>
      <c r="E553" t="s">
        <v>4</v>
      </c>
      <c r="F553" t="s">
        <v>664</v>
      </c>
      <c r="G553" t="s">
        <v>651</v>
      </c>
      <c r="H553" t="s">
        <v>665</v>
      </c>
      <c r="I553" t="s">
        <v>666</v>
      </c>
      <c r="J553" s="60" t="s">
        <v>1727</v>
      </c>
      <c r="K553" t="s">
        <v>146</v>
      </c>
      <c r="L553" s="60"/>
    </row>
    <row r="554" spans="1:12" x14ac:dyDescent="0.35">
      <c r="A554" t="s">
        <v>248</v>
      </c>
      <c r="B554" t="s">
        <v>168</v>
      </c>
      <c r="C554" t="s">
        <v>249</v>
      </c>
      <c r="D554" t="s">
        <v>198</v>
      </c>
      <c r="E554" t="s">
        <v>148</v>
      </c>
      <c r="F554" t="s">
        <v>311</v>
      </c>
      <c r="G554" t="s">
        <v>273</v>
      </c>
      <c r="H554" t="s">
        <v>667</v>
      </c>
      <c r="I554" t="s">
        <v>668</v>
      </c>
      <c r="J554" s="60" t="s">
        <v>1728</v>
      </c>
      <c r="K554" t="s">
        <v>146</v>
      </c>
      <c r="L554" s="60"/>
    </row>
    <row r="555" spans="1:12" x14ac:dyDescent="0.35">
      <c r="A555" t="s">
        <v>248</v>
      </c>
      <c r="B555" t="s">
        <v>168</v>
      </c>
      <c r="C555" t="s">
        <v>249</v>
      </c>
      <c r="D555" t="s">
        <v>198</v>
      </c>
      <c r="E555" t="s">
        <v>3</v>
      </c>
      <c r="F555" t="s">
        <v>669</v>
      </c>
      <c r="G555" t="s">
        <v>545</v>
      </c>
      <c r="H555" t="s">
        <v>670</v>
      </c>
      <c r="I555" t="s">
        <v>671</v>
      </c>
      <c r="J555" s="60" t="s">
        <v>1729</v>
      </c>
      <c r="K555" t="s">
        <v>146</v>
      </c>
      <c r="L555" s="60"/>
    </row>
    <row r="556" spans="1:12" x14ac:dyDescent="0.35">
      <c r="A556" t="s">
        <v>248</v>
      </c>
      <c r="B556" t="s">
        <v>168</v>
      </c>
      <c r="C556" t="s">
        <v>249</v>
      </c>
      <c r="D556" t="s">
        <v>198</v>
      </c>
      <c r="E556" t="s">
        <v>5</v>
      </c>
      <c r="F556" t="s">
        <v>430</v>
      </c>
      <c r="G556" t="s">
        <v>409</v>
      </c>
      <c r="H556" t="s">
        <v>672</v>
      </c>
      <c r="I556" t="s">
        <v>673</v>
      </c>
      <c r="J556" s="60" t="s">
        <v>1730</v>
      </c>
      <c r="K556" t="s">
        <v>146</v>
      </c>
      <c r="L556" s="60"/>
    </row>
    <row r="557" spans="1:12" x14ac:dyDescent="0.35">
      <c r="A557" t="s">
        <v>248</v>
      </c>
      <c r="B557" t="s">
        <v>168</v>
      </c>
      <c r="C557" t="s">
        <v>249</v>
      </c>
      <c r="D557" t="s">
        <v>198</v>
      </c>
      <c r="E557" t="s">
        <v>7</v>
      </c>
      <c r="F557" t="s">
        <v>418</v>
      </c>
      <c r="G557" t="s">
        <v>469</v>
      </c>
      <c r="H557" t="s">
        <v>674</v>
      </c>
      <c r="I557" t="s">
        <v>675</v>
      </c>
      <c r="J557" s="60" t="s">
        <v>1731</v>
      </c>
      <c r="K557" t="s">
        <v>146</v>
      </c>
      <c r="L557" s="60"/>
    </row>
    <row r="558" spans="1:12" x14ac:dyDescent="0.35">
      <c r="A558" t="s">
        <v>248</v>
      </c>
      <c r="B558" t="s">
        <v>168</v>
      </c>
      <c r="C558" t="s">
        <v>249</v>
      </c>
      <c r="D558" t="s">
        <v>199</v>
      </c>
      <c r="E558" t="s">
        <v>20</v>
      </c>
      <c r="F558" t="s">
        <v>271</v>
      </c>
      <c r="G558" t="s">
        <v>676</v>
      </c>
      <c r="H558" t="s">
        <v>677</v>
      </c>
      <c r="I558" t="s">
        <v>678</v>
      </c>
      <c r="J558" s="60" t="s">
        <v>1754</v>
      </c>
      <c r="K558" t="s">
        <v>146</v>
      </c>
      <c r="L558" s="60"/>
    </row>
    <row r="559" spans="1:12" x14ac:dyDescent="0.35">
      <c r="A559" t="s">
        <v>248</v>
      </c>
      <c r="B559" t="s">
        <v>168</v>
      </c>
      <c r="C559" t="s">
        <v>249</v>
      </c>
      <c r="D559" t="s">
        <v>199</v>
      </c>
      <c r="E559" t="s">
        <v>15</v>
      </c>
      <c r="F559" t="s">
        <v>441</v>
      </c>
      <c r="G559" t="s">
        <v>483</v>
      </c>
      <c r="H559" t="s">
        <v>679</v>
      </c>
      <c r="I559" t="s">
        <v>680</v>
      </c>
      <c r="J559" s="60" t="s">
        <v>1755</v>
      </c>
      <c r="K559" t="s">
        <v>146</v>
      </c>
      <c r="L559" s="60"/>
    </row>
    <row r="560" spans="1:12" x14ac:dyDescent="0.35">
      <c r="A560" t="s">
        <v>248</v>
      </c>
      <c r="B560" t="s">
        <v>168</v>
      </c>
      <c r="C560" t="s">
        <v>249</v>
      </c>
      <c r="D560" t="s">
        <v>199</v>
      </c>
      <c r="E560" t="s">
        <v>21</v>
      </c>
      <c r="F560" t="s">
        <v>442</v>
      </c>
      <c r="G560" t="s">
        <v>638</v>
      </c>
      <c r="H560" t="s">
        <v>681</v>
      </c>
      <c r="I560" t="s">
        <v>682</v>
      </c>
      <c r="J560" s="60" t="s">
        <v>1756</v>
      </c>
      <c r="K560" t="s">
        <v>146</v>
      </c>
      <c r="L560" s="60"/>
    </row>
    <row r="561" spans="1:12" x14ac:dyDescent="0.35">
      <c r="A561" t="s">
        <v>248</v>
      </c>
      <c r="B561" t="s">
        <v>168</v>
      </c>
      <c r="C561" t="s">
        <v>249</v>
      </c>
      <c r="D561" t="s">
        <v>199</v>
      </c>
      <c r="E561" t="s">
        <v>22</v>
      </c>
      <c r="F561" t="s">
        <v>275</v>
      </c>
      <c r="G561" t="s">
        <v>683</v>
      </c>
      <c r="H561" t="s">
        <v>684</v>
      </c>
      <c r="I561" t="s">
        <v>685</v>
      </c>
      <c r="J561" s="60" t="s">
        <v>1757</v>
      </c>
      <c r="K561" t="s">
        <v>146</v>
      </c>
      <c r="L561" s="60"/>
    </row>
    <row r="562" spans="1:12" x14ac:dyDescent="0.35">
      <c r="A562" t="s">
        <v>248</v>
      </c>
      <c r="B562" t="s">
        <v>168</v>
      </c>
      <c r="C562" t="s">
        <v>249</v>
      </c>
      <c r="D562" t="s">
        <v>199</v>
      </c>
      <c r="E562" t="s">
        <v>24</v>
      </c>
      <c r="F562" t="s">
        <v>307</v>
      </c>
      <c r="G562" t="s">
        <v>686</v>
      </c>
      <c r="H562" t="s">
        <v>687</v>
      </c>
      <c r="I562" t="s">
        <v>688</v>
      </c>
      <c r="J562" s="60" t="s">
        <v>1758</v>
      </c>
      <c r="K562" t="s">
        <v>146</v>
      </c>
      <c r="L562" s="60"/>
    </row>
    <row r="563" spans="1:12" x14ac:dyDescent="0.35">
      <c r="A563" t="s">
        <v>248</v>
      </c>
      <c r="B563" t="s">
        <v>168</v>
      </c>
      <c r="C563" t="s">
        <v>249</v>
      </c>
      <c r="D563" t="s">
        <v>199</v>
      </c>
      <c r="E563" t="s">
        <v>28</v>
      </c>
      <c r="F563" t="s">
        <v>689</v>
      </c>
      <c r="G563" t="s">
        <v>690</v>
      </c>
      <c r="H563" t="s">
        <v>691</v>
      </c>
      <c r="I563" t="s">
        <v>692</v>
      </c>
      <c r="J563" s="60" t="s">
        <v>1759</v>
      </c>
      <c r="K563" t="s">
        <v>146</v>
      </c>
      <c r="L563" s="60"/>
    </row>
    <row r="564" spans="1:12" x14ac:dyDescent="0.35">
      <c r="A564" t="s">
        <v>248</v>
      </c>
      <c r="B564" t="s">
        <v>168</v>
      </c>
      <c r="C564" t="s">
        <v>249</v>
      </c>
      <c r="D564" t="s">
        <v>199</v>
      </c>
      <c r="E564" t="s">
        <v>18</v>
      </c>
      <c r="F564" t="s">
        <v>448</v>
      </c>
      <c r="G564" t="s">
        <v>479</v>
      </c>
      <c r="H564" t="s">
        <v>693</v>
      </c>
      <c r="I564" t="s">
        <v>694</v>
      </c>
      <c r="J564" s="60" t="s">
        <v>1760</v>
      </c>
      <c r="K564" t="s">
        <v>146</v>
      </c>
      <c r="L564" s="60"/>
    </row>
    <row r="565" spans="1:12" x14ac:dyDescent="0.35">
      <c r="A565" t="s">
        <v>248</v>
      </c>
      <c r="B565" t="s">
        <v>168</v>
      </c>
      <c r="C565" t="s">
        <v>249</v>
      </c>
      <c r="D565" t="s">
        <v>199</v>
      </c>
      <c r="E565" t="s">
        <v>17</v>
      </c>
      <c r="F565" t="s">
        <v>695</v>
      </c>
      <c r="G565" t="s">
        <v>473</v>
      </c>
      <c r="H565" t="s">
        <v>696</v>
      </c>
      <c r="I565" t="s">
        <v>697</v>
      </c>
      <c r="J565" s="60" t="s">
        <v>1761</v>
      </c>
      <c r="K565" t="s">
        <v>146</v>
      </c>
      <c r="L565" s="60"/>
    </row>
    <row r="566" spans="1:12" x14ac:dyDescent="0.35">
      <c r="A566" t="s">
        <v>248</v>
      </c>
      <c r="B566" t="s">
        <v>168</v>
      </c>
      <c r="C566" t="s">
        <v>249</v>
      </c>
      <c r="D566" t="s">
        <v>199</v>
      </c>
      <c r="E566" t="s">
        <v>14</v>
      </c>
      <c r="F566" t="s">
        <v>308</v>
      </c>
      <c r="G566" t="s">
        <v>686</v>
      </c>
      <c r="H566" t="s">
        <v>698</v>
      </c>
      <c r="I566" t="s">
        <v>699</v>
      </c>
      <c r="J566" s="60" t="s">
        <v>1762</v>
      </c>
      <c r="K566" t="s">
        <v>146</v>
      </c>
      <c r="L566" s="60"/>
    </row>
    <row r="567" spans="1:12" x14ac:dyDescent="0.35">
      <c r="A567" t="s">
        <v>248</v>
      </c>
      <c r="B567" t="s">
        <v>168</v>
      </c>
      <c r="C567" t="s">
        <v>249</v>
      </c>
      <c r="D567" t="s">
        <v>199</v>
      </c>
      <c r="E567" t="s">
        <v>19</v>
      </c>
      <c r="F567" t="s">
        <v>444</v>
      </c>
      <c r="G567" t="s">
        <v>633</v>
      </c>
      <c r="H567" t="s">
        <v>700</v>
      </c>
      <c r="I567" t="s">
        <v>701</v>
      </c>
      <c r="J567" s="60" t="s">
        <v>1763</v>
      </c>
      <c r="K567" t="s">
        <v>146</v>
      </c>
      <c r="L567" s="60"/>
    </row>
    <row r="568" spans="1:12" x14ac:dyDescent="0.35">
      <c r="A568" t="s">
        <v>248</v>
      </c>
      <c r="B568" t="s">
        <v>168</v>
      </c>
      <c r="C568" t="s">
        <v>249</v>
      </c>
      <c r="D568" t="s">
        <v>199</v>
      </c>
      <c r="E568" t="s">
        <v>26</v>
      </c>
      <c r="F568" t="s">
        <v>702</v>
      </c>
      <c r="G568" t="s">
        <v>478</v>
      </c>
      <c r="H568" t="s">
        <v>703</v>
      </c>
      <c r="I568" t="s">
        <v>704</v>
      </c>
      <c r="J568" s="60" t="s">
        <v>1764</v>
      </c>
      <c r="K568" t="s">
        <v>146</v>
      </c>
      <c r="L568" s="60"/>
    </row>
    <row r="569" spans="1:12" x14ac:dyDescent="0.35">
      <c r="A569" t="s">
        <v>248</v>
      </c>
      <c r="B569" t="s">
        <v>168</v>
      </c>
      <c r="C569" t="s">
        <v>249</v>
      </c>
      <c r="D569" t="s">
        <v>199</v>
      </c>
      <c r="E569" t="s">
        <v>16</v>
      </c>
      <c r="F569" t="s">
        <v>271</v>
      </c>
      <c r="G569" t="s">
        <v>472</v>
      </c>
      <c r="H569" t="s">
        <v>705</v>
      </c>
      <c r="I569" t="s">
        <v>706</v>
      </c>
      <c r="J569" s="60" t="s">
        <v>1765</v>
      </c>
      <c r="K569" t="s">
        <v>146</v>
      </c>
      <c r="L569" s="60"/>
    </row>
    <row r="570" spans="1:12" x14ac:dyDescent="0.35">
      <c r="A570" t="s">
        <v>248</v>
      </c>
      <c r="B570" t="s">
        <v>168</v>
      </c>
      <c r="C570" t="s">
        <v>249</v>
      </c>
      <c r="D570" t="s">
        <v>199</v>
      </c>
      <c r="E570" t="s">
        <v>25</v>
      </c>
      <c r="F570" t="s">
        <v>447</v>
      </c>
      <c r="G570" t="s">
        <v>633</v>
      </c>
      <c r="H570" t="s">
        <v>707</v>
      </c>
      <c r="I570" t="s">
        <v>708</v>
      </c>
      <c r="J570" s="60" t="s">
        <v>1766</v>
      </c>
      <c r="K570" t="s">
        <v>146</v>
      </c>
      <c r="L570" s="60"/>
    </row>
    <row r="571" spans="1:12" x14ac:dyDescent="0.35">
      <c r="A571" t="s">
        <v>248</v>
      </c>
      <c r="B571" t="s">
        <v>168</v>
      </c>
      <c r="C571" t="s">
        <v>249</v>
      </c>
      <c r="D571" t="s">
        <v>199</v>
      </c>
      <c r="E571" t="s">
        <v>31</v>
      </c>
      <c r="F571" t="s">
        <v>275</v>
      </c>
      <c r="G571" t="s">
        <v>422</v>
      </c>
      <c r="H571" t="s">
        <v>709</v>
      </c>
      <c r="I571" t="s">
        <v>710</v>
      </c>
      <c r="J571" s="60" t="s">
        <v>1767</v>
      </c>
      <c r="K571" t="s">
        <v>146</v>
      </c>
      <c r="L571" s="60"/>
    </row>
    <row r="572" spans="1:12" x14ac:dyDescent="0.35">
      <c r="A572" t="s">
        <v>248</v>
      </c>
      <c r="B572" t="s">
        <v>168</v>
      </c>
      <c r="C572" t="s">
        <v>249</v>
      </c>
      <c r="D572" t="s">
        <v>199</v>
      </c>
      <c r="E572" t="s">
        <v>150</v>
      </c>
      <c r="F572" t="s">
        <v>275</v>
      </c>
      <c r="G572" t="s">
        <v>433</v>
      </c>
      <c r="H572" t="s">
        <v>711</v>
      </c>
      <c r="I572" t="s">
        <v>712</v>
      </c>
      <c r="J572" s="60" t="s">
        <v>1768</v>
      </c>
      <c r="K572" t="s">
        <v>146</v>
      </c>
      <c r="L572" s="60"/>
    </row>
    <row r="573" spans="1:12" x14ac:dyDescent="0.35">
      <c r="A573" t="s">
        <v>248</v>
      </c>
      <c r="B573" t="s">
        <v>168</v>
      </c>
      <c r="C573" t="s">
        <v>249</v>
      </c>
      <c r="D573" t="s">
        <v>199</v>
      </c>
      <c r="E573" t="s">
        <v>153</v>
      </c>
      <c r="F573" t="s">
        <v>275</v>
      </c>
      <c r="G573" t="s">
        <v>483</v>
      </c>
      <c r="H573" t="s">
        <v>713</v>
      </c>
      <c r="I573" t="s">
        <v>714</v>
      </c>
      <c r="J573" s="60" t="s">
        <v>1769</v>
      </c>
      <c r="K573" t="s">
        <v>146</v>
      </c>
      <c r="L573" s="60"/>
    </row>
    <row r="574" spans="1:12" x14ac:dyDescent="0.35">
      <c r="A574" t="s">
        <v>248</v>
      </c>
      <c r="B574" t="s">
        <v>168</v>
      </c>
      <c r="C574" t="s">
        <v>249</v>
      </c>
      <c r="D574" t="s">
        <v>199</v>
      </c>
      <c r="E574" t="s">
        <v>23</v>
      </c>
      <c r="F574" t="s">
        <v>308</v>
      </c>
      <c r="G574" t="s">
        <v>414</v>
      </c>
      <c r="H574" t="s">
        <v>715</v>
      </c>
      <c r="I574" t="s">
        <v>716</v>
      </c>
      <c r="J574" s="60" t="s">
        <v>1770</v>
      </c>
      <c r="K574" t="s">
        <v>146</v>
      </c>
      <c r="L574" s="60"/>
    </row>
    <row r="575" spans="1:12" x14ac:dyDescent="0.35">
      <c r="A575" t="s">
        <v>248</v>
      </c>
      <c r="B575" t="s">
        <v>168</v>
      </c>
      <c r="C575" t="s">
        <v>249</v>
      </c>
      <c r="D575" t="s">
        <v>199</v>
      </c>
      <c r="E575" t="s">
        <v>151</v>
      </c>
      <c r="F575" t="s">
        <v>271</v>
      </c>
      <c r="G575" t="s">
        <v>717</v>
      </c>
      <c r="H575" t="s">
        <v>718</v>
      </c>
      <c r="I575" t="s">
        <v>719</v>
      </c>
      <c r="J575" s="60" t="s">
        <v>1771</v>
      </c>
      <c r="K575" t="s">
        <v>146</v>
      </c>
      <c r="L575" s="60"/>
    </row>
    <row r="576" spans="1:12" x14ac:dyDescent="0.35">
      <c r="A576" t="s">
        <v>248</v>
      </c>
      <c r="B576" t="s">
        <v>168</v>
      </c>
      <c r="C576" t="s">
        <v>249</v>
      </c>
      <c r="D576" t="s">
        <v>199</v>
      </c>
      <c r="E576" t="s">
        <v>149</v>
      </c>
      <c r="F576" t="s">
        <v>271</v>
      </c>
      <c r="G576" t="s">
        <v>459</v>
      </c>
      <c r="H576" t="s">
        <v>720</v>
      </c>
      <c r="I576" t="s">
        <v>721</v>
      </c>
      <c r="J576" s="60" t="s">
        <v>1772</v>
      </c>
      <c r="K576" t="s">
        <v>146</v>
      </c>
      <c r="L576" s="60"/>
    </row>
    <row r="577" spans="1:12" x14ac:dyDescent="0.35">
      <c r="A577" t="s">
        <v>250</v>
      </c>
      <c r="B577" t="s">
        <v>162</v>
      </c>
      <c r="C577" t="s">
        <v>251</v>
      </c>
      <c r="D577" t="s">
        <v>198</v>
      </c>
      <c r="E577" t="s">
        <v>13</v>
      </c>
      <c r="F577" t="s">
        <v>722</v>
      </c>
      <c r="G577" t="s">
        <v>723</v>
      </c>
      <c r="H577" t="s">
        <v>724</v>
      </c>
      <c r="I577" t="s">
        <v>725</v>
      </c>
      <c r="J577" s="60" t="s">
        <v>1732</v>
      </c>
      <c r="K577" t="s">
        <v>146</v>
      </c>
      <c r="L577" s="60"/>
    </row>
    <row r="578" spans="1:12" x14ac:dyDescent="0.35">
      <c r="A578" t="s">
        <v>250</v>
      </c>
      <c r="B578" t="s">
        <v>162</v>
      </c>
      <c r="C578" t="s">
        <v>251</v>
      </c>
      <c r="D578" t="s">
        <v>198</v>
      </c>
      <c r="E578" t="s">
        <v>30</v>
      </c>
      <c r="F578" t="s">
        <v>275</v>
      </c>
      <c r="G578" t="s">
        <v>422</v>
      </c>
      <c r="H578" t="s">
        <v>726</v>
      </c>
      <c r="I578" t="s">
        <v>727</v>
      </c>
      <c r="J578" s="60" t="s">
        <v>1733</v>
      </c>
      <c r="K578" t="s">
        <v>146</v>
      </c>
      <c r="L578" s="60"/>
    </row>
    <row r="579" spans="1:12" x14ac:dyDescent="0.35">
      <c r="A579" t="s">
        <v>250</v>
      </c>
      <c r="B579" t="s">
        <v>162</v>
      </c>
      <c r="C579" t="s">
        <v>251</v>
      </c>
      <c r="D579" t="s">
        <v>199</v>
      </c>
      <c r="E579" t="s">
        <v>20</v>
      </c>
      <c r="F579" t="s">
        <v>327</v>
      </c>
      <c r="G579" t="s">
        <v>676</v>
      </c>
      <c r="H579" t="s">
        <v>728</v>
      </c>
      <c r="I579" t="s">
        <v>729</v>
      </c>
      <c r="J579" s="60" t="s">
        <v>1773</v>
      </c>
      <c r="K579" t="s">
        <v>146</v>
      </c>
      <c r="L579" s="60"/>
    </row>
    <row r="580" spans="1:12" x14ac:dyDescent="0.35">
      <c r="A580" t="s">
        <v>250</v>
      </c>
      <c r="B580" t="s">
        <v>162</v>
      </c>
      <c r="C580" t="s">
        <v>251</v>
      </c>
      <c r="D580" t="s">
        <v>199</v>
      </c>
      <c r="E580" t="s">
        <v>15</v>
      </c>
      <c r="F580" t="s">
        <v>448</v>
      </c>
      <c r="G580" t="s">
        <v>470</v>
      </c>
      <c r="H580" t="s">
        <v>730</v>
      </c>
      <c r="I580" t="s">
        <v>731</v>
      </c>
      <c r="J580" s="60" t="s">
        <v>1774</v>
      </c>
      <c r="K580" t="s">
        <v>146</v>
      </c>
      <c r="L580" s="60"/>
    </row>
    <row r="581" spans="1:12" x14ac:dyDescent="0.35">
      <c r="A581" t="s">
        <v>250</v>
      </c>
      <c r="B581" t="s">
        <v>162</v>
      </c>
      <c r="C581" t="s">
        <v>251</v>
      </c>
      <c r="D581" t="s">
        <v>199</v>
      </c>
      <c r="E581" t="s">
        <v>21</v>
      </c>
      <c r="F581" t="s">
        <v>732</v>
      </c>
      <c r="G581" t="s">
        <v>466</v>
      </c>
      <c r="H581" t="s">
        <v>733</v>
      </c>
      <c r="I581" t="s">
        <v>734</v>
      </c>
      <c r="J581" s="60" t="s">
        <v>1775</v>
      </c>
      <c r="K581" t="s">
        <v>146</v>
      </c>
      <c r="L581" s="60"/>
    </row>
    <row r="582" spans="1:12" x14ac:dyDescent="0.35">
      <c r="A582" t="s">
        <v>250</v>
      </c>
      <c r="B582" t="s">
        <v>162</v>
      </c>
      <c r="C582" t="s">
        <v>251</v>
      </c>
      <c r="D582" t="s">
        <v>199</v>
      </c>
      <c r="E582" t="s">
        <v>22</v>
      </c>
      <c r="F582" t="s">
        <v>327</v>
      </c>
      <c r="G582" t="s">
        <v>735</v>
      </c>
      <c r="H582" t="s">
        <v>736</v>
      </c>
      <c r="I582" t="s">
        <v>737</v>
      </c>
      <c r="J582" s="60" t="s">
        <v>1776</v>
      </c>
      <c r="K582" t="s">
        <v>146</v>
      </c>
      <c r="L582" s="60"/>
    </row>
    <row r="583" spans="1:12" x14ac:dyDescent="0.35">
      <c r="A583" t="s">
        <v>250</v>
      </c>
      <c r="B583" t="s">
        <v>162</v>
      </c>
      <c r="C583" t="s">
        <v>251</v>
      </c>
      <c r="D583" t="s">
        <v>199</v>
      </c>
      <c r="E583" t="s">
        <v>24</v>
      </c>
      <c r="F583" t="s">
        <v>448</v>
      </c>
      <c r="G583" t="s">
        <v>483</v>
      </c>
      <c r="H583" t="s">
        <v>738</v>
      </c>
      <c r="I583" t="s">
        <v>739</v>
      </c>
      <c r="J583" s="60" t="s">
        <v>1777</v>
      </c>
      <c r="K583" t="s">
        <v>146</v>
      </c>
      <c r="L583" s="60"/>
    </row>
    <row r="584" spans="1:12" x14ac:dyDescent="0.35">
      <c r="A584" t="s">
        <v>250</v>
      </c>
      <c r="B584" t="s">
        <v>162</v>
      </c>
      <c r="C584" t="s">
        <v>251</v>
      </c>
      <c r="D584" t="s">
        <v>199</v>
      </c>
      <c r="E584" t="s">
        <v>28</v>
      </c>
      <c r="F584" t="s">
        <v>443</v>
      </c>
      <c r="G584" t="s">
        <v>453</v>
      </c>
      <c r="H584" t="s">
        <v>740</v>
      </c>
      <c r="I584" t="s">
        <v>741</v>
      </c>
      <c r="J584" s="60" t="s">
        <v>1778</v>
      </c>
      <c r="K584" t="s">
        <v>146</v>
      </c>
      <c r="L584" s="60"/>
    </row>
    <row r="585" spans="1:12" x14ac:dyDescent="0.35">
      <c r="A585" t="s">
        <v>250</v>
      </c>
      <c r="B585" t="s">
        <v>162</v>
      </c>
      <c r="C585" t="s">
        <v>251</v>
      </c>
      <c r="D585" t="s">
        <v>199</v>
      </c>
      <c r="E585" t="s">
        <v>18</v>
      </c>
      <c r="F585" t="s">
        <v>742</v>
      </c>
      <c r="G585" t="s">
        <v>743</v>
      </c>
      <c r="H585" t="s">
        <v>744</v>
      </c>
      <c r="I585" t="s">
        <v>745</v>
      </c>
      <c r="J585" s="60" t="s">
        <v>1779</v>
      </c>
      <c r="K585" t="s">
        <v>146</v>
      </c>
      <c r="L585" s="60"/>
    </row>
    <row r="586" spans="1:12" x14ac:dyDescent="0.35">
      <c r="A586" t="s">
        <v>250</v>
      </c>
      <c r="B586" t="s">
        <v>162</v>
      </c>
      <c r="C586" t="s">
        <v>251</v>
      </c>
      <c r="D586" t="s">
        <v>199</v>
      </c>
      <c r="E586" t="s">
        <v>17</v>
      </c>
      <c r="F586" t="s">
        <v>311</v>
      </c>
      <c r="G586" t="s">
        <v>324</v>
      </c>
      <c r="H586" t="s">
        <v>746</v>
      </c>
      <c r="I586" t="s">
        <v>747</v>
      </c>
      <c r="J586" s="60" t="s">
        <v>1780</v>
      </c>
      <c r="K586" t="s">
        <v>146</v>
      </c>
      <c r="L586" s="60"/>
    </row>
    <row r="587" spans="1:12" x14ac:dyDescent="0.35">
      <c r="A587" t="s">
        <v>250</v>
      </c>
      <c r="B587" t="s">
        <v>162</v>
      </c>
      <c r="C587" t="s">
        <v>251</v>
      </c>
      <c r="D587" t="s">
        <v>199</v>
      </c>
      <c r="E587" t="s">
        <v>14</v>
      </c>
      <c r="F587" t="s">
        <v>449</v>
      </c>
      <c r="G587" t="s">
        <v>446</v>
      </c>
      <c r="H587" t="s">
        <v>748</v>
      </c>
      <c r="I587" t="s">
        <v>749</v>
      </c>
      <c r="J587" s="60" t="s">
        <v>1781</v>
      </c>
      <c r="K587" t="s">
        <v>146</v>
      </c>
      <c r="L587" s="60"/>
    </row>
    <row r="588" spans="1:12" x14ac:dyDescent="0.35">
      <c r="A588" t="s">
        <v>250</v>
      </c>
      <c r="B588" t="s">
        <v>162</v>
      </c>
      <c r="C588" t="s">
        <v>251</v>
      </c>
      <c r="D588" t="s">
        <v>199</v>
      </c>
      <c r="E588" t="s">
        <v>19</v>
      </c>
      <c r="F588" t="s">
        <v>750</v>
      </c>
      <c r="G588" t="s">
        <v>751</v>
      </c>
      <c r="H588" t="s">
        <v>752</v>
      </c>
      <c r="I588" t="s">
        <v>753</v>
      </c>
      <c r="J588" s="60" t="s">
        <v>1782</v>
      </c>
      <c r="K588" t="s">
        <v>146</v>
      </c>
      <c r="L588" s="60"/>
    </row>
    <row r="589" spans="1:12" x14ac:dyDescent="0.35">
      <c r="A589" t="s">
        <v>250</v>
      </c>
      <c r="B589" t="s">
        <v>162</v>
      </c>
      <c r="C589" t="s">
        <v>251</v>
      </c>
      <c r="D589" t="s">
        <v>199</v>
      </c>
      <c r="E589" t="s">
        <v>26</v>
      </c>
      <c r="F589" t="s">
        <v>311</v>
      </c>
      <c r="G589" t="s">
        <v>324</v>
      </c>
      <c r="H589" t="s">
        <v>754</v>
      </c>
      <c r="I589" t="s">
        <v>755</v>
      </c>
      <c r="J589" s="60" t="s">
        <v>1783</v>
      </c>
      <c r="K589" t="s">
        <v>146</v>
      </c>
      <c r="L589" s="60"/>
    </row>
    <row r="590" spans="1:12" x14ac:dyDescent="0.35">
      <c r="A590" t="s">
        <v>250</v>
      </c>
      <c r="B590" t="s">
        <v>162</v>
      </c>
      <c r="C590" t="s">
        <v>251</v>
      </c>
      <c r="D590" t="s">
        <v>199</v>
      </c>
      <c r="E590" t="s">
        <v>16</v>
      </c>
      <c r="F590" t="s">
        <v>742</v>
      </c>
      <c r="G590" t="s">
        <v>468</v>
      </c>
      <c r="H590" t="s">
        <v>756</v>
      </c>
      <c r="I590" t="s">
        <v>757</v>
      </c>
      <c r="J590" s="60" t="s">
        <v>1784</v>
      </c>
      <c r="K590" t="s">
        <v>146</v>
      </c>
      <c r="L590" s="60"/>
    </row>
    <row r="591" spans="1:12" x14ac:dyDescent="0.35">
      <c r="A591" t="s">
        <v>250</v>
      </c>
      <c r="B591" t="s">
        <v>162</v>
      </c>
      <c r="C591" t="s">
        <v>251</v>
      </c>
      <c r="D591" t="s">
        <v>199</v>
      </c>
      <c r="E591" t="s">
        <v>25</v>
      </c>
      <c r="F591" t="s">
        <v>758</v>
      </c>
      <c r="G591" t="s">
        <v>759</v>
      </c>
      <c r="H591" t="s">
        <v>760</v>
      </c>
      <c r="I591" t="s">
        <v>761</v>
      </c>
      <c r="J591" s="60" t="s">
        <v>1785</v>
      </c>
      <c r="K591" t="s">
        <v>146</v>
      </c>
      <c r="L591" s="60"/>
    </row>
    <row r="592" spans="1:12" x14ac:dyDescent="0.35">
      <c r="A592" t="s">
        <v>250</v>
      </c>
      <c r="B592" t="s">
        <v>162</v>
      </c>
      <c r="C592" t="s">
        <v>251</v>
      </c>
      <c r="D592" t="s">
        <v>199</v>
      </c>
      <c r="E592" t="s">
        <v>31</v>
      </c>
      <c r="F592" t="s">
        <v>456</v>
      </c>
      <c r="G592" t="s">
        <v>435</v>
      </c>
      <c r="H592" t="s">
        <v>762</v>
      </c>
      <c r="I592" t="s">
        <v>763</v>
      </c>
      <c r="J592" s="60" t="s">
        <v>1786</v>
      </c>
      <c r="K592" t="s">
        <v>146</v>
      </c>
      <c r="L592" s="60"/>
    </row>
    <row r="593" spans="1:12" x14ac:dyDescent="0.35">
      <c r="A593" t="s">
        <v>250</v>
      </c>
      <c r="B593" t="s">
        <v>162</v>
      </c>
      <c r="C593" t="s">
        <v>251</v>
      </c>
      <c r="D593" t="s">
        <v>199</v>
      </c>
      <c r="E593" t="s">
        <v>150</v>
      </c>
      <c r="F593" t="s">
        <v>643</v>
      </c>
      <c r="G593" t="s">
        <v>764</v>
      </c>
      <c r="H593" t="s">
        <v>765</v>
      </c>
      <c r="I593" t="s">
        <v>766</v>
      </c>
      <c r="J593" s="60" t="s">
        <v>1787</v>
      </c>
      <c r="K593" t="s">
        <v>146</v>
      </c>
      <c r="L593" s="60"/>
    </row>
    <row r="594" spans="1:12" x14ac:dyDescent="0.35">
      <c r="A594" t="s">
        <v>250</v>
      </c>
      <c r="B594" t="s">
        <v>162</v>
      </c>
      <c r="C594" t="s">
        <v>251</v>
      </c>
      <c r="D594" t="s">
        <v>199</v>
      </c>
      <c r="E594" t="s">
        <v>153</v>
      </c>
      <c r="F594" t="s">
        <v>445</v>
      </c>
      <c r="G594" t="s">
        <v>767</v>
      </c>
      <c r="H594" t="s">
        <v>768</v>
      </c>
      <c r="I594" t="s">
        <v>769</v>
      </c>
      <c r="J594" s="60" t="s">
        <v>1788</v>
      </c>
      <c r="K594" t="s">
        <v>146</v>
      </c>
      <c r="L594" s="60"/>
    </row>
    <row r="595" spans="1:12" x14ac:dyDescent="0.35">
      <c r="A595" t="s">
        <v>250</v>
      </c>
      <c r="B595" t="s">
        <v>162</v>
      </c>
      <c r="C595" t="s">
        <v>251</v>
      </c>
      <c r="D595" t="s">
        <v>199</v>
      </c>
      <c r="E595" t="s">
        <v>23</v>
      </c>
      <c r="F595" t="s">
        <v>651</v>
      </c>
      <c r="G595" t="s">
        <v>770</v>
      </c>
      <c r="H595" t="s">
        <v>771</v>
      </c>
      <c r="I595" t="s">
        <v>772</v>
      </c>
      <c r="J595" s="60" t="s">
        <v>1789</v>
      </c>
      <c r="K595" t="s">
        <v>146</v>
      </c>
      <c r="L595" s="60"/>
    </row>
    <row r="596" spans="1:12" x14ac:dyDescent="0.35">
      <c r="A596" t="s">
        <v>250</v>
      </c>
      <c r="B596" t="s">
        <v>162</v>
      </c>
      <c r="C596" t="s">
        <v>251</v>
      </c>
      <c r="D596" t="s">
        <v>199</v>
      </c>
      <c r="E596" t="s">
        <v>151</v>
      </c>
      <c r="F596" t="s">
        <v>445</v>
      </c>
      <c r="G596" t="s">
        <v>773</v>
      </c>
      <c r="H596" t="s">
        <v>774</v>
      </c>
      <c r="I596" t="s">
        <v>775</v>
      </c>
      <c r="J596" s="60" t="s">
        <v>1790</v>
      </c>
      <c r="K596" t="s">
        <v>146</v>
      </c>
      <c r="L596" s="60"/>
    </row>
    <row r="597" spans="1:12" x14ac:dyDescent="0.35">
      <c r="A597" t="s">
        <v>250</v>
      </c>
      <c r="B597" t="s">
        <v>162</v>
      </c>
      <c r="C597" t="s">
        <v>251</v>
      </c>
      <c r="D597" t="s">
        <v>199</v>
      </c>
      <c r="E597" t="s">
        <v>149</v>
      </c>
      <c r="F597" t="s">
        <v>445</v>
      </c>
      <c r="G597" t="s">
        <v>776</v>
      </c>
      <c r="H597" t="s">
        <v>777</v>
      </c>
      <c r="I597" t="s">
        <v>778</v>
      </c>
      <c r="J597" s="60" t="s">
        <v>1791</v>
      </c>
      <c r="K597" t="s">
        <v>146</v>
      </c>
      <c r="L597" s="60"/>
    </row>
    <row r="598" spans="1:12" x14ac:dyDescent="0.35">
      <c r="A598" t="s">
        <v>252</v>
      </c>
      <c r="B598" t="s">
        <v>171</v>
      </c>
      <c r="C598" t="s">
        <v>253</v>
      </c>
      <c r="D598" t="s">
        <v>198</v>
      </c>
      <c r="E598" t="s">
        <v>13</v>
      </c>
      <c r="F598" t="s">
        <v>779</v>
      </c>
      <c r="G598" t="s">
        <v>780</v>
      </c>
      <c r="H598" t="s">
        <v>781</v>
      </c>
      <c r="I598" t="s">
        <v>782</v>
      </c>
      <c r="J598" s="60" t="s">
        <v>1734</v>
      </c>
      <c r="K598" t="s">
        <v>146</v>
      </c>
      <c r="L598" s="60"/>
    </row>
    <row r="599" spans="1:12" x14ac:dyDescent="0.35">
      <c r="A599" t="s">
        <v>252</v>
      </c>
      <c r="B599" t="s">
        <v>171</v>
      </c>
      <c r="C599" t="s">
        <v>253</v>
      </c>
      <c r="D599" t="s">
        <v>198</v>
      </c>
      <c r="E599" t="s">
        <v>30</v>
      </c>
      <c r="F599" t="s">
        <v>783</v>
      </c>
      <c r="G599" t="s">
        <v>784</v>
      </c>
      <c r="H599" t="s">
        <v>785</v>
      </c>
      <c r="I599" t="s">
        <v>786</v>
      </c>
      <c r="J599" s="60" t="s">
        <v>272</v>
      </c>
      <c r="K599" t="s">
        <v>146</v>
      </c>
      <c r="L599" s="60"/>
    </row>
    <row r="600" spans="1:12" x14ac:dyDescent="0.35">
      <c r="A600" t="s">
        <v>252</v>
      </c>
      <c r="B600" t="s">
        <v>171</v>
      </c>
      <c r="C600" t="s">
        <v>253</v>
      </c>
      <c r="D600" t="s">
        <v>198</v>
      </c>
      <c r="E600" t="s">
        <v>27</v>
      </c>
      <c r="F600" t="s">
        <v>275</v>
      </c>
      <c r="G600" t="s">
        <v>654</v>
      </c>
      <c r="H600" t="s">
        <v>787</v>
      </c>
      <c r="I600" t="s">
        <v>788</v>
      </c>
      <c r="J600" s="60" t="s">
        <v>787</v>
      </c>
      <c r="K600" t="s">
        <v>146</v>
      </c>
      <c r="L600" s="60"/>
    </row>
    <row r="601" spans="1:12" x14ac:dyDescent="0.35">
      <c r="A601" t="s">
        <v>252</v>
      </c>
      <c r="B601" t="s">
        <v>171</v>
      </c>
      <c r="C601" t="s">
        <v>253</v>
      </c>
      <c r="D601" t="s">
        <v>199</v>
      </c>
      <c r="E601" t="s">
        <v>20</v>
      </c>
      <c r="F601" t="s">
        <v>310</v>
      </c>
      <c r="G601" t="s">
        <v>469</v>
      </c>
      <c r="H601" t="s">
        <v>789</v>
      </c>
      <c r="I601" t="s">
        <v>790</v>
      </c>
      <c r="J601" s="60" t="s">
        <v>1792</v>
      </c>
      <c r="K601" t="s">
        <v>146</v>
      </c>
      <c r="L601" s="60"/>
    </row>
    <row r="602" spans="1:12" x14ac:dyDescent="0.35">
      <c r="A602" t="s">
        <v>252</v>
      </c>
      <c r="B602" t="s">
        <v>171</v>
      </c>
      <c r="C602" t="s">
        <v>253</v>
      </c>
      <c r="D602" t="s">
        <v>199</v>
      </c>
      <c r="E602" t="s">
        <v>15</v>
      </c>
      <c r="F602" t="s">
        <v>791</v>
      </c>
      <c r="G602" t="s">
        <v>792</v>
      </c>
      <c r="H602" t="s">
        <v>793</v>
      </c>
      <c r="I602" t="s">
        <v>794</v>
      </c>
      <c r="J602" s="60" t="s">
        <v>1793</v>
      </c>
      <c r="K602" t="s">
        <v>146</v>
      </c>
      <c r="L602" s="60"/>
    </row>
    <row r="603" spans="1:12" x14ac:dyDescent="0.35">
      <c r="A603" t="s">
        <v>252</v>
      </c>
      <c r="B603" t="s">
        <v>171</v>
      </c>
      <c r="C603" t="s">
        <v>253</v>
      </c>
      <c r="D603" t="s">
        <v>199</v>
      </c>
      <c r="E603" t="s">
        <v>21</v>
      </c>
      <c r="F603" t="s">
        <v>428</v>
      </c>
      <c r="G603" t="s">
        <v>286</v>
      </c>
      <c r="H603" t="s">
        <v>795</v>
      </c>
      <c r="I603" t="s">
        <v>796</v>
      </c>
      <c r="J603" s="60" t="s">
        <v>1794</v>
      </c>
      <c r="K603" t="s">
        <v>146</v>
      </c>
      <c r="L603" s="60"/>
    </row>
    <row r="604" spans="1:12" x14ac:dyDescent="0.35">
      <c r="A604" t="s">
        <v>252</v>
      </c>
      <c r="B604" t="s">
        <v>171</v>
      </c>
      <c r="C604" t="s">
        <v>253</v>
      </c>
      <c r="D604" t="s">
        <v>199</v>
      </c>
      <c r="E604" t="s">
        <v>22</v>
      </c>
      <c r="F604" t="s">
        <v>797</v>
      </c>
      <c r="G604" t="s">
        <v>702</v>
      </c>
      <c r="H604" t="s">
        <v>798</v>
      </c>
      <c r="I604" t="s">
        <v>799</v>
      </c>
      <c r="J604" s="60" t="s">
        <v>1795</v>
      </c>
      <c r="K604" t="s">
        <v>146</v>
      </c>
      <c r="L604" s="60"/>
    </row>
    <row r="605" spans="1:12" x14ac:dyDescent="0.35">
      <c r="A605" t="s">
        <v>252</v>
      </c>
      <c r="B605" t="s">
        <v>171</v>
      </c>
      <c r="C605" t="s">
        <v>253</v>
      </c>
      <c r="D605" t="s">
        <v>199</v>
      </c>
      <c r="E605" t="s">
        <v>24</v>
      </c>
      <c r="F605" t="s">
        <v>800</v>
      </c>
      <c r="G605" t="s">
        <v>801</v>
      </c>
      <c r="H605" t="s">
        <v>802</v>
      </c>
      <c r="I605" t="s">
        <v>803</v>
      </c>
      <c r="J605" s="60" t="s">
        <v>1796</v>
      </c>
      <c r="K605" t="s">
        <v>146</v>
      </c>
      <c r="L605" s="60"/>
    </row>
    <row r="606" spans="1:12" x14ac:dyDescent="0.35">
      <c r="A606" t="s">
        <v>252</v>
      </c>
      <c r="B606" t="s">
        <v>171</v>
      </c>
      <c r="C606" t="s">
        <v>253</v>
      </c>
      <c r="D606" t="s">
        <v>199</v>
      </c>
      <c r="E606" t="s">
        <v>28</v>
      </c>
      <c r="F606" t="s">
        <v>804</v>
      </c>
      <c r="G606" t="s">
        <v>805</v>
      </c>
      <c r="H606" t="s">
        <v>806</v>
      </c>
      <c r="I606" t="s">
        <v>807</v>
      </c>
      <c r="J606" s="60" t="s">
        <v>1797</v>
      </c>
      <c r="K606" t="s">
        <v>146</v>
      </c>
      <c r="L606" s="60"/>
    </row>
    <row r="607" spans="1:12" x14ac:dyDescent="0.35">
      <c r="A607" t="s">
        <v>252</v>
      </c>
      <c r="B607" t="s">
        <v>171</v>
      </c>
      <c r="C607" t="s">
        <v>253</v>
      </c>
      <c r="D607" t="s">
        <v>199</v>
      </c>
      <c r="E607" t="s">
        <v>18</v>
      </c>
      <c r="F607" t="s">
        <v>808</v>
      </c>
      <c r="G607" t="s">
        <v>809</v>
      </c>
      <c r="H607" t="s">
        <v>810</v>
      </c>
      <c r="I607" t="s">
        <v>811</v>
      </c>
      <c r="J607" s="60" t="s">
        <v>1798</v>
      </c>
      <c r="K607" t="s">
        <v>146</v>
      </c>
      <c r="L607" s="60"/>
    </row>
    <row r="608" spans="1:12" x14ac:dyDescent="0.35">
      <c r="A608" t="s">
        <v>252</v>
      </c>
      <c r="B608" t="s">
        <v>171</v>
      </c>
      <c r="C608" t="s">
        <v>253</v>
      </c>
      <c r="D608" t="s">
        <v>199</v>
      </c>
      <c r="E608" t="s">
        <v>17</v>
      </c>
      <c r="F608" t="s">
        <v>812</v>
      </c>
      <c r="G608" t="s">
        <v>311</v>
      </c>
      <c r="H608" t="s">
        <v>813</v>
      </c>
      <c r="I608" t="s">
        <v>814</v>
      </c>
      <c r="J608" s="60" t="s">
        <v>1799</v>
      </c>
      <c r="K608" t="s">
        <v>146</v>
      </c>
      <c r="L608" s="60"/>
    </row>
    <row r="609" spans="1:12" x14ac:dyDescent="0.35">
      <c r="A609" t="s">
        <v>252</v>
      </c>
      <c r="B609" t="s">
        <v>171</v>
      </c>
      <c r="C609" t="s">
        <v>253</v>
      </c>
      <c r="D609" t="s">
        <v>199</v>
      </c>
      <c r="E609" t="s">
        <v>14</v>
      </c>
      <c r="F609" t="s">
        <v>469</v>
      </c>
      <c r="G609" t="s">
        <v>767</v>
      </c>
      <c r="H609" t="s">
        <v>815</v>
      </c>
      <c r="I609" t="s">
        <v>816</v>
      </c>
      <c r="J609" s="60" t="s">
        <v>1800</v>
      </c>
      <c r="K609" t="s">
        <v>146</v>
      </c>
      <c r="L609" s="60"/>
    </row>
    <row r="610" spans="1:12" x14ac:dyDescent="0.35">
      <c r="A610" t="s">
        <v>252</v>
      </c>
      <c r="B610" t="s">
        <v>171</v>
      </c>
      <c r="C610" t="s">
        <v>253</v>
      </c>
      <c r="D610" t="s">
        <v>199</v>
      </c>
      <c r="E610" t="s">
        <v>19</v>
      </c>
      <c r="F610" t="s">
        <v>817</v>
      </c>
      <c r="G610" t="s">
        <v>818</v>
      </c>
      <c r="H610" t="s">
        <v>819</v>
      </c>
      <c r="I610" t="s">
        <v>820</v>
      </c>
      <c r="J610" s="60" t="s">
        <v>1801</v>
      </c>
      <c r="K610" t="s">
        <v>146</v>
      </c>
      <c r="L610" s="60"/>
    </row>
    <row r="611" spans="1:12" x14ac:dyDescent="0.35">
      <c r="A611" t="s">
        <v>252</v>
      </c>
      <c r="B611" t="s">
        <v>171</v>
      </c>
      <c r="C611" t="s">
        <v>253</v>
      </c>
      <c r="D611" t="s">
        <v>199</v>
      </c>
      <c r="E611" t="s">
        <v>26</v>
      </c>
      <c r="F611" t="s">
        <v>821</v>
      </c>
      <c r="G611" t="s">
        <v>822</v>
      </c>
      <c r="H611" t="s">
        <v>823</v>
      </c>
      <c r="I611" t="s">
        <v>824</v>
      </c>
      <c r="J611" s="60" t="s">
        <v>823</v>
      </c>
      <c r="K611" t="s">
        <v>146</v>
      </c>
      <c r="L611" s="60"/>
    </row>
    <row r="612" spans="1:12" x14ac:dyDescent="0.35">
      <c r="A612" t="s">
        <v>252</v>
      </c>
      <c r="B612" t="s">
        <v>171</v>
      </c>
      <c r="C612" t="s">
        <v>253</v>
      </c>
      <c r="D612" t="s">
        <v>199</v>
      </c>
      <c r="E612" t="s">
        <v>16</v>
      </c>
      <c r="F612" t="s">
        <v>825</v>
      </c>
      <c r="G612" t="s">
        <v>304</v>
      </c>
      <c r="H612" t="s">
        <v>826</v>
      </c>
      <c r="I612" t="s">
        <v>827</v>
      </c>
      <c r="J612" s="60" t="s">
        <v>1802</v>
      </c>
      <c r="K612" t="s">
        <v>146</v>
      </c>
      <c r="L612" s="60"/>
    </row>
    <row r="613" spans="1:12" x14ac:dyDescent="0.35">
      <c r="A613" t="s">
        <v>252</v>
      </c>
      <c r="B613" t="s">
        <v>171</v>
      </c>
      <c r="C613" t="s">
        <v>253</v>
      </c>
      <c r="D613" t="s">
        <v>199</v>
      </c>
      <c r="E613" t="s">
        <v>25</v>
      </c>
      <c r="F613" t="s">
        <v>828</v>
      </c>
      <c r="G613" t="s">
        <v>829</v>
      </c>
      <c r="H613" t="s">
        <v>830</v>
      </c>
      <c r="I613" t="s">
        <v>831</v>
      </c>
      <c r="J613" s="60" t="s">
        <v>1803</v>
      </c>
      <c r="K613" t="s">
        <v>146</v>
      </c>
      <c r="L613" s="60"/>
    </row>
    <row r="614" spans="1:12" x14ac:dyDescent="0.35">
      <c r="A614" t="s">
        <v>252</v>
      </c>
      <c r="B614" t="s">
        <v>171</v>
      </c>
      <c r="C614" t="s">
        <v>253</v>
      </c>
      <c r="D614" t="s">
        <v>199</v>
      </c>
      <c r="E614" t="s">
        <v>31</v>
      </c>
      <c r="F614" t="s">
        <v>669</v>
      </c>
      <c r="G614" t="s">
        <v>478</v>
      </c>
      <c r="H614" t="s">
        <v>832</v>
      </c>
      <c r="I614" t="s">
        <v>833</v>
      </c>
      <c r="J614" s="60" t="s">
        <v>1804</v>
      </c>
      <c r="K614" t="s">
        <v>146</v>
      </c>
      <c r="L614" s="60"/>
    </row>
    <row r="615" spans="1:12" x14ac:dyDescent="0.35">
      <c r="A615" t="s">
        <v>252</v>
      </c>
      <c r="B615" t="s">
        <v>171</v>
      </c>
      <c r="C615" t="s">
        <v>253</v>
      </c>
      <c r="D615" t="s">
        <v>199</v>
      </c>
      <c r="E615" t="s">
        <v>150</v>
      </c>
      <c r="F615" t="s">
        <v>561</v>
      </c>
      <c r="G615" t="s">
        <v>457</v>
      </c>
      <c r="H615" t="s">
        <v>834</v>
      </c>
      <c r="I615" t="s">
        <v>835</v>
      </c>
      <c r="J615" s="60" t="s">
        <v>1805</v>
      </c>
      <c r="K615" t="s">
        <v>146</v>
      </c>
      <c r="L615" s="60"/>
    </row>
    <row r="616" spans="1:12" x14ac:dyDescent="0.35">
      <c r="A616" t="s">
        <v>252</v>
      </c>
      <c r="B616" t="s">
        <v>171</v>
      </c>
      <c r="C616" t="s">
        <v>253</v>
      </c>
      <c r="D616" t="s">
        <v>199</v>
      </c>
      <c r="E616" t="s">
        <v>153</v>
      </c>
      <c r="F616" t="s">
        <v>836</v>
      </c>
      <c r="G616" t="s">
        <v>654</v>
      </c>
      <c r="H616" t="s">
        <v>837</v>
      </c>
      <c r="I616" t="s">
        <v>838</v>
      </c>
      <c r="J616" s="60" t="s">
        <v>1806</v>
      </c>
      <c r="K616" t="s">
        <v>146</v>
      </c>
      <c r="L616" s="60"/>
    </row>
    <row r="617" spans="1:12" x14ac:dyDescent="0.35">
      <c r="A617" t="s">
        <v>252</v>
      </c>
      <c r="B617" t="s">
        <v>171</v>
      </c>
      <c r="C617" t="s">
        <v>253</v>
      </c>
      <c r="D617" t="s">
        <v>199</v>
      </c>
      <c r="E617" t="s">
        <v>23</v>
      </c>
      <c r="F617" t="s">
        <v>839</v>
      </c>
      <c r="G617" t="s">
        <v>840</v>
      </c>
      <c r="H617" t="s">
        <v>841</v>
      </c>
      <c r="I617" t="s">
        <v>842</v>
      </c>
      <c r="J617" s="60" t="s">
        <v>1807</v>
      </c>
      <c r="K617" t="s">
        <v>146</v>
      </c>
      <c r="L617" s="60"/>
    </row>
    <row r="618" spans="1:12" x14ac:dyDescent="0.35">
      <c r="A618" t="s">
        <v>252</v>
      </c>
      <c r="B618" t="s">
        <v>171</v>
      </c>
      <c r="C618" t="s">
        <v>253</v>
      </c>
      <c r="D618" t="s">
        <v>199</v>
      </c>
      <c r="E618" t="s">
        <v>151</v>
      </c>
      <c r="F618" t="s">
        <v>843</v>
      </c>
      <c r="G618" t="s">
        <v>844</v>
      </c>
      <c r="H618" t="s">
        <v>845</v>
      </c>
      <c r="I618" t="s">
        <v>846</v>
      </c>
      <c r="J618" s="60" t="s">
        <v>1808</v>
      </c>
      <c r="K618" t="s">
        <v>146</v>
      </c>
      <c r="L618" s="60"/>
    </row>
    <row r="619" spans="1:12" x14ac:dyDescent="0.35">
      <c r="A619" t="s">
        <v>252</v>
      </c>
      <c r="B619" t="s">
        <v>171</v>
      </c>
      <c r="C619" t="s">
        <v>253</v>
      </c>
      <c r="D619" t="s">
        <v>199</v>
      </c>
      <c r="E619" t="s">
        <v>149</v>
      </c>
      <c r="F619" t="s">
        <v>509</v>
      </c>
      <c r="G619" t="s">
        <v>847</v>
      </c>
      <c r="H619" t="s">
        <v>848</v>
      </c>
      <c r="I619" t="s">
        <v>849</v>
      </c>
      <c r="J619" s="60" t="s">
        <v>1809</v>
      </c>
      <c r="K619" t="s">
        <v>146</v>
      </c>
      <c r="L619" s="60"/>
    </row>
  </sheetData>
  <phoneticPr fontId="1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Props1.xml><?xml version="1.0" encoding="utf-8"?>
<ds:datastoreItem xmlns:ds="http://schemas.openxmlformats.org/officeDocument/2006/customXml" ds:itemID="{C04E56AE-9D78-4296-B72A-6DFAC388F6B6}">
  <ds:schemaRefs/>
</ds:datastoreItem>
</file>

<file path=customXml/itemProps2.xml><?xml version="1.0" encoding="utf-8"?>
<ds:datastoreItem xmlns:ds="http://schemas.openxmlformats.org/officeDocument/2006/customXml" ds:itemID="{896D9FCA-4126-4806-8D3A-FA34503F06DE}">
  <ds:schemaRefs/>
</ds:datastoreItem>
</file>

<file path=customXml/itemProps3.xml><?xml version="1.0" encoding="utf-8"?>
<ds:datastoreItem xmlns:ds="http://schemas.openxmlformats.org/officeDocument/2006/customXml" ds:itemID="{4F718424-0D97-4DD7-B238-5EB0E662187F}">
  <ds:schemaRefs/>
</ds:datastoreItem>
</file>

<file path=customXml/itemProps4.xml><?xml version="1.0" encoding="utf-8"?>
<ds:datastoreItem xmlns:ds="http://schemas.openxmlformats.org/officeDocument/2006/customXml" ds:itemID="{3A048268-F50E-4F30-BDBF-EC77D0C5A6E7}">
  <ds:schemaRefs/>
</ds:datastoreItem>
</file>

<file path=customXml/itemProps5.xml><?xml version="1.0" encoding="utf-8"?>
<ds:datastoreItem xmlns:ds="http://schemas.openxmlformats.org/officeDocument/2006/customXml" ds:itemID="{9993D99D-9925-4E0C-AC7D-80DDBB1C2497}">
  <ds:schemaRefs/>
</ds:datastoreItem>
</file>

<file path=customXml/itemProps6.xml><?xml version="1.0" encoding="utf-8"?>
<ds:datastoreItem xmlns:ds="http://schemas.openxmlformats.org/officeDocument/2006/customXml" ds:itemID="{90DA2F7B-84A2-470A-A428-2B9BE675E40B}">
  <ds:schemaRefs/>
</ds:datastoreItem>
</file>

<file path=customXml/itemProps7.xml><?xml version="1.0" encoding="utf-8"?>
<ds:datastoreItem xmlns:ds="http://schemas.openxmlformats.org/officeDocument/2006/customXml" ds:itemID="{2A3AED11-1416-4D75-8762-BC7FB229211D}">
  <ds:schemaRefs/>
</ds:datastoreItem>
</file>

<file path=customXml/itemProps8.xml><?xml version="1.0" encoding="utf-8"?>
<ds:datastoreItem xmlns:ds="http://schemas.openxmlformats.org/officeDocument/2006/customXml" ds:itemID="{CE603726-91ED-4349-BE3D-52D1D94F0CD4}">
  <ds:schemaRefs/>
</ds:datastoreItem>
</file>

<file path=customXml/itemProps9.xml><?xml version="1.0" encoding="utf-8"?>
<ds:datastoreItem xmlns:ds="http://schemas.openxmlformats.org/officeDocument/2006/customXml" ds:itemID="{9EE03EA2-F7F5-4309-93DE-14CDB5FAA90A}">
  <ds:schemaRefs/>
</ds:datastoreItem>
</file>

<file path=customXml/itemProps10.xml><?xml version="1.0" encoding="utf-8"?>
<ds:datastoreItem xmlns:ds="http://schemas.openxmlformats.org/officeDocument/2006/customXml" ds:itemID="{DE89C579-5277-4328-8804-A3567040DEA7}">
  <ds:schemaRefs/>
</ds:datastoreItem>
</file>

<file path=customXml/itemProps11.xml><?xml version="1.0" encoding="utf-8"?>
<ds:datastoreItem xmlns:ds="http://schemas.openxmlformats.org/officeDocument/2006/customXml" ds:itemID="{0CDE663F-2845-433F-B477-15986DA07331}">
  <ds:schemaRefs/>
</ds:datastoreItem>
</file>

<file path=customXml/itemProps12.xml><?xml version="1.0" encoding="utf-8"?>
<ds:datastoreItem xmlns:ds="http://schemas.openxmlformats.org/officeDocument/2006/customXml" ds:itemID="{50F9810E-302A-4BD0-BFE1-E00D7907230A}">
  <ds:schemaRefs/>
</ds:datastoreItem>
</file>

<file path=customXml/itemProps13.xml><?xml version="1.0" encoding="utf-8"?>
<ds:datastoreItem xmlns:ds="http://schemas.openxmlformats.org/officeDocument/2006/customXml" ds:itemID="{84BA0F5C-D6F1-4AFF-A840-C846953A8ED2}">
  <ds:schemaRefs/>
</ds:datastoreItem>
</file>

<file path=customXml/itemProps14.xml><?xml version="1.0" encoding="utf-8"?>
<ds:datastoreItem xmlns:ds="http://schemas.openxmlformats.org/officeDocument/2006/customXml" ds:itemID="{E1E2A5D3-2BB0-435B-A553-930818A4BC46}">
  <ds:schemaRefs/>
</ds:datastoreItem>
</file>

<file path=customXml/itemProps15.xml><?xml version="1.0" encoding="utf-8"?>
<ds:datastoreItem xmlns:ds="http://schemas.openxmlformats.org/officeDocument/2006/customXml" ds:itemID="{5DEDC228-9E4D-4146-BFFB-83300A471F24}">
  <ds:schemaRefs/>
</ds:datastoreItem>
</file>

<file path=customXml/itemProps16.xml><?xml version="1.0" encoding="utf-8"?>
<ds:datastoreItem xmlns:ds="http://schemas.openxmlformats.org/officeDocument/2006/customXml" ds:itemID="{ACBC19E5-C33A-4319-940C-12FFE71D20B9}">
  <ds:schemaRefs/>
</ds:datastoreItem>
</file>

<file path=customXml/itemProps17.xml><?xml version="1.0" encoding="utf-8"?>
<ds:datastoreItem xmlns:ds="http://schemas.openxmlformats.org/officeDocument/2006/customXml" ds:itemID="{43545601-D46E-4F9B-80D7-CA78C58C1B23}">
  <ds:schemaRefs/>
</ds:datastoreItem>
</file>

<file path=customXml/itemProps18.xml><?xml version="1.0" encoding="utf-8"?>
<ds:datastoreItem xmlns:ds="http://schemas.openxmlformats.org/officeDocument/2006/customXml" ds:itemID="{08EFCB4E-331C-4FC5-861B-E3DF19F8425E}">
  <ds:schemaRefs/>
</ds:datastoreItem>
</file>

<file path=customXml/itemProps19.xml><?xml version="1.0" encoding="utf-8"?>
<ds:datastoreItem xmlns:ds="http://schemas.openxmlformats.org/officeDocument/2006/customXml" ds:itemID="{04173099-DE12-4B7A-926E-95D74C6AF892}">
  <ds:schemaRefs/>
</ds:datastoreItem>
</file>

<file path=customXml/itemProps20.xml><?xml version="1.0" encoding="utf-8"?>
<ds:datastoreItem xmlns:ds="http://schemas.openxmlformats.org/officeDocument/2006/customXml" ds:itemID="{FB1F91FD-118B-4421-9E70-433C8652B29E}">
  <ds:schemaRefs/>
</ds:datastoreItem>
</file>

<file path=customXml/itemProps21.xml><?xml version="1.0" encoding="utf-8"?>
<ds:datastoreItem xmlns:ds="http://schemas.openxmlformats.org/officeDocument/2006/customXml" ds:itemID="{5696842C-F875-4C87-A359-7C4F37EF5C00}">
  <ds:schemaRefs/>
</ds:datastoreItem>
</file>

<file path=customXml/itemProps22.xml><?xml version="1.0" encoding="utf-8"?>
<ds:datastoreItem xmlns:ds="http://schemas.openxmlformats.org/officeDocument/2006/customXml" ds:itemID="{B7FFAD3D-6FF6-4E86-AE21-F5D3E4A6FE9C}">
  <ds:schemaRefs/>
</ds:datastoreItem>
</file>

<file path=customXml/itemProps23.xml><?xml version="1.0" encoding="utf-8"?>
<ds:datastoreItem xmlns:ds="http://schemas.openxmlformats.org/officeDocument/2006/customXml" ds:itemID="{E4D2449A-FB38-4D05-8B91-8236D1FE6D7F}">
  <ds:schemaRefs/>
</ds:datastoreItem>
</file>

<file path=customXml/itemProps24.xml><?xml version="1.0" encoding="utf-8"?>
<ds:datastoreItem xmlns:ds="http://schemas.openxmlformats.org/officeDocument/2006/customXml" ds:itemID="{FEED5CF3-69C1-4CF5-A309-DC80156E374C}">
  <ds:schemaRefs/>
</ds:datastoreItem>
</file>

<file path=customXml/itemProps25.xml><?xml version="1.0" encoding="utf-8"?>
<ds:datastoreItem xmlns:ds="http://schemas.openxmlformats.org/officeDocument/2006/customXml" ds:itemID="{B33548AD-D5DF-44AE-8633-480BC8E69B87}">
  <ds:schemaRefs/>
</ds:datastoreItem>
</file>

<file path=customXml/itemProps26.xml><?xml version="1.0" encoding="utf-8"?>
<ds:datastoreItem xmlns:ds="http://schemas.openxmlformats.org/officeDocument/2006/customXml" ds:itemID="{C0501580-BFBB-4909-A13E-900472095D20}">
  <ds:schemaRefs/>
</ds:datastoreItem>
</file>

<file path=customXml/itemProps27.xml><?xml version="1.0" encoding="utf-8"?>
<ds:datastoreItem xmlns:ds="http://schemas.openxmlformats.org/officeDocument/2006/customXml" ds:itemID="{D4C5164B-5F6F-4ABB-A9B6-AF6C1086DF6D}">
  <ds:schemaRefs/>
</ds:datastoreItem>
</file>

<file path=customXml/itemProps28.xml><?xml version="1.0" encoding="utf-8"?>
<ds:datastoreItem xmlns:ds="http://schemas.openxmlformats.org/officeDocument/2006/customXml" ds:itemID="{D8938719-AE55-475F-B240-282E5E7088A6}">
  <ds:schemaRefs/>
</ds:datastoreItem>
</file>

<file path=customXml/itemProps29.xml><?xml version="1.0" encoding="utf-8"?>
<ds:datastoreItem xmlns:ds="http://schemas.openxmlformats.org/officeDocument/2006/customXml" ds:itemID="{89C7940C-9726-4D3F-9892-1D106E2A1812}">
  <ds:schemaRefs/>
</ds:datastoreItem>
</file>

<file path=customXml/itemProps30.xml><?xml version="1.0" encoding="utf-8"?>
<ds:datastoreItem xmlns:ds="http://schemas.openxmlformats.org/officeDocument/2006/customXml" ds:itemID="{54C8F952-0B63-4877-96E5-B4145B8AE872}">
  <ds:schemaRefs/>
</ds:datastoreItem>
</file>

<file path=customXml/itemProps31.xml><?xml version="1.0" encoding="utf-8"?>
<ds:datastoreItem xmlns:ds="http://schemas.openxmlformats.org/officeDocument/2006/customXml" ds:itemID="{0D7D13AA-7F34-488B-8A56-C4C2C1352135}">
  <ds:schemaRefs/>
</ds:datastoreItem>
</file>

<file path=customXml/itemProps32.xml><?xml version="1.0" encoding="utf-8"?>
<ds:datastoreItem xmlns:ds="http://schemas.openxmlformats.org/officeDocument/2006/customXml" ds:itemID="{A6E2E9A1-B9BD-4385-9DDE-D7D11E9857BC}">
  <ds:schemaRefs/>
</ds:datastoreItem>
</file>

<file path=customXml/itemProps33.xml><?xml version="1.0" encoding="utf-8"?>
<ds:datastoreItem xmlns:ds="http://schemas.openxmlformats.org/officeDocument/2006/customXml" ds:itemID="{1DD616DB-9330-4763-9BDF-703703A71CBC}">
  <ds:schemaRefs/>
</ds:datastoreItem>
</file>

<file path=customXml/itemProps34.xml><?xml version="1.0" encoding="utf-8"?>
<ds:datastoreItem xmlns:ds="http://schemas.openxmlformats.org/officeDocument/2006/customXml" ds:itemID="{B03DC990-F93D-4FB3-8D9D-540769658936}">
  <ds:schemaRefs/>
</ds:datastoreItem>
</file>

<file path=customXml/itemProps35.xml><?xml version="1.0" encoding="utf-8"?>
<ds:datastoreItem xmlns:ds="http://schemas.openxmlformats.org/officeDocument/2006/customXml" ds:itemID="{90B4E6B6-8A92-41C3-B39A-F6237BE6F6B0}">
  <ds:schemaRefs/>
</ds:datastoreItem>
</file>

<file path=customXml/itemProps36.xml><?xml version="1.0" encoding="utf-8"?>
<ds:datastoreItem xmlns:ds="http://schemas.openxmlformats.org/officeDocument/2006/customXml" ds:itemID="{E018F741-87F6-4D34-8194-2FA0DB16CA0D}">
  <ds:schemaRefs/>
</ds:datastoreItem>
</file>

<file path=customXml/itemProps37.xml><?xml version="1.0" encoding="utf-8"?>
<ds:datastoreItem xmlns:ds="http://schemas.openxmlformats.org/officeDocument/2006/customXml" ds:itemID="{FA5FD9AB-AFD5-4DB8-8081-27392E33D3BB}">
  <ds:schemaRefs/>
</ds:datastoreItem>
</file>

<file path=customXml/itemProps38.xml><?xml version="1.0" encoding="utf-8"?>
<ds:datastoreItem xmlns:ds="http://schemas.openxmlformats.org/officeDocument/2006/customXml" ds:itemID="{CA30B1B7-CD71-40A7-B824-D7E60F6D9B85}">
  <ds:schemaRefs/>
</ds:datastoreItem>
</file>

<file path=customXml/itemProps39.xml><?xml version="1.0" encoding="utf-8"?>
<ds:datastoreItem xmlns:ds="http://schemas.openxmlformats.org/officeDocument/2006/customXml" ds:itemID="{EF20B291-EB4B-4F62-BC6D-E5467E2CB095}">
  <ds:schemaRefs/>
</ds:datastoreItem>
</file>

<file path=customXml/itemProps40.xml><?xml version="1.0" encoding="utf-8"?>
<ds:datastoreItem xmlns:ds="http://schemas.openxmlformats.org/officeDocument/2006/customXml" ds:itemID="{AAA40A42-A378-4573-8DB1-DF0EE28CE698}">
  <ds:schemaRefs/>
</ds:datastoreItem>
</file>

<file path=customXml/itemProps41.xml><?xml version="1.0" encoding="utf-8"?>
<ds:datastoreItem xmlns:ds="http://schemas.openxmlformats.org/officeDocument/2006/customXml" ds:itemID="{C3A88408-A763-48B8-8F62-32D4A7C95E3C}">
  <ds:schemaRefs/>
</ds:datastoreItem>
</file>

<file path=customXml/itemProps42.xml><?xml version="1.0" encoding="utf-8"?>
<ds:datastoreItem xmlns:ds="http://schemas.openxmlformats.org/officeDocument/2006/customXml" ds:itemID="{83243684-6F6E-4932-93A1-FBE2C7DA83DE}">
  <ds:schemaRefs/>
</ds:datastoreItem>
</file>

<file path=customXml/itemProps43.xml><?xml version="1.0" encoding="utf-8"?>
<ds:datastoreItem xmlns:ds="http://schemas.openxmlformats.org/officeDocument/2006/customXml" ds:itemID="{D94A1C28-2DC2-4659-89B1-3C4554AB3FE0}">
  <ds:schemaRefs/>
</ds:datastoreItem>
</file>

<file path=customXml/itemProps44.xml><?xml version="1.0" encoding="utf-8"?>
<ds:datastoreItem xmlns:ds="http://schemas.openxmlformats.org/officeDocument/2006/customXml" ds:itemID="{23CE6509-E311-43D3-B505-E65E3227854D}">
  <ds:schemaRefs/>
</ds:datastoreItem>
</file>

<file path=customXml/itemProps45.xml><?xml version="1.0" encoding="utf-8"?>
<ds:datastoreItem xmlns:ds="http://schemas.openxmlformats.org/officeDocument/2006/customXml" ds:itemID="{8760BBDC-457A-4DF5-8185-1A3E91595813}">
  <ds:schemaRefs/>
</ds:datastoreItem>
</file>

<file path=customXml/itemProps46.xml><?xml version="1.0" encoding="utf-8"?>
<ds:datastoreItem xmlns:ds="http://schemas.openxmlformats.org/officeDocument/2006/customXml" ds:itemID="{17B363D4-97EF-4BCE-8B8B-3192DCDACBAA}">
  <ds:schemaRefs/>
</ds:datastoreItem>
</file>

<file path=customXml/itemProps47.xml><?xml version="1.0" encoding="utf-8"?>
<ds:datastoreItem xmlns:ds="http://schemas.openxmlformats.org/officeDocument/2006/customXml" ds:itemID="{7F1F23CF-6FD8-4354-888B-CE3C3E487832}">
  <ds:schemaRefs/>
</ds:datastoreItem>
</file>

<file path=customXml/itemProps48.xml><?xml version="1.0" encoding="utf-8"?>
<ds:datastoreItem xmlns:ds="http://schemas.openxmlformats.org/officeDocument/2006/customXml" ds:itemID="{8873C796-00F7-4DE7-A6E4-E98470B09D20}">
  <ds:schemaRefs/>
</ds:datastoreItem>
</file>

<file path=customXml/itemProps49.xml><?xml version="1.0" encoding="utf-8"?>
<ds:datastoreItem xmlns:ds="http://schemas.openxmlformats.org/officeDocument/2006/customXml" ds:itemID="{E0B3E782-A7D8-4508-A027-74D471F5AADC}">
  <ds:schemaRefs/>
</ds:datastoreItem>
</file>

<file path=customXml/itemProps50.xml><?xml version="1.0" encoding="utf-8"?>
<ds:datastoreItem xmlns:ds="http://schemas.openxmlformats.org/officeDocument/2006/customXml" ds:itemID="{85B90DC7-27BD-4368-B946-1BBAFB417312}">
  <ds:schemaRefs/>
</ds:datastoreItem>
</file>

<file path=customXml/itemProps51.xml><?xml version="1.0" encoding="utf-8"?>
<ds:datastoreItem xmlns:ds="http://schemas.openxmlformats.org/officeDocument/2006/customXml" ds:itemID="{8D85F2C3-B41F-49A2-A05B-EFED226BB14D}">
  <ds:schemaRefs/>
</ds:datastoreItem>
</file>

<file path=customXml/itemProps52.xml><?xml version="1.0" encoding="utf-8"?>
<ds:datastoreItem xmlns:ds="http://schemas.openxmlformats.org/officeDocument/2006/customXml" ds:itemID="{DDBEB230-302B-4EF2-B9E9-3D7C12B85AD6}">
  <ds:schemaRefs/>
</ds:datastoreItem>
</file>

<file path=customXml/itemProps53.xml><?xml version="1.0" encoding="utf-8"?>
<ds:datastoreItem xmlns:ds="http://schemas.openxmlformats.org/officeDocument/2006/customXml" ds:itemID="{7061BD48-577C-41B5-97AF-F2E217912901}">
  <ds:schemaRefs/>
</ds:datastoreItem>
</file>

<file path=customXml/itemProps54.xml><?xml version="1.0" encoding="utf-8"?>
<ds:datastoreItem xmlns:ds="http://schemas.openxmlformats.org/officeDocument/2006/customXml" ds:itemID="{E95424DD-FD9D-4DD2-B68B-38E3B5EECE10}">
  <ds:schemaRefs/>
</ds:datastoreItem>
</file>

<file path=customXml/itemProps55.xml><?xml version="1.0" encoding="utf-8"?>
<ds:datastoreItem xmlns:ds="http://schemas.openxmlformats.org/officeDocument/2006/customXml" ds:itemID="{5DE9A8CF-ED34-4C40-B93C-5AE6970E56C7}">
  <ds:schemaRefs/>
</ds:datastoreItem>
</file>

<file path=customXml/itemProps56.xml><?xml version="1.0" encoding="utf-8"?>
<ds:datastoreItem xmlns:ds="http://schemas.openxmlformats.org/officeDocument/2006/customXml" ds:itemID="{5B0120F4-9DE2-429D-9C7C-9DC032CDE43C}">
  <ds:schemaRefs/>
</ds:datastoreItem>
</file>

<file path=customXml/itemProps57.xml><?xml version="1.0" encoding="utf-8"?>
<ds:datastoreItem xmlns:ds="http://schemas.openxmlformats.org/officeDocument/2006/customXml" ds:itemID="{116DFD4D-A1A9-4CFD-9C42-245B1CD2245C}">
  <ds:schemaRefs/>
</ds:datastoreItem>
</file>

<file path=customXml/itemProps58.xml><?xml version="1.0" encoding="utf-8"?>
<ds:datastoreItem xmlns:ds="http://schemas.openxmlformats.org/officeDocument/2006/customXml" ds:itemID="{18D1963F-FE45-4479-B0C4-70DDDECA13A0}">
  <ds:schemaRefs/>
</ds:datastoreItem>
</file>

<file path=customXml/itemProps59.xml><?xml version="1.0" encoding="utf-8"?>
<ds:datastoreItem xmlns:ds="http://schemas.openxmlformats.org/officeDocument/2006/customXml" ds:itemID="{EDD27974-6501-4E22-80D9-592E2A0BE2F8}">
  <ds:schemaRefs/>
</ds:datastoreItem>
</file>

<file path=customXml/itemProps60.xml><?xml version="1.0" encoding="utf-8"?>
<ds:datastoreItem xmlns:ds="http://schemas.openxmlformats.org/officeDocument/2006/customXml" ds:itemID="{21052FF9-AE0B-4753-89B7-8B87DDEACD6F}">
  <ds:schemaRefs/>
</ds:datastoreItem>
</file>

<file path=customXml/itemProps61.xml><?xml version="1.0" encoding="utf-8"?>
<ds:datastoreItem xmlns:ds="http://schemas.openxmlformats.org/officeDocument/2006/customXml" ds:itemID="{36931B89-F7A7-4D62-8D38-1B3C0B85A1F5}">
  <ds:schemaRefs/>
</ds:datastoreItem>
</file>

<file path=customXml/itemProps62.xml><?xml version="1.0" encoding="utf-8"?>
<ds:datastoreItem xmlns:ds="http://schemas.openxmlformats.org/officeDocument/2006/customXml" ds:itemID="{57F4A8A5-4747-4E41-A046-63FDCF5B5772}">
  <ds:schemaRefs/>
</ds:datastoreItem>
</file>

<file path=customXml/itemProps63.xml><?xml version="1.0" encoding="utf-8"?>
<ds:datastoreItem xmlns:ds="http://schemas.openxmlformats.org/officeDocument/2006/customXml" ds:itemID="{B65FF891-8551-42D4-A01B-428245B8A803}">
  <ds:schemaRefs/>
</ds:datastoreItem>
</file>

<file path=customXml/itemProps64.xml><?xml version="1.0" encoding="utf-8"?>
<ds:datastoreItem xmlns:ds="http://schemas.openxmlformats.org/officeDocument/2006/customXml" ds:itemID="{FFCBC4E3-5B77-4CDF-9CD9-19B370840ADC}">
  <ds:schemaRefs/>
</ds:datastoreItem>
</file>

<file path=customXml/itemProps65.xml><?xml version="1.0" encoding="utf-8"?>
<ds:datastoreItem xmlns:ds="http://schemas.openxmlformats.org/officeDocument/2006/customXml" ds:itemID="{66CB261D-991A-487D-93B1-B266250DB8C9}">
  <ds:schemaRefs/>
</ds:datastoreItem>
</file>

<file path=customXml/itemProps66.xml><?xml version="1.0" encoding="utf-8"?>
<ds:datastoreItem xmlns:ds="http://schemas.openxmlformats.org/officeDocument/2006/customXml" ds:itemID="{E0650229-35CB-48D6-BBAF-7E7AA7FEA490}">
  <ds:schemaRefs/>
</ds:datastoreItem>
</file>

<file path=customXml/itemProps67.xml><?xml version="1.0" encoding="utf-8"?>
<ds:datastoreItem xmlns:ds="http://schemas.openxmlformats.org/officeDocument/2006/customXml" ds:itemID="{C20EBF15-640B-4DF1-B843-7E9DAF1E5205}">
  <ds:schemaRefs>
    <ds:schemaRef ds:uri="http://schemas.microsoft.com/DataMashup"/>
  </ds:schemaRefs>
</ds:datastoreItem>
</file>

<file path=customXml/itemProps68.xml><?xml version="1.0" encoding="utf-8"?>
<ds:datastoreItem xmlns:ds="http://schemas.openxmlformats.org/officeDocument/2006/customXml" ds:itemID="{339DDEB8-8784-4112-B875-F663CF7CC3F2}">
  <ds:schemaRefs/>
</ds:datastoreItem>
</file>

<file path=customXml/itemProps69.xml><?xml version="1.0" encoding="utf-8"?>
<ds:datastoreItem xmlns:ds="http://schemas.openxmlformats.org/officeDocument/2006/customXml" ds:itemID="{4820B711-71CC-4E1A-8FFC-7BA05F471739}">
  <ds:schemaRefs/>
</ds:datastoreItem>
</file>

<file path=customXml/itemProps70.xml><?xml version="1.0" encoding="utf-8"?>
<ds:datastoreItem xmlns:ds="http://schemas.openxmlformats.org/officeDocument/2006/customXml" ds:itemID="{0F4BDD06-2FB9-4D83-B4C3-7693896C588B}">
  <ds:schemaRefs/>
</ds:datastoreItem>
</file>

<file path=customXml/itemProps71.xml><?xml version="1.0" encoding="utf-8"?>
<ds:datastoreItem xmlns:ds="http://schemas.openxmlformats.org/officeDocument/2006/customXml" ds:itemID="{C36D8C79-60C1-4C46-9554-AA783A036913}">
  <ds:schemaRefs/>
</ds:datastoreItem>
</file>

<file path=customXml/itemProps72.xml><?xml version="1.0" encoding="utf-8"?>
<ds:datastoreItem xmlns:ds="http://schemas.openxmlformats.org/officeDocument/2006/customXml" ds:itemID="{B8FAD1C4-7D18-4E2F-B731-3500A42450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JPKA 12-2025</vt:lpstr>
      <vt:lpstr>data1</vt:lpstr>
      <vt:lpstr>List ptj T.light</vt:lpstr>
      <vt:lpstr>Kod Program</vt:lpstr>
      <vt:lpstr>P&amp;L</vt:lpstr>
      <vt:lpstr>BS</vt:lpstr>
      <vt:lpstr>CF</vt:lpstr>
      <vt:lpstr>NOTA</vt:lpstr>
      <vt:lpstr>All2</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t46217</cp:lastModifiedBy>
  <dcterms:created xsi:type="dcterms:W3CDTF">2025-06-08T12:47:44Z</dcterms:created>
  <dcterms:modified xsi:type="dcterms:W3CDTF">2026-05-19T09:10:02Z</dcterms:modified>
</cp:coreProperties>
</file>