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tables/table6.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tables/table7.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202300"/>
  <mc:AlternateContent xmlns:mc="http://schemas.openxmlformats.org/markup-compatibility/2006">
    <mc:Choice Requires="x15">
      <x15ac:absPath xmlns:x15ac="http://schemas.microsoft.com/office/spreadsheetml/2010/11/ac" url="D:\Desktop\JPKA\2026\Q2\"/>
    </mc:Choice>
  </mc:AlternateContent>
  <xr:revisionPtr revIDLastSave="0" documentId="13_ncr:1_{E8981F44-44AA-4FF7-82A1-4337B50167A8}" xr6:coauthVersionLast="47" xr6:coauthVersionMax="47" xr10:uidLastSave="{00000000-0000-0000-0000-000000000000}"/>
  <bookViews>
    <workbookView xWindow="-110" yWindow="-110" windowWidth="19420" windowHeight="11020" tabRatio="853" firstSheet="1" activeTab="8" xr2:uid="{01CEB0EE-1D28-4E7D-8E89-F3E8DA348D6D}"/>
  </bookViews>
  <sheets>
    <sheet name="JPKA 12-2025" sheetId="4" r:id="rId1"/>
    <sheet name="data1" sheetId="1" r:id="rId2"/>
    <sheet name="List ptj T.light" sheetId="7" r:id="rId3"/>
    <sheet name="Kod Program" sheetId="8" r:id="rId4"/>
    <sheet name="P&amp;L" sheetId="12" r:id="rId5"/>
    <sheet name="BS" sheetId="13" r:id="rId6"/>
    <sheet name="CF" sheetId="14" r:id="rId7"/>
    <sheet name="NOTA" sheetId="15" r:id="rId8"/>
    <sheet name="All2" sheetId="16" r:id="rId9"/>
  </sheets>
  <definedNames>
    <definedName name="_xlnm._FilterDatabase" localSheetId="1" hidden="1">data1!$L$3:$M$32</definedName>
    <definedName name="_xlcn.WorksheetConnection_JPKACHARTQ1.xlsxTable11" hidden="1">Table1[]</definedName>
    <definedName name="ExternalData_1" localSheetId="8" hidden="1">'All2'!$A$1:$N$673</definedName>
    <definedName name="Slicer_DESC">#N/A</definedName>
    <definedName name="Slicer_Kategori1">#N/A</definedName>
    <definedName name="Slicer_KOD">#N/A</definedName>
    <definedName name="Slicer_PTJ_1">#N/A</definedName>
    <definedName name="Slicer_PTJ2">#N/A</definedName>
  </definedNames>
  <calcPr calcId="191029"/>
  <pivotCaches>
    <pivotCache cacheId="151" r:id="rId10"/>
    <pivotCache cacheId="154" r:id="rId11"/>
    <pivotCache cacheId="157" r:id="rId12"/>
    <pivotCache cacheId="160" r:id="rId13"/>
    <pivotCache cacheId="163" r:id="rId14"/>
  </pivotCaches>
  <extLst>
    <ext xmlns:x14="http://schemas.microsoft.com/office/spreadsheetml/2009/9/main" uri="{876F7934-8845-4945-9796-88D515C7AA90}">
      <x14:pivotCaches>
        <pivotCache cacheId="150"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ategori_79974c42-c4c8-4a26-a35e-2a222688e255" name="kategori" connection="Query - kategori"/>
          <x15:modelTable id="PTJ_a7a6f09e-b40a-4009-b478-ab411ab02731" name="PTJ" connection="Query - PTJ"/>
          <x15:modelTable id="All2_f501b2cb-ff84-4ff3-a25c-ed2599d08d3e" name="All2" connection="Query - All2"/>
          <x15:modelTable id="DESC_76cd8c80-dcfc-46e4-ba49-09d88dab13f7" name="DESC" connection="Query - DESC"/>
          <x15:modelTable id="PTJ2_8e21eeec-6df9-4e44-8983-fbe83deb74fe" name="PTJ2" connection="Query - PTJ2"/>
          <x15:modelTable id="KOD_0109246a-6670-4d9b-bdfc-d858779a9d80" name="KOD" connection="Query - KOD"/>
          <x15:modelTable id="ALL GL ADVANCE_96eba9ff-5549-44b0-b261-7675d331d132" name="ALL GL ADVANCE" connection="Query - ALL GL ADVANCE"/>
          <x15:modelTable id="ptj ADV_de27231d-d456-45f5-949d-7133380111f7" name="ptj ADV" connection="Query - ptj ADV"/>
          <x15:modelTable id="DATA_e14a49af-e519-469b-be13-8d978ab58183" name="DATA" connection="Query - DATA"/>
          <x15:modelTable id="legend_6b9b3170-8b9d-4629-8f76-111a75ff177d" name="legend" connection="Query - legend"/>
          <x15:modelTable id="GL_d6309c78-1d14-459e-aeb0-ecb24ea703bc" name="GL" connection="Query - GL(1)"/>
          <x15:modelTable id="Table1" name="Table1" connection="WorksheetConnection_JPKA CHART Q1.xlsx!Table1"/>
        </x15:modelTables>
        <x15:modelRelationships>
          <x15:modelRelationship fromTable="All2" fromColumn="PTJ1" toTable="PTJ" toColumn="PTJ_1"/>
          <x15:modelRelationship fromTable="All2" fromColumn="Kategori" toTable="kategori" toColumn="Kategori"/>
          <x15:modelRelationship fromTable="All2" fromColumn="DESC" toTable="DESC" toColumn="DESC"/>
          <x15:modelRelationship fromTable="All2" fromColumn="PTJ" toTable="PTJ2" toColumn="PTJ2"/>
          <x15:modelRelationship fromTable="All2" fromColumn="KOD1" toTable="KOD" toColumn="KOD"/>
          <x15:modelRelationship fromTable="DATA" fromColumn="LEGEND" toTable="legend" toColumn="LEGEND"/>
          <x15:modelRelationship fromTable="DATA" fromColumn="PTJ" toTable="ptj ADV" toColumn="PTJ"/>
          <x15:modelRelationship fromTable="DATA" fromColumn="G/L Account" toTable="GL" toColumn="G/L Account"/>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2" l="1"/>
  <c r="D28" i="12"/>
  <c r="E28" i="12"/>
  <c r="B28" i="12"/>
  <c r="H62" i="1" l="1"/>
  <c r="F62" i="1"/>
  <c r="H63" i="1" a="1"/>
  <c r="H63" i="1" s="1"/>
  <c r="G63" i="1" a="1"/>
  <c r="G63" i="1" s="1"/>
  <c r="F63" i="1" a="1"/>
  <c r="F63" i="1" s="1"/>
  <c r="G62" i="1" l="1"/>
  <c r="J62" i="1" s="1"/>
  <c r="E25" i="14" l="1"/>
  <c r="E44" i="12"/>
  <c r="E43" i="12"/>
  <c r="C44" i="12"/>
  <c r="C43" i="12"/>
  <c r="E33" i="13" l="1"/>
  <c r="C45" i="12"/>
  <c r="D45" i="12"/>
  <c r="E45" i="12"/>
  <c r="B45" i="12"/>
  <c r="B17" i="1"/>
  <c r="B63" i="1"/>
  <c r="E34" i="13" l="1"/>
  <c r="E35" i="13"/>
  <c r="E36" i="13"/>
  <c r="M90" i="1" l="1" a="1"/>
  <c r="M90" i="1" s="1"/>
  <c r="O89" i="1"/>
  <c r="O90" i="1" a="1"/>
  <c r="O90" i="1" s="1"/>
  <c r="N90" i="1" a="1"/>
  <c r="N90" i="1" s="1"/>
  <c r="C63" i="1"/>
  <c r="N89" i="1" l="1"/>
  <c r="M89" i="1"/>
  <c r="G97" i="1"/>
  <c r="M87" i="1"/>
  <c r="K87" i="1"/>
  <c r="F97" i="1"/>
  <c r="C17" i="1"/>
  <c r="D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13F5B0-5E13-4C24-83F3-A10BCD468058}" keepAlive="1" name="ModelConnection_ExternalData_1" description="Data Model" type="5" refreshedVersion="8" minRefreshableVersion="5" saveData="1">
    <dbPr connection="Data Model Connection" command="All2" commandType="3"/>
    <extLst>
      <ext xmlns:x15="http://schemas.microsoft.com/office/spreadsheetml/2010/11/main" uri="{DE250136-89BD-433C-8126-D09CA5730AF9}">
        <x15:connection id="" model="1"/>
      </ext>
    </extLst>
  </connection>
  <connection id="2" xr16:uid="{8C8D4D9F-D558-40D0-ADE1-1B657F74F1D5}" name="Query - ALL GL ADVANCE" description="Connection to the 'ALL GL ADVANCE' query in the workbook." type="100" refreshedVersion="8" minRefreshableVersion="5">
    <extLst>
      <ext xmlns:x15="http://schemas.microsoft.com/office/spreadsheetml/2010/11/main" uri="{DE250136-89BD-433C-8126-D09CA5730AF9}">
        <x15:connection id="7c36303e-4185-4126-98eb-86d86b26c4e3"/>
      </ext>
    </extLst>
  </connection>
  <connection id="3" xr16:uid="{981BBF44-AE49-4399-9B00-2387B12E95B8}" name="Query - All2" description="Connection to the 'All2' query in the workbook." type="100" refreshedVersion="8" minRefreshableVersion="5">
    <extLst>
      <ext xmlns:x15="http://schemas.microsoft.com/office/spreadsheetml/2010/11/main" uri="{DE250136-89BD-433C-8126-D09CA5730AF9}">
        <x15:connection id="ebd76a89-1e6d-450d-84c7-12de8c24bfac"/>
      </ext>
    </extLst>
  </connection>
  <connection id="4" xr16:uid="{7B7FE889-DF04-4782-AA0C-BCF525F4C4FA}" keepAlive="1" name="Query - BELJ MGRS" description="Connection to the 'BELJ MGRS' query in the workbook." type="5" refreshedVersion="0" background="1">
    <dbPr connection="Provider=Microsoft.Mashup.OleDb.1;Data Source=$Workbook$;Location=&quot;BELJ MGRS&quot;;Extended Properties=&quot;&quot;" command="SELECT * FROM [BELJ MGRS]"/>
  </connection>
  <connection id="5" xr16:uid="{88645F43-9558-43AA-A996-62B36B0AF362}" keepAlive="1" name="Query - BELJ MODAL" description="Connection to the 'BELJ MODAL' query in the workbook." type="5" refreshedVersion="0" background="1">
    <dbPr connection="Provider=Microsoft.Mashup.OleDb.1;Data Source=$Workbook$;Location=&quot;BELJ MODAL&quot;;Extended Properties=&quot;&quot;" command="SELECT * FROM [BELJ MODAL]"/>
  </connection>
  <connection id="6" xr16:uid="{A728A3E7-42AA-4F00-B05C-1A65410D1DCF}" keepAlive="1" name="Query - BELJ PROG" description="Connection to the 'BELJ PROG' query in the workbook." type="5" refreshedVersion="0" background="1">
    <dbPr connection="Provider=Microsoft.Mashup.OleDb.1;Data Source=$Workbook$;Location=&quot;BELJ PROG&quot;;Extended Properties=&quot;&quot;" command="SELECT * FROM [BELJ PROG]"/>
  </connection>
  <connection id="7" xr16:uid="{95A869AE-D3E0-4BF4-AD4B-2C26E4053CD2}" name="Query - DATA" description="Connection to the 'DATA' query in the workbook." type="100" refreshedVersion="8" minRefreshableVersion="5">
    <extLst>
      <ext xmlns:x15="http://schemas.microsoft.com/office/spreadsheetml/2010/11/main" uri="{DE250136-89BD-433C-8126-D09CA5730AF9}">
        <x15:connection id="1199958a-9d67-4e05-a7d4-f790a75e7a18"/>
      </ext>
    </extLst>
  </connection>
  <connection id="8" xr16:uid="{8FB66FF3-F09A-4153-9491-54F3FA6ADB68}" name="Query - DESC" description="Connection to the 'DESC' query in the workbook." type="100" refreshedVersion="8" minRefreshableVersion="5">
    <extLst>
      <ext xmlns:x15="http://schemas.microsoft.com/office/spreadsheetml/2010/11/main" uri="{DE250136-89BD-433C-8126-D09CA5730AF9}">
        <x15:connection id="75097186-1c9a-4ea3-ae7e-382f7fb27055"/>
      </ext>
    </extLst>
  </connection>
  <connection id="9" xr16:uid="{78C03165-3773-47E2-B1DA-3D07997F8FD8}" name="Query - GL(1)" description="Connection to the 'GL' query in the workbook." type="100" refreshedVersion="8" minRefreshableVersion="5">
    <extLst>
      <ext xmlns:x15="http://schemas.microsoft.com/office/spreadsheetml/2010/11/main" uri="{DE250136-89BD-433C-8126-D09CA5730AF9}">
        <x15:connection id="788a035c-0b99-4f95-a674-18e8bbe3e481"/>
      </ext>
    </extLst>
  </connection>
  <connection id="10" xr16:uid="{864ACDC6-9543-4259-AF76-F50852FA3303}" keepAlive="1" name="Query - HASIL" description="Connection to the 'HASIL' query in the workbook." type="5" refreshedVersion="0" background="1">
    <dbPr connection="Provider=Microsoft.Mashup.OleDb.1;Data Source=$Workbook$;Location=HASIL;Extended Properties=&quot;&quot;" command="SELECT * FROM [HASIL]"/>
  </connection>
  <connection id="11" xr16:uid="{20A1D4E6-FB6F-4E1A-8ED2-2F08173FE9E1}" name="Query - kategori" description="Connection to the 'kategori' query in the workbook." type="100" refreshedVersion="8" minRefreshableVersion="5">
    <extLst>
      <ext xmlns:x15="http://schemas.microsoft.com/office/spreadsheetml/2010/11/main" uri="{DE250136-89BD-433C-8126-D09CA5730AF9}">
        <x15:connection id="42a77279-578f-4a25-893e-6a6294d0674a"/>
      </ext>
    </extLst>
  </connection>
  <connection id="12" xr16:uid="{38584875-DF78-4374-9867-BC91257C507C}" name="Query - KOD" description="Connection to the 'KOD' query in the workbook." type="100" refreshedVersion="8" minRefreshableVersion="5">
    <extLst>
      <ext xmlns:x15="http://schemas.microsoft.com/office/spreadsheetml/2010/11/main" uri="{DE250136-89BD-433C-8126-D09CA5730AF9}">
        <x15:connection id="c74bca2e-e5a3-44c2-b236-b907d1165f13"/>
      </ext>
    </extLst>
  </connection>
  <connection id="13" xr16:uid="{B7304D81-071F-42F9-B0EC-F46672BCC8F6}" name="Query - legend" description="Connection to the 'legend' query in the workbook." type="100" refreshedVersion="8" minRefreshableVersion="5">
    <extLst>
      <ext xmlns:x15="http://schemas.microsoft.com/office/spreadsheetml/2010/11/main" uri="{DE250136-89BD-433C-8126-D09CA5730AF9}">
        <x15:connection id="3ad431fb-7730-4b5d-b5a7-f971a3bd5f78"/>
      </ext>
    </extLst>
  </connection>
  <connection id="14" xr16:uid="{F217CE47-0356-4D14-95B6-D61570001534}" name="Query - PTJ" description="Connection to the 'PTJ' query in the workbook." type="100" refreshedVersion="8" minRefreshableVersion="5">
    <extLst>
      <ext xmlns:x15="http://schemas.microsoft.com/office/spreadsheetml/2010/11/main" uri="{DE250136-89BD-433C-8126-D09CA5730AF9}">
        <x15:connection id="84cf0e92-31e3-4d4c-9bcf-fea1ba73ef20"/>
      </ext>
    </extLst>
  </connection>
  <connection id="15" xr16:uid="{678B7FAE-771C-4D07-958A-2D8C3D886E5B}" name="Query - ptj ADV" description="Connection to the 'ptj ADV' query in the workbook." type="100" refreshedVersion="8" minRefreshableVersion="5">
    <extLst>
      <ext xmlns:x15="http://schemas.microsoft.com/office/spreadsheetml/2010/11/main" uri="{DE250136-89BD-433C-8126-D09CA5730AF9}">
        <x15:connection id="4db3bbd7-4bf6-4279-8529-56aefcc06edb"/>
      </ext>
    </extLst>
  </connection>
  <connection id="16" xr16:uid="{6ECF08C1-0873-4D41-8959-5B184CEA8297}" name="Query - PTJ2" description="Connection to the 'PTJ2' query in the workbook." type="100" refreshedVersion="8" minRefreshableVersion="5">
    <extLst>
      <ext xmlns:x15="http://schemas.microsoft.com/office/spreadsheetml/2010/11/main" uri="{DE250136-89BD-433C-8126-D09CA5730AF9}">
        <x15:connection id="ace747d8-c93d-4fb9-9460-f77f2679e885"/>
      </ext>
    </extLst>
  </connection>
  <connection id="17" xr16:uid="{E5C6E940-A625-488E-BDDB-9AABBB5300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8" xr16:uid="{3F60368E-793C-47F1-BFAC-38CEDEEE1B2D}" name="WorksheetConnection_JPKA CHART Q1.xlsx!Table1" type="102" refreshedVersion="8" minRefreshableVersion="5">
    <extLst>
      <ext xmlns:x15="http://schemas.microsoft.com/office/spreadsheetml/2010/11/main" uri="{DE250136-89BD-433C-8126-D09CA5730AF9}">
        <x15:connection id="Table1">
          <x15:rangePr sourceName="_xlcn.WorksheetConnection_JPKACHARTQ1.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<sst xmlns="http://schemas.openxmlformats.org/spreadsheetml/2006/main" count="7536" uniqueCount="2073">
  <si>
    <t>Row Labels</t>
  </si>
  <si>
    <t>Grand Total</t>
  </si>
  <si>
    <t>BKA</t>
  </si>
  <si>
    <t>BKK</t>
  </si>
  <si>
    <t>BLA</t>
  </si>
  <si>
    <t>BPB</t>
  </si>
  <si>
    <t>BPGK</t>
  </si>
  <si>
    <t>BPK</t>
  </si>
  <si>
    <t>BPKB</t>
  </si>
  <si>
    <t>BPKPB</t>
  </si>
  <si>
    <t>BPLV</t>
  </si>
  <si>
    <t>BPS</t>
  </si>
  <si>
    <t>BPT</t>
  </si>
  <si>
    <t>BSM</t>
  </si>
  <si>
    <t>JH</t>
  </si>
  <si>
    <t>KD</t>
  </si>
  <si>
    <t>KN</t>
  </si>
  <si>
    <t>ML</t>
  </si>
  <si>
    <t>NS</t>
  </si>
  <si>
    <t>PH</t>
  </si>
  <si>
    <t>PL</t>
  </si>
  <si>
    <t>PP</t>
  </si>
  <si>
    <t>PR</t>
  </si>
  <si>
    <t>SB</t>
  </si>
  <si>
    <t>SL</t>
  </si>
  <si>
    <t>SR</t>
  </si>
  <si>
    <t>TR</t>
  </si>
  <si>
    <t>UPF</t>
  </si>
  <si>
    <t>WP</t>
  </si>
  <si>
    <t>Belanja Modal</t>
  </si>
  <si>
    <t>BTM</t>
  </si>
  <si>
    <t>MR</t>
  </si>
  <si>
    <t>Pencapaian</t>
  </si>
  <si>
    <t>Kenderaan</t>
  </si>
  <si>
    <t>Komputer</t>
  </si>
  <si>
    <t>Sistem Komputer</t>
  </si>
  <si>
    <t>BPS1</t>
  </si>
  <si>
    <t>KOD</t>
  </si>
  <si>
    <t>Details</t>
  </si>
  <si>
    <t>AA1</t>
  </si>
  <si>
    <t>Pendaftaran Kontraktor</t>
  </si>
  <si>
    <t>AB1</t>
  </si>
  <si>
    <t>Pemakluman &amp; Pengenaan Levi</t>
  </si>
  <si>
    <t>AC1</t>
  </si>
  <si>
    <t>Penilaian Prestasi Kontraktor</t>
  </si>
  <si>
    <t>BA1</t>
  </si>
  <si>
    <t>Pematuhan Bahan Binaan (QPASS)</t>
  </si>
  <si>
    <t>BA2</t>
  </si>
  <si>
    <t>BB4</t>
  </si>
  <si>
    <t>Pendaftaran Bahan Binaan</t>
  </si>
  <si>
    <t>CA1</t>
  </si>
  <si>
    <t>Pendakwaan/tatatertib</t>
  </si>
  <si>
    <t>CB1</t>
  </si>
  <si>
    <t>Pematuhan Akta 520</t>
  </si>
  <si>
    <t>DA1</t>
  </si>
  <si>
    <t>Perlindungan Takaful Personel Binaan</t>
  </si>
  <si>
    <t>DB1</t>
  </si>
  <si>
    <t>Pendaftaran Personel Binaan</t>
  </si>
  <si>
    <t>EA2</t>
  </si>
  <si>
    <t>IBS</t>
  </si>
  <si>
    <t>EC2</t>
  </si>
  <si>
    <t>ICT</t>
  </si>
  <si>
    <t>FA2</t>
  </si>
  <si>
    <t>Alam Sekitar</t>
  </si>
  <si>
    <t>FB2</t>
  </si>
  <si>
    <t>Kualiti</t>
  </si>
  <si>
    <t>FC2</t>
  </si>
  <si>
    <t>Keselamatan</t>
  </si>
  <si>
    <t>FD2</t>
  </si>
  <si>
    <t>Standard</t>
  </si>
  <si>
    <t>GB2</t>
  </si>
  <si>
    <t>Modul Latihan Kontraktor</t>
  </si>
  <si>
    <t>GD2</t>
  </si>
  <si>
    <t>Latihan Kontraktor Pakar</t>
  </si>
  <si>
    <t>GD4</t>
  </si>
  <si>
    <t>GE2</t>
  </si>
  <si>
    <t>Peningkatan Kapasiti &amp; Kapabiliti Kontra</t>
  </si>
  <si>
    <t>HA2</t>
  </si>
  <si>
    <t>NOSS/COS/Modul</t>
  </si>
  <si>
    <t>HB4</t>
  </si>
  <si>
    <t>Tenaga Pengajar personel Binaan</t>
  </si>
  <si>
    <t>HB2</t>
  </si>
  <si>
    <t>HC3</t>
  </si>
  <si>
    <t>Latihan Kemahiran</t>
  </si>
  <si>
    <t>HC2</t>
  </si>
  <si>
    <t>HD1</t>
  </si>
  <si>
    <t>Penilaian Kemahiran</t>
  </si>
  <si>
    <t>IA2</t>
  </si>
  <si>
    <t>Penilaian Penyeliaan &amp; Pengurusan</t>
  </si>
  <si>
    <t>IB1</t>
  </si>
  <si>
    <t>Kursus Induksi Keselamatan</t>
  </si>
  <si>
    <t>IC1</t>
  </si>
  <si>
    <t>Penjenamaan Industri</t>
  </si>
  <si>
    <t>IE1</t>
  </si>
  <si>
    <t>Pentauliahan &amp; Pemantauan PLB</t>
  </si>
  <si>
    <t>JA1</t>
  </si>
  <si>
    <t>Corporate Governance</t>
  </si>
  <si>
    <t>JC1</t>
  </si>
  <si>
    <t>CSP</t>
  </si>
  <si>
    <t>KB2</t>
  </si>
  <si>
    <t>National Construction Cost Centre (N3C)</t>
  </si>
  <si>
    <t>KD1</t>
  </si>
  <si>
    <t>PerForm</t>
  </si>
  <si>
    <t>KF2</t>
  </si>
  <si>
    <t>Pemasaran Eksport Perkhidmatan Binaan</t>
  </si>
  <si>
    <t>LA1</t>
  </si>
  <si>
    <t>Media Relations</t>
  </si>
  <si>
    <t>LB1</t>
  </si>
  <si>
    <t>Corporate Stakeholder Relation</t>
  </si>
  <si>
    <t>LC1</t>
  </si>
  <si>
    <t>Corporate Event Management</t>
  </si>
  <si>
    <t>LD1</t>
  </si>
  <si>
    <t>Corporate Branding</t>
  </si>
  <si>
    <t>NA1</t>
  </si>
  <si>
    <t>Perundangan</t>
  </si>
  <si>
    <t>KOD2</t>
  </si>
  <si>
    <t>Details3</t>
  </si>
  <si>
    <t>BAJET 2025</t>
  </si>
  <si>
    <t>HASIL</t>
  </si>
  <si>
    <t>BELANJA PROGRAM</t>
  </si>
  <si>
    <t>BELANJA MENGURUS</t>
  </si>
  <si>
    <t>BELANJA MODAL</t>
  </si>
  <si>
    <t>BELANJA</t>
  </si>
  <si>
    <t>PERKARA</t>
  </si>
  <si>
    <t>SURPLUS/ (DEFISIT)</t>
  </si>
  <si>
    <t xml:space="preserve"> PERKARA</t>
  </si>
  <si>
    <t>SEBENAR 2024</t>
  </si>
  <si>
    <t>ASET 2024</t>
  </si>
  <si>
    <t>LIABILITI &amp; A.BERSIH 2024</t>
  </si>
  <si>
    <t>BAKI TUNAI AWAL (RM)</t>
  </si>
  <si>
    <t>BAKI TUNAI AKHIR (RM)</t>
  </si>
  <si>
    <t>AKT. PELABURAN (RM)</t>
  </si>
  <si>
    <t>AKT. OPERASI (RM )</t>
  </si>
  <si>
    <t>JUMLAH</t>
  </si>
  <si>
    <t>ASET BERSIH (RM)</t>
  </si>
  <si>
    <t>full screen</t>
  </si>
  <si>
    <t>Alt + V + U</t>
  </si>
  <si>
    <t>D.Perabot</t>
  </si>
  <si>
    <t>B.Bangunan</t>
  </si>
  <si>
    <t>C.Kelengkapan Pejabat</t>
  </si>
  <si>
    <t>A.Bangunan  ABM</t>
  </si>
  <si>
    <t>BIL.</t>
  </si>
  <si>
    <t xml:space="preserve">NOTA </t>
  </si>
  <si>
    <t>Icon Filter</t>
  </si>
  <si>
    <r>
      <t xml:space="preserve">Sila pastikan anda </t>
    </r>
    <r>
      <rPr>
        <i/>
        <sz val="11"/>
        <color theme="1"/>
        <rFont val="Aptos Narrow"/>
        <family val="2"/>
        <scheme val="minor"/>
      </rPr>
      <t>click</t>
    </r>
    <r>
      <rPr>
        <sz val="11"/>
        <color theme="1"/>
        <rFont val="Aptos Narrow"/>
        <family val="2"/>
        <scheme val="minor"/>
      </rPr>
      <t xml:space="preserve"> C</t>
    </r>
    <r>
      <rPr>
        <i/>
        <sz val="11"/>
        <color theme="1"/>
        <rFont val="Aptos Narrow"/>
        <family val="2"/>
        <scheme val="minor"/>
      </rPr>
      <t>lear Filter</t>
    </r>
    <r>
      <rPr>
        <sz val="11"/>
        <color theme="1"/>
        <rFont val="Aptos Narrow"/>
        <family val="2"/>
        <scheme val="minor"/>
      </rPr>
      <t xml:space="preserve"> untuk </t>
    </r>
    <r>
      <rPr>
        <i/>
        <sz val="11"/>
        <color theme="1"/>
        <rFont val="Aptos Narrow"/>
        <family val="2"/>
        <scheme val="minor"/>
      </rPr>
      <t>deselect</t>
    </r>
    <r>
      <rPr>
        <sz val="11"/>
        <color theme="1"/>
        <rFont val="Aptos Narrow"/>
        <family val="2"/>
        <scheme val="minor"/>
      </rPr>
      <t xml:space="preserve"> data </t>
    </r>
    <r>
      <rPr>
        <i/>
        <sz val="11"/>
        <color theme="1"/>
        <rFont val="Aptos Narrow"/>
        <family val="2"/>
        <scheme val="minor"/>
      </rPr>
      <t>Slicer</t>
    </r>
  </si>
  <si>
    <t>Hasil</t>
  </si>
  <si>
    <t>Belanja Mengurus</t>
  </si>
  <si>
    <t>Belanja Program</t>
  </si>
  <si>
    <t>BSTU</t>
  </si>
  <si>
    <t>SD</t>
  </si>
  <si>
    <t>BT</t>
  </si>
  <si>
    <t>TW</t>
  </si>
  <si>
    <t>PKE</t>
  </si>
  <si>
    <t>SI</t>
  </si>
  <si>
    <t>BAR</t>
  </si>
  <si>
    <t>PPUU</t>
  </si>
  <si>
    <t>BPKB1</t>
  </si>
  <si>
    <t>BLA1</t>
  </si>
  <si>
    <t>J.Hutang Ragu</t>
  </si>
  <si>
    <t>SDK-BSTU</t>
  </si>
  <si>
    <t>SPN-BPLV</t>
  </si>
  <si>
    <t>SPN-BPGK</t>
  </si>
  <si>
    <t>C.Perhubungan dan Utiliti</t>
  </si>
  <si>
    <t>SPKPB-BPB</t>
  </si>
  <si>
    <t>H.Latihan Staf</t>
  </si>
  <si>
    <t>SPTB-BPT</t>
  </si>
  <si>
    <t>SDK-BKK</t>
  </si>
  <si>
    <t>SPKPB-BPK</t>
  </si>
  <si>
    <t>B.Elaun Perjalanan</t>
  </si>
  <si>
    <t>SPTB-BPS</t>
  </si>
  <si>
    <t>F.Penyelenggaraan</t>
  </si>
  <si>
    <t>D.Sewaan</t>
  </si>
  <si>
    <t>SPN-BPKB</t>
  </si>
  <si>
    <t>SPA-BPKPB</t>
  </si>
  <si>
    <t>G.Perkhidmatan Iktisas</t>
  </si>
  <si>
    <t>I.Susutnilai</t>
  </si>
  <si>
    <t>C.Faedah &amp; Dividen</t>
  </si>
  <si>
    <t>E.Pelbagai Hasil</t>
  </si>
  <si>
    <t>A.Emolumen</t>
  </si>
  <si>
    <t>SPA-BLA</t>
  </si>
  <si>
    <t>B.Yuran Pendaftaran</t>
  </si>
  <si>
    <t>A.Levi Kontrak</t>
  </si>
  <si>
    <t>SASARAN 
2025</t>
  </si>
  <si>
    <t>SEBENAR 
2025</t>
  </si>
  <si>
    <t>SEBENAR 
2024</t>
  </si>
  <si>
    <t>ASET 2025</t>
  </si>
  <si>
    <t>LIABILITI &amp; A.BERSIH 2025</t>
  </si>
  <si>
    <t>SEBENAR 2025</t>
  </si>
  <si>
    <t>BKK1</t>
  </si>
  <si>
    <t>ASET/LIABILITI SEMASA (RM)</t>
  </si>
  <si>
    <t>ASET/LIABILITI BUKAN SEMASA (RM)</t>
  </si>
  <si>
    <t>DESC</t>
  </si>
  <si>
    <t>KOD1</t>
  </si>
  <si>
    <t>PTJ</t>
  </si>
  <si>
    <t>PTJ1</t>
  </si>
  <si>
    <t>SASARAN Q1-25</t>
  </si>
  <si>
    <t>SEBENAR Q1-25</t>
  </si>
  <si>
    <t>Kategori</t>
  </si>
  <si>
    <t>HQ</t>
  </si>
  <si>
    <t>Negeri</t>
  </si>
  <si>
    <t>H4-LLH-JDOK</t>
  </si>
  <si>
    <t>E7.LLH-JDOK</t>
  </si>
  <si>
    <t>H4-LLH-PENALTI</t>
  </si>
  <si>
    <t>E3.LLH-PENALTI</t>
  </si>
  <si>
    <t>H4-LLH-HUP CAJ SKTN</t>
  </si>
  <si>
    <t>E4.LLH-HUP CAJ SKTN</t>
  </si>
  <si>
    <t>H4-LLH-HUP</t>
  </si>
  <si>
    <t>E4.LLH-HUP</t>
  </si>
  <si>
    <t>H4-LLH-JUAL ASET</t>
  </si>
  <si>
    <t>E8.LLH-JUAL ASET</t>
  </si>
  <si>
    <t>H4-LLH-HK LEVI</t>
  </si>
  <si>
    <t>E9.LLH-HK LEVI</t>
  </si>
  <si>
    <t>H4-LLH</t>
  </si>
  <si>
    <t>E9.LLH</t>
  </si>
  <si>
    <t>H4-LLH-MDRBH</t>
  </si>
  <si>
    <t>E9.LLH-MDRBH</t>
  </si>
  <si>
    <t>H4-LLH-SUMBGN</t>
  </si>
  <si>
    <t>H4-LLH-SEWA BGN</t>
  </si>
  <si>
    <t>E5.LLH-SEWA BGN</t>
  </si>
  <si>
    <t>H4-LLH-SEWA TNH</t>
  </si>
  <si>
    <t>BMD6-KDRN</t>
  </si>
  <si>
    <t>KDRN</t>
  </si>
  <si>
    <t>BMD7-KP</t>
  </si>
  <si>
    <t>KP</t>
  </si>
  <si>
    <t>BMD9-KOMP</t>
  </si>
  <si>
    <t>KOMP</t>
  </si>
  <si>
    <t>BMD8-PRBT</t>
  </si>
  <si>
    <t>PRBT</t>
  </si>
  <si>
    <t>BMD5-BGN ABM</t>
  </si>
  <si>
    <t>BGN ABM</t>
  </si>
  <si>
    <t>BMD2-BGN</t>
  </si>
  <si>
    <t>BGN</t>
  </si>
  <si>
    <t>BMD11-SKOMP</t>
  </si>
  <si>
    <t>SKOMP</t>
  </si>
  <si>
    <t>H1-LV</t>
  </si>
  <si>
    <t>A.LV</t>
  </si>
  <si>
    <t>H2-YP</t>
  </si>
  <si>
    <t>B.YP-PB</t>
  </si>
  <si>
    <t>B.YP-PK</t>
  </si>
  <si>
    <t>H3-FD</t>
  </si>
  <si>
    <t>C.FD</t>
  </si>
  <si>
    <t>H4-LLH-YK</t>
  </si>
  <si>
    <t>E1.LLH-YK</t>
  </si>
  <si>
    <t>H4-LLH-KOMPAUN</t>
  </si>
  <si>
    <t>E3.LLH-KOMPAUN</t>
  </si>
  <si>
    <t>H4-LLH-GERAN</t>
  </si>
  <si>
    <t>BM1-EMO</t>
  </si>
  <si>
    <t>EMO</t>
  </si>
  <si>
    <t>BM2-TNT</t>
  </si>
  <si>
    <t>TNT</t>
  </si>
  <si>
    <t>BM3-PU</t>
  </si>
  <si>
    <t>PU</t>
  </si>
  <si>
    <t>BM4-SW</t>
  </si>
  <si>
    <t>SW</t>
  </si>
  <si>
    <t>BM5-BK</t>
  </si>
  <si>
    <t>BK</t>
  </si>
  <si>
    <t>BM6-PYL</t>
  </si>
  <si>
    <t>PYL</t>
  </si>
  <si>
    <t>BM7-IKH</t>
  </si>
  <si>
    <t>IKH</t>
  </si>
  <si>
    <t>BM8-LAT</t>
  </si>
  <si>
    <t>LAT</t>
  </si>
  <si>
    <t>BM9-SN</t>
  </si>
  <si>
    <t>SN</t>
  </si>
  <si>
    <t>BM10-HR</t>
  </si>
  <si>
    <t>HR</t>
  </si>
  <si>
    <t>BB4-G</t>
  </si>
  <si>
    <t>IC2-S</t>
  </si>
  <si>
    <t>HB4-G</t>
  </si>
  <si>
    <t>GD4-G</t>
  </si>
  <si>
    <t>PRESTASI 03-2025</t>
  </si>
  <si>
    <t>80000</t>
  </si>
  <si>
    <t>0</t>
  </si>
  <si>
    <t>100</t>
  </si>
  <si>
    <t>100000</t>
  </si>
  <si>
    <t>800</t>
  </si>
  <si>
    <t>94500</t>
  </si>
  <si>
    <t>87000</t>
  </si>
  <si>
    <t>167000</t>
  </si>
  <si>
    <t>123100</t>
  </si>
  <si>
    <t>82000</t>
  </si>
  <si>
    <t>93000</t>
  </si>
  <si>
    <t>152400</t>
  </si>
  <si>
    <t>71000</t>
  </si>
  <si>
    <t>74000</t>
  </si>
  <si>
    <t>81000</t>
  </si>
  <si>
    <t>132000</t>
  </si>
  <si>
    <t>64000</t>
  </si>
  <si>
    <t>69000</t>
  </si>
  <si>
    <t>3616500</t>
  </si>
  <si>
    <t>20000</t>
  </si>
  <si>
    <t>89000</t>
  </si>
  <si>
    <t>160000</t>
  </si>
  <si>
    <t>78000</t>
  </si>
  <si>
    <t>60000</t>
  </si>
  <si>
    <t>130000</t>
  </si>
  <si>
    <t>170000</t>
  </si>
  <si>
    <t>140000</t>
  </si>
  <si>
    <t>150000</t>
  </si>
  <si>
    <t>470000</t>
  </si>
  <si>
    <t>115000</t>
  </si>
  <si>
    <t>65000</t>
  </si>
  <si>
    <t>542000</t>
  </si>
  <si>
    <t>180000</t>
  </si>
  <si>
    <t>85000</t>
  </si>
  <si>
    <t>50200</t>
  </si>
  <si>
    <t>923200</t>
  </si>
  <si>
    <t>1385000</t>
  </si>
  <si>
    <t>894000</t>
  </si>
  <si>
    <t>48200</t>
  </si>
  <si>
    <t>22500</t>
  </si>
  <si>
    <t>8400</t>
  </si>
  <si>
    <t>23200</t>
  </si>
  <si>
    <t>75600</t>
  </si>
  <si>
    <t>40000</t>
  </si>
  <si>
    <t>597000</t>
  </si>
  <si>
    <t>17000</t>
  </si>
  <si>
    <t>191900</t>
  </si>
  <si>
    <t>217200</t>
  </si>
  <si>
    <t>304300</t>
  </si>
  <si>
    <t>317000</t>
  </si>
  <si>
    <t>303600</t>
  </si>
  <si>
    <t>189600</t>
  </si>
  <si>
    <t>177100</t>
  </si>
  <si>
    <t>648300</t>
  </si>
  <si>
    <t>194000</t>
  </si>
  <si>
    <t>BM7-IKH COS</t>
  </si>
  <si>
    <t>G.Perkhidmatan Iktisas COS</t>
  </si>
  <si>
    <t>IKH COS</t>
  </si>
  <si>
    <t>631000</t>
  </si>
  <si>
    <t>502000</t>
  </si>
  <si>
    <t>1294000</t>
  </si>
  <si>
    <t>994000</t>
  </si>
  <si>
    <t>1507000</t>
  </si>
  <si>
    <t>1033000</t>
  </si>
  <si>
    <t>1325000</t>
  </si>
  <si>
    <t>1007000</t>
  </si>
  <si>
    <t>913000</t>
  </si>
  <si>
    <t>833000</t>
  </si>
  <si>
    <t>1145000</t>
  </si>
  <si>
    <t>2088000</t>
  </si>
  <si>
    <t>1484000</t>
  </si>
  <si>
    <t>497000</t>
  </si>
  <si>
    <t>1343000</t>
  </si>
  <si>
    <t>541000</t>
  </si>
  <si>
    <t>1018000</t>
  </si>
  <si>
    <t>969000</t>
  </si>
  <si>
    <t>1573000</t>
  </si>
  <si>
    <t>1449000</t>
  </si>
  <si>
    <t>1712000</t>
  </si>
  <si>
    <t>2975000</t>
  </si>
  <si>
    <t>2866000</t>
  </si>
  <si>
    <t>1372000</t>
  </si>
  <si>
    <t>1482000</t>
  </si>
  <si>
    <t>2390000</t>
  </si>
  <si>
    <t>1766000</t>
  </si>
  <si>
    <t>1596000</t>
  </si>
  <si>
    <t>1336000</t>
  </si>
  <si>
    <t>1483000</t>
  </si>
  <si>
    <t>921000</t>
  </si>
  <si>
    <t>764000</t>
  </si>
  <si>
    <t>635000</t>
  </si>
  <si>
    <t>1299000</t>
  </si>
  <si>
    <t>733000</t>
  </si>
  <si>
    <t>675000</t>
  </si>
  <si>
    <t>37700</t>
  </si>
  <si>
    <t>63300</t>
  </si>
  <si>
    <t>64700</t>
  </si>
  <si>
    <t>73200</t>
  </si>
  <si>
    <t>73600</t>
  </si>
  <si>
    <t>47200</t>
  </si>
  <si>
    <t>47600</t>
  </si>
  <si>
    <t>83800</t>
  </si>
  <si>
    <t>61000</t>
  </si>
  <si>
    <t>61500</t>
  </si>
  <si>
    <t>98200</t>
  </si>
  <si>
    <t>49700</t>
  </si>
  <si>
    <t>46300</t>
  </si>
  <si>
    <t>123000</t>
  </si>
  <si>
    <t>33800</t>
  </si>
  <si>
    <t>31800</t>
  </si>
  <si>
    <t>24560000</t>
  </si>
  <si>
    <t>3000</t>
  </si>
  <si>
    <t>12000</t>
  </si>
  <si>
    <t>25000</t>
  </si>
  <si>
    <t>2400</t>
  </si>
  <si>
    <t>150</t>
  </si>
  <si>
    <t>650</t>
  </si>
  <si>
    <t>1600</t>
  </si>
  <si>
    <t>18000</t>
  </si>
  <si>
    <t>455</t>
  </si>
  <si>
    <t>5</t>
  </si>
  <si>
    <t>1000000</t>
  </si>
  <si>
    <t>200000</t>
  </si>
  <si>
    <t>1100000</t>
  </si>
  <si>
    <t>4000</t>
  </si>
  <si>
    <t>9000</t>
  </si>
  <si>
    <t>14000</t>
  </si>
  <si>
    <t>2100</t>
  </si>
  <si>
    <t>3300</t>
  </si>
  <si>
    <t>13000</t>
  </si>
  <si>
    <t>300000</t>
  </si>
  <si>
    <t>250000</t>
  </si>
  <si>
    <t>896000</t>
  </si>
  <si>
    <t>400000</t>
  </si>
  <si>
    <t>15000</t>
  </si>
  <si>
    <t>1500000</t>
  </si>
  <si>
    <t>3200</t>
  </si>
  <si>
    <t>600</t>
  </si>
  <si>
    <t>1500</t>
  </si>
  <si>
    <t>200</t>
  </si>
  <si>
    <t>900</t>
  </si>
  <si>
    <t>400</t>
  </si>
  <si>
    <t>120000</t>
  </si>
  <si>
    <t>110000</t>
  </si>
  <si>
    <t>72000</t>
  </si>
  <si>
    <t>90000</t>
  </si>
  <si>
    <t>36000</t>
  </si>
  <si>
    <t>145000</t>
  </si>
  <si>
    <t>70000</t>
  </si>
  <si>
    <t>155000</t>
  </si>
  <si>
    <t>2000</t>
  </si>
  <si>
    <t>10000</t>
  </si>
  <si>
    <t>32500</t>
  </si>
  <si>
    <t>5000</t>
  </si>
  <si>
    <t>37000</t>
  </si>
  <si>
    <t>30000</t>
  </si>
  <si>
    <t>41500</t>
  </si>
  <si>
    <t>22900</t>
  </si>
  <si>
    <t>55000</t>
  </si>
  <si>
    <t>3900</t>
  </si>
  <si>
    <t>8000</t>
  </si>
  <si>
    <t>35000</t>
  </si>
  <si>
    <t>18300</t>
  </si>
  <si>
    <t>4800</t>
  </si>
  <si>
    <t>4500</t>
  </si>
  <si>
    <t>7000</t>
  </si>
  <si>
    <t>22000</t>
  </si>
  <si>
    <t>9500</t>
  </si>
  <si>
    <t>2500</t>
  </si>
  <si>
    <t>25500</t>
  </si>
  <si>
    <t>39600</t>
  </si>
  <si>
    <t>23000</t>
  </si>
  <si>
    <t>7500</t>
  </si>
  <si>
    <t>350000</t>
  </si>
  <si>
    <t>450000</t>
  </si>
  <si>
    <t>11000</t>
  </si>
  <si>
    <t>6000</t>
  </si>
  <si>
    <t>2295000</t>
  </si>
  <si>
    <t>516000</t>
  </si>
  <si>
    <t>532500</t>
  </si>
  <si>
    <t>4380000</t>
  </si>
  <si>
    <t>1669000</t>
  </si>
  <si>
    <t>916000</t>
  </si>
  <si>
    <t>568000</t>
  </si>
  <si>
    <t>142000</t>
  </si>
  <si>
    <t>1083000</t>
  </si>
  <si>
    <t>990000</t>
  </si>
  <si>
    <t>713000</t>
  </si>
  <si>
    <t>609000</t>
  </si>
  <si>
    <t>337000</t>
  </si>
  <si>
    <t>2070000</t>
  </si>
  <si>
    <t>1434000</t>
  </si>
  <si>
    <t>2199000</t>
  </si>
  <si>
    <t>320000</t>
  </si>
  <si>
    <t>86000</t>
  </si>
  <si>
    <t>21500</t>
  </si>
  <si>
    <t>1237000</t>
  </si>
  <si>
    <t>711000</t>
  </si>
  <si>
    <t>357700</t>
  </si>
  <si>
    <t>910200</t>
  </si>
  <si>
    <t>227500</t>
  </si>
  <si>
    <t>1256000</t>
  </si>
  <si>
    <t>998500</t>
  </si>
  <si>
    <t>1313600</t>
  </si>
  <si>
    <t>1284800</t>
  </si>
  <si>
    <t>839700</t>
  </si>
  <si>
    <t>747100</t>
  </si>
  <si>
    <t>1265200</t>
  </si>
  <si>
    <t>685800</t>
  </si>
  <si>
    <t>1032500</t>
  </si>
  <si>
    <t>1183000</t>
  </si>
  <si>
    <t>1755000</t>
  </si>
  <si>
    <t>325300</t>
  </si>
  <si>
    <t>257300</t>
  </si>
  <si>
    <t>314600</t>
  </si>
  <si>
    <t>2273000</t>
  </si>
  <si>
    <t>278000</t>
  </si>
  <si>
    <t>377200</t>
  </si>
  <si>
    <t>16000</t>
  </si>
  <si>
    <t>19000</t>
  </si>
  <si>
    <t>42000</t>
  </si>
  <si>
    <t>21000</t>
  </si>
  <si>
    <t>53000</t>
  </si>
  <si>
    <t>27000</t>
  </si>
  <si>
    <t>190000</t>
  </si>
  <si>
    <t>29000</t>
  </si>
  <si>
    <t>500000</t>
  </si>
  <si>
    <t>220000</t>
  </si>
  <si>
    <t>5800</t>
  </si>
  <si>
    <t>3400</t>
  </si>
  <si>
    <t>18500</t>
  </si>
  <si>
    <t>95000</t>
  </si>
  <si>
    <t>13500</t>
  </si>
  <si>
    <t>75000</t>
  </si>
  <si>
    <t>135000</t>
  </si>
  <si>
    <t>5500</t>
  </si>
  <si>
    <t>45000</t>
  </si>
  <si>
    <t>66000</t>
  </si>
  <si>
    <t>68000</t>
  </si>
  <si>
    <t>88000</t>
  </si>
  <si>
    <t>7900</t>
  </si>
  <si>
    <t>6500</t>
  </si>
  <si>
    <t>547400</t>
  </si>
  <si>
    <t>4100000</t>
  </si>
  <si>
    <t>31500</t>
  </si>
  <si>
    <t>366000</t>
  </si>
  <si>
    <t>991000</t>
  </si>
  <si>
    <t>1318000</t>
  </si>
  <si>
    <t>888500</t>
  </si>
  <si>
    <t>281500</t>
  </si>
  <si>
    <t>469000</t>
  </si>
  <si>
    <t>413500</t>
  </si>
  <si>
    <t>311500</t>
  </si>
  <si>
    <t>26000</t>
  </si>
  <si>
    <t>24000</t>
  </si>
  <si>
    <t>103600</t>
  </si>
  <si>
    <t>804000</t>
  </si>
  <si>
    <t>222000</t>
  </si>
  <si>
    <t>H4-LLH-YKBS</t>
  </si>
  <si>
    <t>E1.LLH-YKBS</t>
  </si>
  <si>
    <t>H4-LLH-YKkORP</t>
  </si>
  <si>
    <t>E1.LLH-YKKorp</t>
  </si>
  <si>
    <t>730500</t>
  </si>
  <si>
    <t>E5.LLH-GERAN</t>
  </si>
  <si>
    <t>240300</t>
  </si>
  <si>
    <t>E5.LLH-SUMBGN</t>
  </si>
  <si>
    <t>235000</t>
  </si>
  <si>
    <t>266400</t>
  </si>
  <si>
    <t>H4-LLH-YKSHEQ</t>
  </si>
  <si>
    <t>E1.LLH-YKSHEQ</t>
  </si>
  <si>
    <t>300</t>
  </si>
  <si>
    <t>H4-LLH-JTENDER</t>
  </si>
  <si>
    <t>E7.LLH-JTENDER</t>
  </si>
  <si>
    <t>350</t>
  </si>
  <si>
    <t>500</t>
  </si>
  <si>
    <t>10</t>
  </si>
  <si>
    <t>48</t>
  </si>
  <si>
    <t>28</t>
  </si>
  <si>
    <t>290000000</t>
  </si>
  <si>
    <t>48625000</t>
  </si>
  <si>
    <t>48400000</t>
  </si>
  <si>
    <t>19103600</t>
  </si>
  <si>
    <t>24782600</t>
  </si>
  <si>
    <t>156.81</t>
  </si>
  <si>
    <t>H4-LLH-YKK</t>
  </si>
  <si>
    <t>E1.LLH-YKK</t>
  </si>
  <si>
    <t>385000</t>
  </si>
  <si>
    <t>9576000</t>
  </si>
  <si>
    <t>H4-LLH-YKPB</t>
  </si>
  <si>
    <t>E1.LLH-YKPB</t>
  </si>
  <si>
    <t>2079000</t>
  </si>
  <si>
    <t>519700</t>
  </si>
  <si>
    <t>650000</t>
  </si>
  <si>
    <t>57000</t>
  </si>
  <si>
    <t>171000</t>
  </si>
  <si>
    <t>38000</t>
  </si>
  <si>
    <t>228000</t>
  </si>
  <si>
    <t>102000</t>
  </si>
  <si>
    <t>285000</t>
  </si>
  <si>
    <t>15500</t>
  </si>
  <si>
    <t>114000</t>
  </si>
  <si>
    <t>395200</t>
  </si>
  <si>
    <t>1185700</t>
  </si>
  <si>
    <t>1580900</t>
  </si>
  <si>
    <t>230500</t>
  </si>
  <si>
    <t>1976200</t>
  </si>
  <si>
    <t>1976000</t>
  </si>
  <si>
    <t>790500</t>
  </si>
  <si>
    <t>752500</t>
  </si>
  <si>
    <t>H4-LLH-YKBB</t>
  </si>
  <si>
    <t>D.Penilaian Kemahiran</t>
  </si>
  <si>
    <t>D.PK</t>
  </si>
  <si>
    <t>12650000</t>
  </si>
  <si>
    <t>1537500</t>
  </si>
  <si>
    <t>E.Bekalan</t>
  </si>
  <si>
    <t>Column12</t>
  </si>
  <si>
    <t>TRUE</t>
  </si>
  <si>
    <t>280000</t>
  </si>
  <si>
    <t>340000</t>
  </si>
  <si>
    <t>260000</t>
  </si>
  <si>
    <t>21100</t>
  </si>
  <si>
    <t>FALSE</t>
  </si>
  <si>
    <t>1400000</t>
  </si>
  <si>
    <t>89500</t>
  </si>
  <si>
    <t>2750000</t>
  </si>
  <si>
    <t>520000</t>
  </si>
  <si>
    <t>1600000</t>
  </si>
  <si>
    <t>1316000</t>
  </si>
  <si>
    <t>600000</t>
  </si>
  <si>
    <t>2000000</t>
  </si>
  <si>
    <t>560000</t>
  </si>
  <si>
    <t>180900</t>
  </si>
  <si>
    <t>H4-LLH-VR-BI</t>
  </si>
  <si>
    <t>E2.LLH-VR-BI</t>
  </si>
  <si>
    <t>H4-LLH-VR-BT</t>
  </si>
  <si>
    <t>E2.LLH-VR-BT</t>
  </si>
  <si>
    <t>1730000</t>
  </si>
  <si>
    <t>1000</t>
  </si>
  <si>
    <t>18400</t>
  </si>
  <si>
    <t>21531.3</t>
  </si>
  <si>
    <t>34544.4</t>
  </si>
  <si>
    <t>176.6</t>
  </si>
  <si>
    <t>6930</t>
  </si>
  <si>
    <t>1525</t>
  </si>
  <si>
    <t>3986.3</t>
  </si>
  <si>
    <t>12395.88</t>
  </si>
  <si>
    <t>3500</t>
  </si>
  <si>
    <t>3231.04</t>
  </si>
  <si>
    <t>900000</t>
  </si>
  <si>
    <t>28000</t>
  </si>
  <si>
    <t>24904</t>
  </si>
  <si>
    <t>4810000</t>
  </si>
  <si>
    <t>550000</t>
  </si>
  <si>
    <t>3600000</t>
  </si>
  <si>
    <t>1200000</t>
  </si>
  <si>
    <t>1200</t>
  </si>
  <si>
    <t>1100</t>
  </si>
  <si>
    <t>601200</t>
  </si>
  <si>
    <t>48640</t>
  </si>
  <si>
    <t>598000</t>
  </si>
  <si>
    <t>1150000</t>
  </si>
  <si>
    <t>644000</t>
  </si>
  <si>
    <t>2898000</t>
  </si>
  <si>
    <t>803900</t>
  </si>
  <si>
    <t>690000</t>
  </si>
  <si>
    <t>368400</t>
  </si>
  <si>
    <t>483300</t>
  </si>
  <si>
    <t>742500</t>
  </si>
  <si>
    <t>210000</t>
  </si>
  <si>
    <t>3997</t>
  </si>
  <si>
    <t>30800</t>
  </si>
  <si>
    <t>108700</t>
  </si>
  <si>
    <t>104300</t>
  </si>
  <si>
    <t>35200</t>
  </si>
  <si>
    <t>37400</t>
  </si>
  <si>
    <t>23800</t>
  </si>
  <si>
    <t>23357.93</t>
  </si>
  <si>
    <t>23400</t>
  </si>
  <si>
    <t>2758.68</t>
  </si>
  <si>
    <t>41400</t>
  </si>
  <si>
    <t>1241000</t>
  </si>
  <si>
    <t>708000</t>
  </si>
  <si>
    <t>368600</t>
  </si>
  <si>
    <t>14330</t>
  </si>
  <si>
    <t>4296000</t>
  </si>
  <si>
    <t>37900</t>
  </si>
  <si>
    <t>88.71</t>
  </si>
  <si>
    <t>6300</t>
  </si>
  <si>
    <t>33000</t>
  </si>
  <si>
    <t>700</t>
  </si>
  <si>
    <t>8700</t>
  </si>
  <si>
    <t>14700</t>
  </si>
  <si>
    <t>1700</t>
  </si>
  <si>
    <t>6000000</t>
  </si>
  <si>
    <t>E1.LLH-YKBB</t>
  </si>
  <si>
    <t>E5.LLH-SEWA TNH</t>
  </si>
  <si>
    <t>SEBENAR 03-2025</t>
  </si>
  <si>
    <t>Column13</t>
  </si>
  <si>
    <t>Column14</t>
  </si>
  <si>
    <t>50</t>
  </si>
  <si>
    <t>107000</t>
  </si>
  <si>
    <t>12500</t>
  </si>
  <si>
    <t>195500</t>
  </si>
  <si>
    <t>112000</t>
  </si>
  <si>
    <t>177000</t>
  </si>
  <si>
    <t>527978.02</t>
  </si>
  <si>
    <t>0.75</t>
  </si>
  <si>
    <t>3.3</t>
  </si>
  <si>
    <t>5201.61</t>
  </si>
  <si>
    <t>1</t>
  </si>
  <si>
    <t>0.2</t>
  </si>
  <si>
    <t>139</t>
  </si>
  <si>
    <t>7196</t>
  </si>
  <si>
    <t>2600</t>
  </si>
  <si>
    <t>4025</t>
  </si>
  <si>
    <t>1753.9</t>
  </si>
  <si>
    <t>3863.95</t>
  </si>
  <si>
    <t>6154.6</t>
  </si>
  <si>
    <t>13040.3</t>
  </si>
  <si>
    <t>54000</t>
  </si>
  <si>
    <t>4454.74</t>
  </si>
  <si>
    <t>1050</t>
  </si>
  <si>
    <t>8210</t>
  </si>
  <si>
    <t>6767.35</t>
  </si>
  <si>
    <t>3668</t>
  </si>
  <si>
    <t>4440</t>
  </si>
  <si>
    <t>1751.6</t>
  </si>
  <si>
    <t>855</t>
  </si>
  <si>
    <t>12068.55</t>
  </si>
  <si>
    <t>1955</t>
  </si>
  <si>
    <t>15120</t>
  </si>
  <si>
    <t>80</t>
  </si>
  <si>
    <t>6912</t>
  </si>
  <si>
    <t>25630</t>
  </si>
  <si>
    <t>2080</t>
  </si>
  <si>
    <t>23923.87</t>
  </si>
  <si>
    <t>11700</t>
  </si>
  <si>
    <t>2350</t>
  </si>
  <si>
    <t>1267.1</t>
  </si>
  <si>
    <t>9331.45</t>
  </si>
  <si>
    <t>19225.2</t>
  </si>
  <si>
    <t>3798</t>
  </si>
  <si>
    <t>322.4</t>
  </si>
  <si>
    <t>14100</t>
  </si>
  <si>
    <t>3693.35</t>
  </si>
  <si>
    <t>8500</t>
  </si>
  <si>
    <t>54800</t>
  </si>
  <si>
    <t>BA5</t>
  </si>
  <si>
    <t>60617.6</t>
  </si>
  <si>
    <t>19331</t>
  </si>
  <si>
    <t>9277.09</t>
  </si>
  <si>
    <t>1936</t>
  </si>
  <si>
    <t>14694.9</t>
  </si>
  <si>
    <t>2276.55</t>
  </si>
  <si>
    <t>2936.4</t>
  </si>
  <si>
    <t>1870</t>
  </si>
  <si>
    <t>724.55</t>
  </si>
  <si>
    <t>2792.25</t>
  </si>
  <si>
    <t>7996</t>
  </si>
  <si>
    <t>1080</t>
  </si>
  <si>
    <t>1235</t>
  </si>
  <si>
    <t>32541.42</t>
  </si>
  <si>
    <t>38350.15</t>
  </si>
  <si>
    <t>28900</t>
  </si>
  <si>
    <t>31100</t>
  </si>
  <si>
    <t>36100</t>
  </si>
  <si>
    <t>50000</t>
  </si>
  <si>
    <t>2280</t>
  </si>
  <si>
    <t>8750.5</t>
  </si>
  <si>
    <t>7930</t>
  </si>
  <si>
    <t>91900</t>
  </si>
  <si>
    <t>4734440.79</t>
  </si>
  <si>
    <t>BOS</t>
  </si>
  <si>
    <t>DG1</t>
  </si>
  <si>
    <t>10192000</t>
  </si>
  <si>
    <t>490128</t>
  </si>
  <si>
    <t>KF5</t>
  </si>
  <si>
    <t>73000</t>
  </si>
  <si>
    <t>202932</t>
  </si>
  <si>
    <t>819000</t>
  </si>
  <si>
    <t>H4-LLH-YKT</t>
  </si>
  <si>
    <t>E1.LLH-YKT</t>
  </si>
  <si>
    <t>9900</t>
  </si>
  <si>
    <t>19500</t>
  </si>
  <si>
    <t>1165400</t>
  </si>
  <si>
    <t>434650</t>
  </si>
  <si>
    <t>382.2</t>
  </si>
  <si>
    <t>168</t>
  </si>
  <si>
    <t>205432.57</t>
  </si>
  <si>
    <t>181268</t>
  </si>
  <si>
    <t>136500</t>
  </si>
  <si>
    <t>3045</t>
  </si>
  <si>
    <t>48346.2</t>
  </si>
  <si>
    <t>295000</t>
  </si>
  <si>
    <t>294030</t>
  </si>
  <si>
    <t>165240</t>
  </si>
  <si>
    <t>17280</t>
  </si>
  <si>
    <t>395502.74</t>
  </si>
  <si>
    <t>16263.8</t>
  </si>
  <si>
    <t>17172</t>
  </si>
  <si>
    <t>25400</t>
  </si>
  <si>
    <t>25325</t>
  </si>
  <si>
    <t>7998</t>
  </si>
  <si>
    <t>9100</t>
  </si>
  <si>
    <t>3950</t>
  </si>
  <si>
    <t>24246.9</t>
  </si>
  <si>
    <t>651000</t>
  </si>
  <si>
    <t>568500</t>
  </si>
  <si>
    <t>331944</t>
  </si>
  <si>
    <t>544900</t>
  </si>
  <si>
    <t>82600</t>
  </si>
  <si>
    <t>70357</t>
  </si>
  <si>
    <t>299013.2</t>
  </si>
  <si>
    <t>8262900</t>
  </si>
  <si>
    <t>1522900</t>
  </si>
  <si>
    <t>1214609.25</t>
  </si>
  <si>
    <t>265737.75</t>
  </si>
  <si>
    <t>272359.68</t>
  </si>
  <si>
    <t>437100</t>
  </si>
  <si>
    <t>437099</t>
  </si>
  <si>
    <t>406404.04</t>
  </si>
  <si>
    <t>59689.44</t>
  </si>
  <si>
    <t>139773.6</t>
  </si>
  <si>
    <t>1450649.23</t>
  </si>
  <si>
    <t>51343.2</t>
  </si>
  <si>
    <t>29376</t>
  </si>
  <si>
    <t>526000</t>
  </si>
  <si>
    <t>237755</t>
  </si>
  <si>
    <t>461844</t>
  </si>
  <si>
    <t>49600</t>
  </si>
  <si>
    <t>30435</t>
  </si>
  <si>
    <t>37100</t>
  </si>
  <si>
    <t>15174.35</t>
  </si>
  <si>
    <t>4858.5</t>
  </si>
  <si>
    <t>2800</t>
  </si>
  <si>
    <t>2704.55</t>
  </si>
  <si>
    <t>32426.1</t>
  </si>
  <si>
    <t>38070</t>
  </si>
  <si>
    <t>5076</t>
  </si>
  <si>
    <t>844.2</t>
  </si>
  <si>
    <t>1559400</t>
  </si>
  <si>
    <t>443104.6</t>
  </si>
  <si>
    <t>206055</t>
  </si>
  <si>
    <t>185647.24</t>
  </si>
  <si>
    <t>28100</t>
  </si>
  <si>
    <t>21600</t>
  </si>
  <si>
    <t>4450</t>
  </si>
  <si>
    <t>15896.8</t>
  </si>
  <si>
    <t>10500</t>
  </si>
  <si>
    <t>10109.91</t>
  </si>
  <si>
    <t>1950</t>
  </si>
  <si>
    <t>16200</t>
  </si>
  <si>
    <t>1890</t>
  </si>
  <si>
    <t>12680.05</t>
  </si>
  <si>
    <t>24700</t>
  </si>
  <si>
    <t>1162</t>
  </si>
  <si>
    <t>360900</t>
  </si>
  <si>
    <t>52000</t>
  </si>
  <si>
    <t>50248</t>
  </si>
  <si>
    <t>98010</t>
  </si>
  <si>
    <t>8777100</t>
  </si>
  <si>
    <t>2400000</t>
  </si>
  <si>
    <t>2196736.4</t>
  </si>
  <si>
    <t>1582157.49</t>
  </si>
  <si>
    <t>4300</t>
  </si>
  <si>
    <t>4256</t>
  </si>
  <si>
    <t>5351.2</t>
  </si>
  <si>
    <t>8619</t>
  </si>
  <si>
    <t>3100</t>
  </si>
  <si>
    <t>2997.7</t>
  </si>
  <si>
    <t>5040</t>
  </si>
  <si>
    <t>6808.75</t>
  </si>
  <si>
    <t>6004.85</t>
  </si>
  <si>
    <t>2504</t>
  </si>
  <si>
    <t>2920.75</t>
  </si>
  <si>
    <t>21019</t>
  </si>
  <si>
    <t>4485.8</t>
  </si>
  <si>
    <t>18237.05</t>
  </si>
  <si>
    <t>31976.1</t>
  </si>
  <si>
    <t>12470.96</t>
  </si>
  <si>
    <t>19838.37</t>
  </si>
  <si>
    <t>25258.89</t>
  </si>
  <si>
    <t>25684.05</t>
  </si>
  <si>
    <t>21747.95</t>
  </si>
  <si>
    <t>16384.72</t>
  </si>
  <si>
    <t>16226.85</t>
  </si>
  <si>
    <t>17835.17</t>
  </si>
  <si>
    <t>19988.6</t>
  </si>
  <si>
    <t>23419.23</t>
  </si>
  <si>
    <t>20528.25</t>
  </si>
  <si>
    <t>18201.05</t>
  </si>
  <si>
    <t>8839.95</t>
  </si>
  <si>
    <t>20889.49</t>
  </si>
  <si>
    <t>17149.93</t>
  </si>
  <si>
    <t>12728.6</t>
  </si>
  <si>
    <t>16148.1</t>
  </si>
  <si>
    <t>13589.05</t>
  </si>
  <si>
    <t>9863.2</t>
  </si>
  <si>
    <t>13337.5</t>
  </si>
  <si>
    <t>11785.28</t>
  </si>
  <si>
    <t>2851.45</t>
  </si>
  <si>
    <t>10792.78</t>
  </si>
  <si>
    <t>12070000</t>
  </si>
  <si>
    <t>5500000</t>
  </si>
  <si>
    <t>4710742.01</t>
  </si>
  <si>
    <t>2834522.63</t>
  </si>
  <si>
    <t>22162700</t>
  </si>
  <si>
    <t>6287500</t>
  </si>
  <si>
    <t>5464570.12</t>
  </si>
  <si>
    <t>3938709.73</t>
  </si>
  <si>
    <t>930000</t>
  </si>
  <si>
    <t>420000</t>
  </si>
  <si>
    <t>402500</t>
  </si>
  <si>
    <t>366500</t>
  </si>
  <si>
    <t>497623.6</t>
  </si>
  <si>
    <t>1260543.14</t>
  </si>
  <si>
    <t>4550000</t>
  </si>
  <si>
    <t>1084000</t>
  </si>
  <si>
    <t>914000</t>
  </si>
  <si>
    <t>214700</t>
  </si>
  <si>
    <t>13996.8</t>
  </si>
  <si>
    <t>50112</t>
  </si>
  <si>
    <t>630000</t>
  </si>
  <si>
    <t>38942.66</t>
  </si>
  <si>
    <t>12086.4</t>
  </si>
  <si>
    <t>6535.4</t>
  </si>
  <si>
    <t>4450000</t>
  </si>
  <si>
    <t>1476829.99</t>
  </si>
  <si>
    <t>767451.52</t>
  </si>
  <si>
    <t>2600000</t>
  </si>
  <si>
    <t>2512040</t>
  </si>
  <si>
    <t>1406160</t>
  </si>
  <si>
    <t>4734000</t>
  </si>
  <si>
    <t>950000</t>
  </si>
  <si>
    <t>885620.32</t>
  </si>
  <si>
    <t>363392.63</t>
  </si>
  <si>
    <t>2540000</t>
  </si>
  <si>
    <t>850000</t>
  </si>
  <si>
    <t>816622.62</t>
  </si>
  <si>
    <t>1022343.81</t>
  </si>
  <si>
    <t>3238.95</t>
  </si>
  <si>
    <t>552.5</t>
  </si>
  <si>
    <t>10875</t>
  </si>
  <si>
    <t>14400</t>
  </si>
  <si>
    <t>12033.7</t>
  </si>
  <si>
    <t>15259.45</t>
  </si>
  <si>
    <t>3395</t>
  </si>
  <si>
    <t>9561.95</t>
  </si>
  <si>
    <t>15330</t>
  </si>
  <si>
    <t>19881</t>
  </si>
  <si>
    <t>26630</t>
  </si>
  <si>
    <t>33391.3</t>
  </si>
  <si>
    <t>18271.65</t>
  </si>
  <si>
    <t>13200</t>
  </si>
  <si>
    <t>8550</t>
  </si>
  <si>
    <t>13498</t>
  </si>
  <si>
    <t>8030</t>
  </si>
  <si>
    <t>8446.2</t>
  </si>
  <si>
    <t>8600</t>
  </si>
  <si>
    <t>8586.4</t>
  </si>
  <si>
    <t>16115.05</t>
  </si>
  <si>
    <t>6927.9</t>
  </si>
  <si>
    <t>11326</t>
  </si>
  <si>
    <t>7835.4</t>
  </si>
  <si>
    <t>115.5</t>
  </si>
  <si>
    <t>13952.6</t>
  </si>
  <si>
    <t>9181</t>
  </si>
  <si>
    <t>7480</t>
  </si>
  <si>
    <t>8639800</t>
  </si>
  <si>
    <t>1800000</t>
  </si>
  <si>
    <t>1707268.74</t>
  </si>
  <si>
    <t>707213.49</t>
  </si>
  <si>
    <t>116547.38</t>
  </si>
  <si>
    <t>33517.34</t>
  </si>
  <si>
    <t>133406.71</t>
  </si>
  <si>
    <t>59147400</t>
  </si>
  <si>
    <t>32000000</t>
  </si>
  <si>
    <t>31155207.8</t>
  </si>
  <si>
    <t>31797385.83</t>
  </si>
  <si>
    <t>5805000</t>
  </si>
  <si>
    <t>1350000</t>
  </si>
  <si>
    <t>1305797.28</t>
  </si>
  <si>
    <t>3855911.64</t>
  </si>
  <si>
    <t>2277000</t>
  </si>
  <si>
    <t>1503000</t>
  </si>
  <si>
    <t>520500</t>
  </si>
  <si>
    <t>410000</t>
  </si>
  <si>
    <t>404514</t>
  </si>
  <si>
    <t>180921.6</t>
  </si>
  <si>
    <t>332369.29</t>
  </si>
  <si>
    <t>263682</t>
  </si>
  <si>
    <t>800000</t>
  </si>
  <si>
    <t>750535.2</t>
  </si>
  <si>
    <t>344466</t>
  </si>
  <si>
    <t>330000</t>
  </si>
  <si>
    <t>319430.04</t>
  </si>
  <si>
    <t>229608</t>
  </si>
  <si>
    <t>1515024</t>
  </si>
  <si>
    <t>457898.4</t>
  </si>
  <si>
    <t>3042500</t>
  </si>
  <si>
    <t>1973991.6</t>
  </si>
  <si>
    <t>349693.2</t>
  </si>
  <si>
    <t>180106.2</t>
  </si>
  <si>
    <t>137484</t>
  </si>
  <si>
    <t>440000</t>
  </si>
  <si>
    <t>437059.8</t>
  </si>
  <si>
    <t>70599.6</t>
  </si>
  <si>
    <t>2958000</t>
  </si>
  <si>
    <t>941268.6</t>
  </si>
  <si>
    <t>256429.8</t>
  </si>
  <si>
    <t>166860</t>
  </si>
  <si>
    <t>96400.8</t>
  </si>
  <si>
    <t>739100</t>
  </si>
  <si>
    <t>370000</t>
  </si>
  <si>
    <t>353451.6</t>
  </si>
  <si>
    <t>279072</t>
  </si>
  <si>
    <t>185220</t>
  </si>
  <si>
    <t>119664</t>
  </si>
  <si>
    <t>363253.75</t>
  </si>
  <si>
    <t>527960.16</t>
  </si>
  <si>
    <t>273900</t>
  </si>
  <si>
    <t>92031.9</t>
  </si>
  <si>
    <t>75407.76</t>
  </si>
  <si>
    <t>598900</t>
  </si>
  <si>
    <t>97394.4</t>
  </si>
  <si>
    <t>134699.81</t>
  </si>
  <si>
    <t>157200</t>
  </si>
  <si>
    <t>84505.68</t>
  </si>
  <si>
    <t>86255.28</t>
  </si>
  <si>
    <t>590800</t>
  </si>
  <si>
    <t>192814.56</t>
  </si>
  <si>
    <t>234917.28</t>
  </si>
  <si>
    <t>583.2</t>
  </si>
  <si>
    <t>16329.6</t>
  </si>
  <si>
    <t>28000.08</t>
  </si>
  <si>
    <t>17496</t>
  </si>
  <si>
    <t>1325600</t>
  </si>
  <si>
    <t>530000</t>
  </si>
  <si>
    <t>502989.18</t>
  </si>
  <si>
    <t>125565.01</t>
  </si>
  <si>
    <t>6461.21</t>
  </si>
  <si>
    <t>25449.19</t>
  </si>
  <si>
    <t>19674.34</t>
  </si>
  <si>
    <t>124500</t>
  </si>
  <si>
    <t>46000</t>
  </si>
  <si>
    <t>44378.8</t>
  </si>
  <si>
    <t>35749.76</t>
  </si>
  <si>
    <t>8278.96</t>
  </si>
  <si>
    <t>10985.49</t>
  </si>
  <si>
    <t>58000</t>
  </si>
  <si>
    <t>56432.81</t>
  </si>
  <si>
    <t>34136.34</t>
  </si>
  <si>
    <t>35736.98</t>
  </si>
  <si>
    <t>41738.1</t>
  </si>
  <si>
    <t>16180.21</t>
  </si>
  <si>
    <t>6471.35</t>
  </si>
  <si>
    <t>27147.13</t>
  </si>
  <si>
    <t>15723.12</t>
  </si>
  <si>
    <t>141900</t>
  </si>
  <si>
    <t>58618.22</t>
  </si>
  <si>
    <t>46935.64</t>
  </si>
  <si>
    <t>23655.67</t>
  </si>
  <si>
    <t>42685.09</t>
  </si>
  <si>
    <t>43000</t>
  </si>
  <si>
    <t>20434.17</t>
  </si>
  <si>
    <t>18618.41</t>
  </si>
  <si>
    <t>23587.6</t>
  </si>
  <si>
    <t>10996.5</t>
  </si>
  <si>
    <t>83500</t>
  </si>
  <si>
    <t>28987.39</t>
  </si>
  <si>
    <t>7200.41</t>
  </si>
  <si>
    <t>2300</t>
  </si>
  <si>
    <t>2259.69</t>
  </si>
  <si>
    <t>7569.29</t>
  </si>
  <si>
    <t>7007.13</t>
  </si>
  <si>
    <t>12354.78</t>
  </si>
  <si>
    <t>10523.22</t>
  </si>
  <si>
    <t>3712.76</t>
  </si>
  <si>
    <t>8966.68</t>
  </si>
  <si>
    <t>12047.53</t>
  </si>
  <si>
    <t>6245.16</t>
  </si>
  <si>
    <t>1165000</t>
  </si>
  <si>
    <t>212915</t>
  </si>
  <si>
    <t>109939.8</t>
  </si>
  <si>
    <t>3361.02</t>
  </si>
  <si>
    <t>10379.47</t>
  </si>
  <si>
    <t>27500</t>
  </si>
  <si>
    <t>2222.08</t>
  </si>
  <si>
    <t>418000</t>
  </si>
  <si>
    <t>129176.31</t>
  </si>
  <si>
    <t>3455</t>
  </si>
  <si>
    <t>165000</t>
  </si>
  <si>
    <t>161656.94</t>
  </si>
  <si>
    <t>555935.87</t>
  </si>
  <si>
    <t>182909.23</t>
  </si>
  <si>
    <t>118135.97</t>
  </si>
  <si>
    <t>2147000</t>
  </si>
  <si>
    <t>72736</t>
  </si>
  <si>
    <t>2597904.2</t>
  </si>
  <si>
    <t>1436500</t>
  </si>
  <si>
    <t>396810</t>
  </si>
  <si>
    <t>283721.4</t>
  </si>
  <si>
    <t>52788</t>
  </si>
  <si>
    <t>48868</t>
  </si>
  <si>
    <t>3553</t>
  </si>
  <si>
    <t>5417000</t>
  </si>
  <si>
    <t>1700000</t>
  </si>
  <si>
    <t>1648348</t>
  </si>
  <si>
    <t>1246746.79</t>
  </si>
  <si>
    <t>1155044.33</t>
  </si>
  <si>
    <t>868616.69</t>
  </si>
  <si>
    <t>10160.4</t>
  </si>
  <si>
    <t>11166.9</t>
  </si>
  <si>
    <t>408647.5</t>
  </si>
  <si>
    <t>185000</t>
  </si>
  <si>
    <t>BMD2-BGN THE MET</t>
  </si>
  <si>
    <t>B.Bangunan The Met</t>
  </si>
  <si>
    <t>BGN THE MET</t>
  </si>
  <si>
    <t>48775200</t>
  </si>
  <si>
    <t>3865000</t>
  </si>
  <si>
    <t>3491475.84</t>
  </si>
  <si>
    <t>4830382.15</t>
  </si>
  <si>
    <t>5420.75</t>
  </si>
  <si>
    <t>7063.7</t>
  </si>
  <si>
    <t>3281000</t>
  </si>
  <si>
    <t>836903.65</t>
  </si>
  <si>
    <t>763405.94</t>
  </si>
  <si>
    <t>9215</t>
  </si>
  <si>
    <t>145000000</t>
  </si>
  <si>
    <t>183542434.2</t>
  </si>
  <si>
    <t>156519003.5</t>
  </si>
  <si>
    <t>23000000</t>
  </si>
  <si>
    <t>22854695</t>
  </si>
  <si>
    <t>20636120</t>
  </si>
  <si>
    <t>25600000</t>
  </si>
  <si>
    <t>25519175</t>
  </si>
  <si>
    <t>23185065</t>
  </si>
  <si>
    <t>10000000</t>
  </si>
  <si>
    <t>15481700</t>
  </si>
  <si>
    <t>8251490</t>
  </si>
  <si>
    <t>12392600</t>
  </si>
  <si>
    <t>13213931.15</t>
  </si>
  <si>
    <t>12255022.03</t>
  </si>
  <si>
    <t>28.57</t>
  </si>
  <si>
    <t>28.29</t>
  </si>
  <si>
    <t>948.49</t>
  </si>
  <si>
    <t>1653.14</t>
  </si>
  <si>
    <t>213.49</t>
  </si>
  <si>
    <t>290.11</t>
  </si>
  <si>
    <t>439.78</t>
  </si>
  <si>
    <t>1198.2</t>
  </si>
  <si>
    <t>521.42</t>
  </si>
  <si>
    <t>882.19</t>
  </si>
  <si>
    <t>13.76</t>
  </si>
  <si>
    <t>54.89</t>
  </si>
  <si>
    <t>367.29</t>
  </si>
  <si>
    <t>854.56</t>
  </si>
  <si>
    <t>1156.07</t>
  </si>
  <si>
    <t>419.05</t>
  </si>
  <si>
    <t>409.39</t>
  </si>
  <si>
    <t>394.74</t>
  </si>
  <si>
    <t>455.57</t>
  </si>
  <si>
    <t>1021.27</t>
  </si>
  <si>
    <t>474.88</t>
  </si>
  <si>
    <t>33.7</t>
  </si>
  <si>
    <t>24.15</t>
  </si>
  <si>
    <t>35.5</t>
  </si>
  <si>
    <t>49.59</t>
  </si>
  <si>
    <t>1028.91</t>
  </si>
  <si>
    <t>1286.2</t>
  </si>
  <si>
    <t>167.8</t>
  </si>
  <si>
    <t>144.26</t>
  </si>
  <si>
    <t>34.26</t>
  </si>
  <si>
    <t>29.2</t>
  </si>
  <si>
    <t>63800</t>
  </si>
  <si>
    <t>110550</t>
  </si>
  <si>
    <t>7425000</t>
  </si>
  <si>
    <t>5685525</t>
  </si>
  <si>
    <t>4545300</t>
  </si>
  <si>
    <t>417450</t>
  </si>
  <si>
    <t>1001255</t>
  </si>
  <si>
    <t>5695</t>
  </si>
  <si>
    <t>21700</t>
  </si>
  <si>
    <t>5450</t>
  </si>
  <si>
    <t>550</t>
  </si>
  <si>
    <t>9000000</t>
  </si>
  <si>
    <t>7127700</t>
  </si>
  <si>
    <t>6442300</t>
  </si>
  <si>
    <t>816750</t>
  </si>
  <si>
    <t>769500</t>
  </si>
  <si>
    <t>2325</t>
  </si>
  <si>
    <t>10750</t>
  </si>
  <si>
    <t>7600</t>
  </si>
  <si>
    <t>284500</t>
  </si>
  <si>
    <t>240200</t>
  </si>
  <si>
    <t>366200</t>
  </si>
  <si>
    <t>67000</t>
  </si>
  <si>
    <t>54500</t>
  </si>
  <si>
    <t>246900</t>
  </si>
  <si>
    <t>355000</t>
  </si>
  <si>
    <t>306500</t>
  </si>
  <si>
    <t>169050</t>
  </si>
  <si>
    <t>455400</t>
  </si>
  <si>
    <t>429400</t>
  </si>
  <si>
    <t>158050</t>
  </si>
  <si>
    <t>269000</t>
  </si>
  <si>
    <t>233000</t>
  </si>
  <si>
    <t>265000</t>
  </si>
  <si>
    <t>510000</t>
  </si>
  <si>
    <t>443500</t>
  </si>
  <si>
    <t>388200</t>
  </si>
  <si>
    <t>193000</t>
  </si>
  <si>
    <t>339500</t>
  </si>
  <si>
    <t>186000</t>
  </si>
  <si>
    <t>281000</t>
  </si>
  <si>
    <t>94000</t>
  </si>
  <si>
    <t>556200</t>
  </si>
  <si>
    <t>88500</t>
  </si>
  <si>
    <t>211500</t>
  </si>
  <si>
    <t>50400</t>
  </si>
  <si>
    <t>97000</t>
  </si>
  <si>
    <t>508950</t>
  </si>
  <si>
    <t>619580.88</t>
  </si>
  <si>
    <t>59000</t>
  </si>
  <si>
    <t>272000</t>
  </si>
  <si>
    <t>914900</t>
  </si>
  <si>
    <t>202000</t>
  </si>
  <si>
    <t>158066.16</t>
  </si>
  <si>
    <t>162221.8</t>
  </si>
  <si>
    <t>15642.48</t>
  </si>
  <si>
    <t>20440</t>
  </si>
  <si>
    <t>29430</t>
  </si>
  <si>
    <t>558000</t>
  </si>
  <si>
    <t>356000</t>
  </si>
  <si>
    <t>288000</t>
  </si>
  <si>
    <t>240000</t>
  </si>
  <si>
    <t>252500</t>
  </si>
  <si>
    <t>186050</t>
  </si>
  <si>
    <t>925000</t>
  </si>
  <si>
    <t>375300</t>
  </si>
  <si>
    <t>15700</t>
  </si>
  <si>
    <t>795750</t>
  </si>
  <si>
    <t>312450</t>
  </si>
  <si>
    <t>99000</t>
  </si>
  <si>
    <t>10564.57</t>
  </si>
  <si>
    <t>129950.07</t>
  </si>
  <si>
    <t>42</t>
  </si>
  <si>
    <t>280429.51</t>
  </si>
  <si>
    <t>6612.03</t>
  </si>
  <si>
    <t>2264.02</t>
  </si>
  <si>
    <t>3059.75</t>
  </si>
  <si>
    <t>30383.08</t>
  </si>
  <si>
    <t>54</t>
  </si>
  <si>
    <t>61.88</t>
  </si>
  <si>
    <t>145</t>
  </si>
  <si>
    <t>3.03</t>
  </si>
  <si>
    <t>17.09</t>
  </si>
  <si>
    <t>101.22</t>
  </si>
  <si>
    <t>59.06</t>
  </si>
  <si>
    <t>237.97</t>
  </si>
  <si>
    <t>8</t>
  </si>
  <si>
    <t>25</t>
  </si>
  <si>
    <t>58.02</t>
  </si>
  <si>
    <t>40</t>
  </si>
  <si>
    <t>62</t>
  </si>
  <si>
    <t>385</t>
  </si>
  <si>
    <t>438</t>
  </si>
  <si>
    <t>138</t>
  </si>
  <si>
    <t>157</t>
  </si>
  <si>
    <t>208</t>
  </si>
  <si>
    <t>94</t>
  </si>
  <si>
    <t>258</t>
  </si>
  <si>
    <t>159</t>
  </si>
  <si>
    <t>164</t>
  </si>
  <si>
    <t>205</t>
  </si>
  <si>
    <t>133</t>
  </si>
  <si>
    <t>121</t>
  </si>
  <si>
    <t>BPAK</t>
  </si>
  <si>
    <t>9832.45</t>
  </si>
  <si>
    <t>BPV</t>
  </si>
  <si>
    <t>700000</t>
  </si>
  <si>
    <t>672727.52</t>
  </si>
  <si>
    <t>0.961039314</t>
  </si>
  <si>
    <t>869367.51</t>
  </si>
  <si>
    <t>220201.69</t>
  </si>
  <si>
    <t>0.88080676</t>
  </si>
  <si>
    <t>204052.44</t>
  </si>
  <si>
    <t>196618.52</t>
  </si>
  <si>
    <t>0.9830926</t>
  </si>
  <si>
    <t>239096.96</t>
  </si>
  <si>
    <t>1101007.35</t>
  </si>
  <si>
    <t>0.917506125</t>
  </si>
  <si>
    <t>63432.01</t>
  </si>
  <si>
    <t>757609.51</t>
  </si>
  <si>
    <t>0.947011887</t>
  </si>
  <si>
    <t>687068.07</t>
  </si>
  <si>
    <t>391715.48</t>
  </si>
  <si>
    <t>0.9792887</t>
  </si>
  <si>
    <t>377576.54</t>
  </si>
  <si>
    <t>255507.78</t>
  </si>
  <si>
    <t>0.8516926</t>
  </si>
  <si>
    <t>239126.52</t>
  </si>
  <si>
    <t>444028.29</t>
  </si>
  <si>
    <t>0.88805658</t>
  </si>
  <si>
    <t>472348.69</t>
  </si>
  <si>
    <t>414247.23</t>
  </si>
  <si>
    <t>0.82849446</t>
  </si>
  <si>
    <t>451456.83</t>
  </si>
  <si>
    <t>315706.99</t>
  </si>
  <si>
    <t>0.902019971</t>
  </si>
  <si>
    <t>304729.18</t>
  </si>
  <si>
    <t>272865.7</t>
  </si>
  <si>
    <t>0.909552333</t>
  </si>
  <si>
    <t>239307.72</t>
  </si>
  <si>
    <t>151217.14</t>
  </si>
  <si>
    <t>0.889512588</t>
  </si>
  <si>
    <t>138703.27</t>
  </si>
  <si>
    <t>885325.22</t>
  </si>
  <si>
    <t>0.88532522</t>
  </si>
  <si>
    <t>821492.47</t>
  </si>
  <si>
    <t>654771.61</t>
  </si>
  <si>
    <t>0.935388014</t>
  </si>
  <si>
    <t>512678.29</t>
  </si>
  <si>
    <t>591531.86</t>
  </si>
  <si>
    <t>0.910049015</t>
  </si>
  <si>
    <t>528545.94</t>
  </si>
  <si>
    <t>36918.61</t>
  </si>
  <si>
    <t>0.92296525</t>
  </si>
  <si>
    <t>33391.42</t>
  </si>
  <si>
    <t>497568.65</t>
  </si>
  <si>
    <t>0.904670273</t>
  </si>
  <si>
    <t>493930.63</t>
  </si>
  <si>
    <t>386757.83</t>
  </si>
  <si>
    <t>0.859461844</t>
  </si>
  <si>
    <t>290396.79</t>
  </si>
  <si>
    <t>1390000</t>
  </si>
  <si>
    <t>219073.54</t>
  </si>
  <si>
    <t>0.950427505</t>
  </si>
  <si>
    <t>522151.57</t>
  </si>
  <si>
    <t>40500</t>
  </si>
  <si>
    <t>35602.99</t>
  </si>
  <si>
    <t>0.879086173</t>
  </si>
  <si>
    <t>45599.84</t>
  </si>
  <si>
    <t>1883.8</t>
  </si>
  <si>
    <t>0.9419</t>
  </si>
  <si>
    <t>29378.9</t>
  </si>
  <si>
    <t>283000</t>
  </si>
  <si>
    <t>247134.55</t>
  </si>
  <si>
    <t>0.873266961</t>
  </si>
  <si>
    <t>217500.47</t>
  </si>
  <si>
    <t>84000</t>
  </si>
  <si>
    <t>22271.52</t>
  </si>
  <si>
    <t>0.8908608</t>
  </si>
  <si>
    <t>23054.61</t>
  </si>
  <si>
    <t>2516.62</t>
  </si>
  <si>
    <t>0.967930769</t>
  </si>
  <si>
    <t>1771.6</t>
  </si>
  <si>
    <t>69494.73</t>
  </si>
  <si>
    <t>0.9265964</t>
  </si>
  <si>
    <t>52780.28</t>
  </si>
  <si>
    <t>38743.91</t>
  </si>
  <si>
    <t>0.901021163</t>
  </si>
  <si>
    <t>39610.31</t>
  </si>
  <si>
    <t>90437.51</t>
  </si>
  <si>
    <t>0.9043751</t>
  </si>
  <si>
    <t>48275.66</t>
  </si>
  <si>
    <t>76000</t>
  </si>
  <si>
    <t>73153.12</t>
  </si>
  <si>
    <t>0.962541053</t>
  </si>
  <si>
    <t>37675.56</t>
  </si>
  <si>
    <t>392000</t>
  </si>
  <si>
    <t>386000</t>
  </si>
  <si>
    <t>374012.16</t>
  </si>
  <si>
    <t>0.96894342</t>
  </si>
  <si>
    <t>79684.47</t>
  </si>
  <si>
    <t>21938.92</t>
  </si>
  <si>
    <t>0.843804615</t>
  </si>
  <si>
    <t>134675.44</t>
  </si>
  <si>
    <t>67716</t>
  </si>
  <si>
    <t>0.90288</t>
  </si>
  <si>
    <t>59470.72</t>
  </si>
  <si>
    <t>465000</t>
  </si>
  <si>
    <t>187026.76</t>
  </si>
  <si>
    <t>0.984351368</t>
  </si>
  <si>
    <t>164772.97</t>
  </si>
  <si>
    <t>9400</t>
  </si>
  <si>
    <t>8715.94</t>
  </si>
  <si>
    <t>0.92722766</t>
  </si>
  <si>
    <t>7819.06</t>
  </si>
  <si>
    <t>205000</t>
  </si>
  <si>
    <t>70759</t>
  </si>
  <si>
    <t>0.982763889</t>
  </si>
  <si>
    <t>48301.62</t>
  </si>
  <si>
    <t>45541.55</t>
  </si>
  <si>
    <t>0.990033696</t>
  </si>
  <si>
    <t>126030.77</t>
  </si>
  <si>
    <t>39688.22</t>
  </si>
  <si>
    <t>0.9922055</t>
  </si>
  <si>
    <t>44256.24</t>
  </si>
  <si>
    <t>1550000</t>
  </si>
  <si>
    <t>585000</t>
  </si>
  <si>
    <t>555102.65</t>
  </si>
  <si>
    <t>0.948893419</t>
  </si>
  <si>
    <t>569760.76</t>
  </si>
  <si>
    <t>14561.25</t>
  </si>
  <si>
    <t>0.856544118</t>
  </si>
  <si>
    <t>28556.46</t>
  </si>
  <si>
    <t>312334.9</t>
  </si>
  <si>
    <t>0.976046563</t>
  </si>
  <si>
    <t>196364.4</t>
  </si>
  <si>
    <t>2487000</t>
  </si>
  <si>
    <t>2379516.14</t>
  </si>
  <si>
    <t>0.956781721</t>
  </si>
  <si>
    <t>1228800.3</t>
  </si>
  <si>
    <t>48579</t>
  </si>
  <si>
    <t>0.97158</t>
  </si>
  <si>
    <t>55024.76</t>
  </si>
  <si>
    <t>0.8871</t>
  </si>
  <si>
    <t>1048000</t>
  </si>
  <si>
    <t>475191.47</t>
  </si>
  <si>
    <t>0.903405837</t>
  </si>
  <si>
    <t>335263.01</t>
  </si>
  <si>
    <t>522000</t>
  </si>
  <si>
    <t>84445.65</t>
  </si>
  <si>
    <t>0.981926163</t>
  </si>
  <si>
    <t>20338.65</t>
  </si>
  <si>
    <t>705</t>
  </si>
  <si>
    <t>0.88125</t>
  </si>
  <si>
    <t>2197000</t>
  </si>
  <si>
    <t>500100</t>
  </si>
  <si>
    <t>477084.32</t>
  </si>
  <si>
    <t>0.953977844</t>
  </si>
  <si>
    <t>406083.86</t>
  </si>
  <si>
    <t>1592000</t>
  </si>
  <si>
    <t>1499981.22</t>
  </si>
  <si>
    <t>0.942199259</t>
  </si>
  <si>
    <t>1686610.26</t>
  </si>
  <si>
    <t>5563500</t>
  </si>
  <si>
    <t>885558.38</t>
  </si>
  <si>
    <t>0.932166716</t>
  </si>
  <si>
    <t>863731.57</t>
  </si>
  <si>
    <t>735.5</t>
  </si>
  <si>
    <t>0.817222222</t>
  </si>
  <si>
    <t>733.95</t>
  </si>
  <si>
    <t>1356.35</t>
  </si>
  <si>
    <t>0.904233333</t>
  </si>
  <si>
    <t>12089.75</t>
  </si>
  <si>
    <t>40164.14</t>
  </si>
  <si>
    <t>0.892536444</t>
  </si>
  <si>
    <t>4988.8</t>
  </si>
  <si>
    <t>530300</t>
  </si>
  <si>
    <t>33001.8</t>
  </si>
  <si>
    <t>0.825045</t>
  </si>
  <si>
    <t>28412</t>
  </si>
  <si>
    <t>9672800</t>
  </si>
  <si>
    <t>2700000</t>
  </si>
  <si>
    <t>2330045.22</t>
  </si>
  <si>
    <t>0.862979711</t>
  </si>
  <si>
    <t>1965489.65</t>
  </si>
  <si>
    <t>750000</t>
  </si>
  <si>
    <t>638098.75</t>
  </si>
  <si>
    <t>0.850798333</t>
  </si>
  <si>
    <t>79409.9</t>
  </si>
  <si>
    <t>3064000</t>
  </si>
  <si>
    <t>396447.44</t>
  </si>
  <si>
    <t>0.880994311</t>
  </si>
  <si>
    <t>355859.51</t>
  </si>
  <si>
    <t>460000</t>
  </si>
  <si>
    <t>438861.42</t>
  </si>
  <si>
    <t>0.954046565</t>
  </si>
  <si>
    <t>420263.71</t>
  </si>
  <si>
    <t>38172.65</t>
  </si>
  <si>
    <t>0.95431625</t>
  </si>
  <si>
    <t>36013</t>
  </si>
  <si>
    <t>0.91</t>
  </si>
  <si>
    <t>4550</t>
  </si>
  <si>
    <t>7150</t>
  </si>
  <si>
    <t>0.89375</t>
  </si>
  <si>
    <t>19075.68</t>
  </si>
  <si>
    <t>0.867076364</t>
  </si>
  <si>
    <t>2450</t>
  </si>
  <si>
    <t>31250.2</t>
  </si>
  <si>
    <t>0.822373684</t>
  </si>
  <si>
    <t>19098</t>
  </si>
  <si>
    <t>10894</t>
  </si>
  <si>
    <t>0.838</t>
  </si>
  <si>
    <t>32479.52</t>
  </si>
  <si>
    <t>0.811988</t>
  </si>
  <si>
    <t>87822.75</t>
  </si>
  <si>
    <t>19738</t>
  </si>
  <si>
    <t>0.858173913</t>
  </si>
  <si>
    <t>2650</t>
  </si>
  <si>
    <t>205928.31</t>
  </si>
  <si>
    <t>0.936037773</t>
  </si>
  <si>
    <t>291752.49</t>
  </si>
  <si>
    <t>211148.74</t>
  </si>
  <si>
    <t>0.959767</t>
  </si>
  <si>
    <t>211978.99</t>
  </si>
  <si>
    <t>569617.8</t>
  </si>
  <si>
    <t>0.949363</t>
  </si>
  <si>
    <t>550502.86</t>
  </si>
  <si>
    <t>4199000</t>
  </si>
  <si>
    <t>1370000</t>
  </si>
  <si>
    <t>1320101.04</t>
  </si>
  <si>
    <t>0.963577401</t>
  </si>
  <si>
    <t>2619293.13</t>
  </si>
  <si>
    <t>399917.97</t>
  </si>
  <si>
    <t>0.8887066</t>
  </si>
  <si>
    <t>420470.56</t>
  </si>
  <si>
    <t>640000</t>
  </si>
  <si>
    <t>613853.87</t>
  </si>
  <si>
    <t>0.959146672</t>
  </si>
  <si>
    <t>608999.89</t>
  </si>
  <si>
    <t>441486.34</t>
  </si>
  <si>
    <t>0.88297268</t>
  </si>
  <si>
    <t>420645.24</t>
  </si>
  <si>
    <t>546453</t>
  </si>
  <si>
    <t>0.910755</t>
  </si>
  <si>
    <t>546442.78</t>
  </si>
  <si>
    <t>420179.7</t>
  </si>
  <si>
    <t>0.8403594</t>
  </si>
  <si>
    <t>400952.06</t>
  </si>
  <si>
    <t>417241.48</t>
  </si>
  <si>
    <t>0.83448296</t>
  </si>
  <si>
    <t>364654.92</t>
  </si>
  <si>
    <t>463699.62</t>
  </si>
  <si>
    <t>0.92739924</t>
  </si>
  <si>
    <t>365587.72</t>
  </si>
  <si>
    <t>476780.26</t>
  </si>
  <si>
    <t>0.95356052</t>
  </si>
  <si>
    <t>478365.87</t>
  </si>
  <si>
    <t>886139.16</t>
  </si>
  <si>
    <t>0.984599067</t>
  </si>
  <si>
    <t>832068.55</t>
  </si>
  <si>
    <t>577632.25</t>
  </si>
  <si>
    <t>0.962720417</t>
  </si>
  <si>
    <t>552528.97</t>
  </si>
  <si>
    <t>197218.39</t>
  </si>
  <si>
    <t>0.98609195</t>
  </si>
  <si>
    <t>211715.76</t>
  </si>
  <si>
    <t>563582.75</t>
  </si>
  <si>
    <t>0.939304583</t>
  </si>
  <si>
    <t>549384.28</t>
  </si>
  <si>
    <t>201798.64</t>
  </si>
  <si>
    <t>0.840827667</t>
  </si>
  <si>
    <t>245222.12</t>
  </si>
  <si>
    <t>389420.73</t>
  </si>
  <si>
    <t>0.973551825</t>
  </si>
  <si>
    <t>391751.56</t>
  </si>
  <si>
    <t>2303000</t>
  </si>
  <si>
    <t>1117988.89</t>
  </si>
  <si>
    <t>0.931657408</t>
  </si>
  <si>
    <t>1058136.98</t>
  </si>
  <si>
    <t>13500000</t>
  </si>
  <si>
    <t>12231429.28</t>
  </si>
  <si>
    <t>0.906031799</t>
  </si>
  <si>
    <t>11635486.27</t>
  </si>
  <si>
    <t>2273.81</t>
  </si>
  <si>
    <t>0.909524</t>
  </si>
  <si>
    <t>174973.57</t>
  </si>
  <si>
    <t>0.87486785</t>
  </si>
  <si>
    <t>168688.14</t>
  </si>
  <si>
    <t>438248.51</t>
  </si>
  <si>
    <t>0.87649702</t>
  </si>
  <si>
    <t>417596.16</t>
  </si>
  <si>
    <t>608741.6</t>
  </si>
  <si>
    <t>0.936525538</t>
  </si>
  <si>
    <t>565723.08</t>
  </si>
  <si>
    <t>590000</t>
  </si>
  <si>
    <t>499894.35</t>
  </si>
  <si>
    <t>0.847278559</t>
  </si>
  <si>
    <t>402712.22</t>
  </si>
  <si>
    <t>603468.44</t>
  </si>
  <si>
    <t>0.862097771</t>
  </si>
  <si>
    <t>575146.74</t>
  </si>
  <si>
    <t>595496.2</t>
  </si>
  <si>
    <t>0.916148</t>
  </si>
  <si>
    <t>594054.67</t>
  </si>
  <si>
    <t>387754.76</t>
  </si>
  <si>
    <t>0.9693869</t>
  </si>
  <si>
    <t>396532.11</t>
  </si>
  <si>
    <t>395188.45</t>
  </si>
  <si>
    <t>0.878196556</t>
  </si>
  <si>
    <t>312279.4</t>
  </si>
  <si>
    <t>629288.22</t>
  </si>
  <si>
    <t>0.898983171</t>
  </si>
  <si>
    <t>584890.66</t>
  </si>
  <si>
    <t>324632.8</t>
  </si>
  <si>
    <t>0.811582</t>
  </si>
  <si>
    <t>300337.3</t>
  </si>
  <si>
    <t>512685.72</t>
  </si>
  <si>
    <t>0.8544762</t>
  </si>
  <si>
    <t>477598.92</t>
  </si>
  <si>
    <t>578900.19</t>
  </si>
  <si>
    <t>0.890615677</t>
  </si>
  <si>
    <t>537675.78</t>
  </si>
  <si>
    <t>860184.54</t>
  </si>
  <si>
    <t>0.9557606</t>
  </si>
  <si>
    <t>860430.27</t>
  </si>
  <si>
    <t>146742.26</t>
  </si>
  <si>
    <t>0.863189765</t>
  </si>
  <si>
    <t>138411.67</t>
  </si>
  <si>
    <t>125107.04</t>
  </si>
  <si>
    <t>0.834046933</t>
  </si>
  <si>
    <t>116399.86</t>
  </si>
  <si>
    <t>148779.06</t>
  </si>
  <si>
    <t>0.826550333</t>
  </si>
  <si>
    <t>137396.64</t>
  </si>
  <si>
    <t>1111795.21</t>
  </si>
  <si>
    <t>0.926496008</t>
  </si>
  <si>
    <t>1029924.23</t>
  </si>
  <si>
    <t>128929.02</t>
  </si>
  <si>
    <t>0.8595268</t>
  </si>
  <si>
    <t>121315.89</t>
  </si>
  <si>
    <t>184850.43</t>
  </si>
  <si>
    <t>0.92425215</t>
  </si>
  <si>
    <t>174359.03</t>
  </si>
  <si>
    <t>74500</t>
  </si>
  <si>
    <t>14738.53</t>
  </si>
  <si>
    <t>0.982568667</t>
  </si>
  <si>
    <t>26040.1</t>
  </si>
  <si>
    <t>18934.17</t>
  </si>
  <si>
    <t>0.9467085</t>
  </si>
  <si>
    <t>42260.24</t>
  </si>
  <si>
    <t>103000</t>
  </si>
  <si>
    <t>35236.59</t>
  </si>
  <si>
    <t>0.978794167</t>
  </si>
  <si>
    <t>40168.29</t>
  </si>
  <si>
    <t>18690.27</t>
  </si>
  <si>
    <t>0.9345135</t>
  </si>
  <si>
    <t>38391.78</t>
  </si>
  <si>
    <t>53032.3</t>
  </si>
  <si>
    <t>0.98207963</t>
  </si>
  <si>
    <t>51400.59</t>
  </si>
  <si>
    <t>24461.07</t>
  </si>
  <si>
    <t>0.940810385</t>
  </si>
  <si>
    <t>24464.55</t>
  </si>
  <si>
    <t>21488.93</t>
  </si>
  <si>
    <t>0.976769545</t>
  </si>
  <si>
    <t>31882.46</t>
  </si>
  <si>
    <t>21961.4</t>
  </si>
  <si>
    <t>0.998245455</t>
  </si>
  <si>
    <t>15638.78</t>
  </si>
  <si>
    <t>139500</t>
  </si>
  <si>
    <t>34000</t>
  </si>
  <si>
    <t>33696.13</t>
  </si>
  <si>
    <t>0.991062647</t>
  </si>
  <si>
    <t>71484.1</t>
  </si>
  <si>
    <t>26133.61</t>
  </si>
  <si>
    <t>0.967911481</t>
  </si>
  <si>
    <t>40809.52</t>
  </si>
  <si>
    <t>126000</t>
  </si>
  <si>
    <t>47000</t>
  </si>
  <si>
    <t>46210.88</t>
  </si>
  <si>
    <t>0.983210213</t>
  </si>
  <si>
    <t>49083.43</t>
  </si>
  <si>
    <t>24999.69</t>
  </si>
  <si>
    <t>0.9999876</t>
  </si>
  <si>
    <t>17385.01</t>
  </si>
  <si>
    <t>69178.05</t>
  </si>
  <si>
    <t>0.988257857</t>
  </si>
  <si>
    <t>53023.29</t>
  </si>
  <si>
    <t>31961.72</t>
  </si>
  <si>
    <t>0.96853697</t>
  </si>
  <si>
    <t>35490.01</t>
  </si>
  <si>
    <t>44385.61</t>
  </si>
  <si>
    <t>0.986346889</t>
  </si>
  <si>
    <t>53247.32</t>
  </si>
  <si>
    <t>36044.55</t>
  </si>
  <si>
    <t>0.948540789</t>
  </si>
  <si>
    <t>39785.92</t>
  </si>
  <si>
    <t>63988.24</t>
  </si>
  <si>
    <t>0.941003529</t>
  </si>
  <si>
    <t>52881.99</t>
  </si>
  <si>
    <t>34582.89</t>
  </si>
  <si>
    <t>0.910076053</t>
  </si>
  <si>
    <t>17442.91</t>
  </si>
  <si>
    <t>36583.51</t>
  </si>
  <si>
    <t>0.962723947</t>
  </si>
  <si>
    <t>19814.79</t>
  </si>
  <si>
    <t>17075.52</t>
  </si>
  <si>
    <t>0.853776</t>
  </si>
  <si>
    <t>12139.3</t>
  </si>
  <si>
    <t>24025.25</t>
  </si>
  <si>
    <t>0.924048077</t>
  </si>
  <si>
    <t>26823.19</t>
  </si>
  <si>
    <t>11351.15</t>
  </si>
  <si>
    <t>0.873165385</t>
  </si>
  <si>
    <t>8613.6</t>
  </si>
  <si>
    <t>22275.44</t>
  </si>
  <si>
    <t>0.8910176</t>
  </si>
  <si>
    <t>14793.35</t>
  </si>
  <si>
    <t>24655.88</t>
  </si>
  <si>
    <t>0.850202759</t>
  </si>
  <si>
    <t>25135.69</t>
  </si>
  <si>
    <t>20917.8</t>
  </si>
  <si>
    <t>0.836712</t>
  </si>
  <si>
    <t>20751.97</t>
  </si>
  <si>
    <t>24002.33</t>
  </si>
  <si>
    <t>0.857226071</t>
  </si>
  <si>
    <t>23071.25</t>
  </si>
  <si>
    <t>19778.05</t>
  </si>
  <si>
    <t>0.859915217</t>
  </si>
  <si>
    <t>19147.1</t>
  </si>
  <si>
    <t>52324.44</t>
  </si>
  <si>
    <t>0.987253585</t>
  </si>
  <si>
    <t>56062.95</t>
  </si>
  <si>
    <t>26301.15</t>
  </si>
  <si>
    <t>0.939326786</t>
  </si>
  <si>
    <t>28261.7</t>
  </si>
  <si>
    <t>16865.5</t>
  </si>
  <si>
    <t>0.843275</t>
  </si>
  <si>
    <t>13266.1</t>
  </si>
  <si>
    <t>23761.65</t>
  </si>
  <si>
    <t>0.950466</t>
  </si>
  <si>
    <t>22828.55</t>
  </si>
  <si>
    <t>35975.85</t>
  </si>
  <si>
    <t>0.946732895</t>
  </si>
  <si>
    <t>38748.13</t>
  </si>
  <si>
    <t>10523.5</t>
  </si>
  <si>
    <t>0.876958333</t>
  </si>
  <si>
    <t>10214.84</t>
  </si>
  <si>
    <t>12605.75</t>
  </si>
  <si>
    <t>0.900410714</t>
  </si>
  <si>
    <t>13203.61</t>
  </si>
  <si>
    <t>12579.1</t>
  </si>
  <si>
    <t>0.898507143</t>
  </si>
  <si>
    <t>13499.92</t>
  </si>
  <si>
    <t>24117.45</t>
  </si>
  <si>
    <t>0.927594231</t>
  </si>
  <si>
    <t>21022.81</t>
  </si>
  <si>
    <t>9602.92</t>
  </si>
  <si>
    <t>0.872992727</t>
  </si>
  <si>
    <t>13965.58</t>
  </si>
  <si>
    <t>14763.35</t>
  </si>
  <si>
    <t>0.820186111</t>
  </si>
  <si>
    <t>12409.9</t>
  </si>
  <si>
    <t>57128</t>
  </si>
  <si>
    <t>0.984965517</t>
  </si>
  <si>
    <t>58125</t>
  </si>
  <si>
    <t>13587.6</t>
  </si>
  <si>
    <t>0.970542857</t>
  </si>
  <si>
    <t>10297</t>
  </si>
  <si>
    <t>143724.58</t>
  </si>
  <si>
    <t>0.991204</t>
  </si>
  <si>
    <t>129780.3</t>
  </si>
  <si>
    <t>238348.38</t>
  </si>
  <si>
    <t>0.99311825</t>
  </si>
  <si>
    <t>158790.24</t>
  </si>
  <si>
    <t>480000</t>
  </si>
  <si>
    <t>478175.78</t>
  </si>
  <si>
    <t>0.996199542</t>
  </si>
  <si>
    <t>456389.48</t>
  </si>
  <si>
    <t>555342.4</t>
  </si>
  <si>
    <t>0.991682857</t>
  </si>
  <si>
    <t>754327.82</t>
  </si>
  <si>
    <t>437298.66</t>
  </si>
  <si>
    <t>0.9717748</t>
  </si>
  <si>
    <t>383660.8</t>
  </si>
  <si>
    <t>107683.9</t>
  </si>
  <si>
    <t>0.978944545</t>
  </si>
  <si>
    <t>107792.1</t>
  </si>
  <si>
    <t>9220</t>
  </si>
  <si>
    <t>0.838181818</t>
  </si>
  <si>
    <t>9980</t>
  </si>
  <si>
    <t>230000</t>
  </si>
  <si>
    <t>228050.3</t>
  </si>
  <si>
    <t>0.991523043</t>
  </si>
  <si>
    <t>208151.1</t>
  </si>
  <si>
    <t>186540</t>
  </si>
  <si>
    <t>0.981789474</t>
  </si>
  <si>
    <t>96173</t>
  </si>
  <si>
    <t>146518.8</t>
  </si>
  <si>
    <t>0.945282581</t>
  </si>
  <si>
    <t>9690.8</t>
  </si>
  <si>
    <t>0.96908</t>
  </si>
  <si>
    <t>13964</t>
  </si>
  <si>
    <t>92000</t>
  </si>
  <si>
    <t>89805.2</t>
  </si>
  <si>
    <t>0.976143478</t>
  </si>
  <si>
    <t>84720</t>
  </si>
  <si>
    <t>48704</t>
  </si>
  <si>
    <t>0.97408</t>
  </si>
  <si>
    <t>51000</t>
  </si>
  <si>
    <t>50360</t>
  </si>
  <si>
    <t>0.98745098</t>
  </si>
  <si>
    <t>43512.6</t>
  </si>
  <si>
    <t>323193.09</t>
  </si>
  <si>
    <t>0.979373</t>
  </si>
  <si>
    <t>285521.9</t>
  </si>
  <si>
    <t>94580.8</t>
  </si>
  <si>
    <t>0.995587368</t>
  </si>
  <si>
    <t>88427.6</t>
  </si>
  <si>
    <t>70814.72</t>
  </si>
  <si>
    <t>0.983537778</t>
  </si>
  <si>
    <t>55768.55</t>
  </si>
  <si>
    <t>67600</t>
  </si>
  <si>
    <t>39193.12</t>
  </si>
  <si>
    <t>0.870958222</t>
  </si>
  <si>
    <t>10979.99</t>
  </si>
  <si>
    <t>53800.56</t>
  </si>
  <si>
    <t>0.896676</t>
  </si>
  <si>
    <t>53026.36</t>
  </si>
  <si>
    <t>39448.59</t>
  </si>
  <si>
    <t>0.876635333</t>
  </si>
  <si>
    <t>35955.1</t>
  </si>
  <si>
    <t>27958.01</t>
  </si>
  <si>
    <t>0.847212424</t>
  </si>
  <si>
    <t>50595.58</t>
  </si>
  <si>
    <t>121500</t>
  </si>
  <si>
    <t>74327.18</t>
  </si>
  <si>
    <t>0.92908975</t>
  </si>
  <si>
    <t>67068.33</t>
  </si>
  <si>
    <t>116800</t>
  </si>
  <si>
    <t>55591.1</t>
  </si>
  <si>
    <t>0.926518333</t>
  </si>
  <si>
    <t>71592.39</t>
  </si>
  <si>
    <t>38909.06</t>
  </si>
  <si>
    <t>0.90486186</t>
  </si>
  <si>
    <t>34392.01</t>
  </si>
  <si>
    <t>63000</t>
  </si>
  <si>
    <t>57124.88</t>
  </si>
  <si>
    <t>0.906744127</t>
  </si>
  <si>
    <t>51613.63</t>
  </si>
  <si>
    <t>139000</t>
  </si>
  <si>
    <t>67736.27</t>
  </si>
  <si>
    <t>0.967661</t>
  </si>
  <si>
    <t>81434.05</t>
  </si>
  <si>
    <t>38955.59</t>
  </si>
  <si>
    <t>0.905943953</t>
  </si>
  <si>
    <t>60108.94</t>
  </si>
  <si>
    <t>119000</t>
  </si>
  <si>
    <t>62000</t>
  </si>
  <si>
    <t>57502.24</t>
  </si>
  <si>
    <t>0.927455484</t>
  </si>
  <si>
    <t>56797.07</t>
  </si>
  <si>
    <t>31593.08</t>
  </si>
  <si>
    <t>0.831396842</t>
  </si>
  <si>
    <t>40462</t>
  </si>
  <si>
    <t>77356.98</t>
  </si>
  <si>
    <t>0.96696225</t>
  </si>
  <si>
    <t>40833.19</t>
  </si>
  <si>
    <t>28139.42</t>
  </si>
  <si>
    <t>0.937980667</t>
  </si>
  <si>
    <t>36716.47</t>
  </si>
  <si>
    <t>9506.25</t>
  </si>
  <si>
    <t>0.950625</t>
  </si>
  <si>
    <t>33360.09</t>
  </si>
  <si>
    <t>32021.98</t>
  </si>
  <si>
    <t>0.842683684</t>
  </si>
  <si>
    <t>32749.48</t>
  </si>
  <si>
    <t>60947.81</t>
  </si>
  <si>
    <t>0.937658615</t>
  </si>
  <si>
    <t>59193.39</t>
  </si>
  <si>
    <t>23360.28</t>
  </si>
  <si>
    <t>0.834295714</t>
  </si>
  <si>
    <t>11412.64</t>
  </si>
  <si>
    <t>26100</t>
  </si>
  <si>
    <t>22930</t>
  </si>
  <si>
    <t>0.878544061</t>
  </si>
  <si>
    <t>33383.54</t>
  </si>
  <si>
    <t>39915.37</t>
  </si>
  <si>
    <t>0.950365952</t>
  </si>
  <si>
    <t>18431.65</t>
  </si>
  <si>
    <t>53662.28</t>
  </si>
  <si>
    <t>0.975677818</t>
  </si>
  <si>
    <t>59169.16</t>
  </si>
  <si>
    <t>26380.49</t>
  </si>
  <si>
    <t>0.879349667</t>
  </si>
  <si>
    <t>21345.33</t>
  </si>
  <si>
    <t>22415.1</t>
  </si>
  <si>
    <t>0.830188889</t>
  </si>
  <si>
    <t>18871.95</t>
  </si>
  <si>
    <t>39060.2</t>
  </si>
  <si>
    <t>0.868004444</t>
  </si>
  <si>
    <t>39220.45</t>
  </si>
  <si>
    <t>77934.41</t>
  </si>
  <si>
    <t>0.950419634</t>
  </si>
  <si>
    <t>38110.52</t>
  </si>
  <si>
    <t>60135.35</t>
  </si>
  <si>
    <t>0.925159231</t>
  </si>
  <si>
    <t>66287.17</t>
  </si>
  <si>
    <t>52963.55</t>
  </si>
  <si>
    <t>0.882725833</t>
  </si>
  <si>
    <t>50174.76</t>
  </si>
  <si>
    <t>121581.59</t>
  </si>
  <si>
    <t>0.935243</t>
  </si>
  <si>
    <t>73679.21</t>
  </si>
  <si>
    <t>46643.7</t>
  </si>
  <si>
    <t>0.932874</t>
  </si>
  <si>
    <t>42520.95</t>
  </si>
  <si>
    <t>13760.95</t>
  </si>
  <si>
    <t>0.860059375</t>
  </si>
  <si>
    <t>32986.78</t>
  </si>
  <si>
    <t>18173.9</t>
  </si>
  <si>
    <t>0.826086364</t>
  </si>
  <si>
    <t>23999.73</t>
  </si>
  <si>
    <t>120762.73</t>
  </si>
  <si>
    <t>0.928944077</t>
  </si>
  <si>
    <t>178755.9</t>
  </si>
  <si>
    <t>37262.5</t>
  </si>
  <si>
    <t>0.828055556</t>
  </si>
  <si>
    <t>32191.79</t>
  </si>
  <si>
    <t>16247.93</t>
  </si>
  <si>
    <t>0.8123965</t>
  </si>
  <si>
    <t>26679.93</t>
  </si>
  <si>
    <t>26924.16</t>
  </si>
  <si>
    <t>0.897472</t>
  </si>
  <si>
    <t>23003.6</t>
  </si>
  <si>
    <t>59713.1</t>
  </si>
  <si>
    <t>0.918663077</t>
  </si>
  <si>
    <t>57973.43</t>
  </si>
  <si>
    <t>14471.4</t>
  </si>
  <si>
    <t>0.851258824</t>
  </si>
  <si>
    <t>12947.8</t>
  </si>
  <si>
    <t>21120.85</t>
  </si>
  <si>
    <t>0.812340385</t>
  </si>
  <si>
    <t>32847.09</t>
  </si>
  <si>
    <t>72317.5</t>
  </si>
  <si>
    <t>0.881920732</t>
  </si>
  <si>
    <t>65311.14</t>
  </si>
  <si>
    <t>556600</t>
  </si>
  <si>
    <t>442500</t>
  </si>
  <si>
    <t>379709.82</t>
  </si>
  <si>
    <t>0.858101288</t>
  </si>
  <si>
    <t>342165.87</t>
  </si>
  <si>
    <t>293100</t>
  </si>
  <si>
    <t>128707</t>
  </si>
  <si>
    <t>0.858046667</t>
  </si>
  <si>
    <t>110387.79</t>
  </si>
  <si>
    <t>92642.9</t>
  </si>
  <si>
    <t>0.926429</t>
  </si>
  <si>
    <t>87699.27</t>
  </si>
  <si>
    <t>130838.54</t>
  </si>
  <si>
    <t>0.934561</t>
  </si>
  <si>
    <t>130665.93</t>
  </si>
  <si>
    <t>346100</t>
  </si>
  <si>
    <t>126481.97</t>
  </si>
  <si>
    <t>0.903442643</t>
  </si>
  <si>
    <t>144975.19</t>
  </si>
  <si>
    <t>131451.87</t>
  </si>
  <si>
    <t>0.938941929</t>
  </si>
  <si>
    <t>110568.87</t>
  </si>
  <si>
    <t>359700</t>
  </si>
  <si>
    <t>124983.61</t>
  </si>
  <si>
    <t>0.961412385</t>
  </si>
  <si>
    <t>118957.57</t>
  </si>
  <si>
    <t>860500</t>
  </si>
  <si>
    <t>408359.66</t>
  </si>
  <si>
    <t>0.972284905</t>
  </si>
  <si>
    <t>353625.09</t>
  </si>
  <si>
    <t>397200</t>
  </si>
  <si>
    <t>159110.09</t>
  </si>
  <si>
    <t>0.964303576</t>
  </si>
  <si>
    <t>143048.05</t>
  </si>
  <si>
    <t>529400</t>
  </si>
  <si>
    <t>244739.56</t>
  </si>
  <si>
    <t>0.941306</t>
  </si>
  <si>
    <t>261395.46</t>
  </si>
  <si>
    <t>132742.84</t>
  </si>
  <si>
    <t>0.983280296</t>
  </si>
  <si>
    <t>117808.97</t>
  </si>
  <si>
    <t>823600</t>
  </si>
  <si>
    <t>322000</t>
  </si>
  <si>
    <t>320410.88</t>
  </si>
  <si>
    <t>0.995064845</t>
  </si>
  <si>
    <t>335878.46</t>
  </si>
  <si>
    <t>77180.12</t>
  </si>
  <si>
    <t>0.9647515</t>
  </si>
  <si>
    <t>60016.97</t>
  </si>
  <si>
    <t>71918.84</t>
  </si>
  <si>
    <t>0.8989855</t>
  </si>
  <si>
    <t>58780.67</t>
  </si>
  <si>
    <t>58344.04</t>
  </si>
  <si>
    <t>0.972400667</t>
  </si>
  <si>
    <t>51553.43</t>
  </si>
  <si>
    <t>351374.32</t>
  </si>
  <si>
    <t>0.989786817</t>
  </si>
  <si>
    <t>324121.16</t>
  </si>
  <si>
    <t>198500</t>
  </si>
  <si>
    <t>77569.69</t>
  </si>
  <si>
    <t>0.994483205</t>
  </si>
  <si>
    <t>60589.84</t>
  </si>
  <si>
    <t>78678.55</t>
  </si>
  <si>
    <t>0.983481875</t>
  </si>
  <si>
    <t>69756.82</t>
  </si>
  <si>
    <t>257868.44</t>
  </si>
  <si>
    <t>0.920958714</t>
  </si>
  <si>
    <t>274659.1</t>
  </si>
  <si>
    <t>662689.65</t>
  </si>
  <si>
    <t>0.9466995</t>
  </si>
  <si>
    <t>660668.22</t>
  </si>
  <si>
    <t>631253.27</t>
  </si>
  <si>
    <t>0.901790386</t>
  </si>
  <si>
    <t>614769.58</t>
  </si>
  <si>
    <t>701565.15</t>
  </si>
  <si>
    <t>0.9354202</t>
  </si>
  <si>
    <t>745576.61</t>
  </si>
  <si>
    <t>1293422.32</t>
  </si>
  <si>
    <t>0.923873086</t>
  </si>
  <si>
    <t>1263180.28</t>
  </si>
  <si>
    <t>1300000</t>
  </si>
  <si>
    <t>1251725.02</t>
  </si>
  <si>
    <t>0.9628654</t>
  </si>
  <si>
    <t>1215092.36</t>
  </si>
  <si>
    <t>583178.62</t>
  </si>
  <si>
    <t>0.971964367</t>
  </si>
  <si>
    <t>566231.89</t>
  </si>
  <si>
    <t>624379.68</t>
  </si>
  <si>
    <t>0.960584123</t>
  </si>
  <si>
    <t>631192.68</t>
  </si>
  <si>
    <t>993686.16</t>
  </si>
  <si>
    <t>0.99368616</t>
  </si>
  <si>
    <t>987364.31</t>
  </si>
  <si>
    <t>741148.26</t>
  </si>
  <si>
    <t>0.926435325</t>
  </si>
  <si>
    <t>738773.88</t>
  </si>
  <si>
    <t>672286.3</t>
  </si>
  <si>
    <t>0.960409</t>
  </si>
  <si>
    <t>666905.46</t>
  </si>
  <si>
    <t>575897.02</t>
  </si>
  <si>
    <t>0.959828367</t>
  </si>
  <si>
    <t>547434.95</t>
  </si>
  <si>
    <t>622908.32</t>
  </si>
  <si>
    <t>0.889869029</t>
  </si>
  <si>
    <t>619599.19</t>
  </si>
  <si>
    <t>366214.48</t>
  </si>
  <si>
    <t>0.9155362</t>
  </si>
  <si>
    <t>378168.33</t>
  </si>
  <si>
    <t>338252.47</t>
  </si>
  <si>
    <t>0.845631175</t>
  </si>
  <si>
    <t>320847.76</t>
  </si>
  <si>
    <t>268904.66</t>
  </si>
  <si>
    <t>0.896348867</t>
  </si>
  <si>
    <t>264271.9</t>
  </si>
  <si>
    <t>551757.44</t>
  </si>
  <si>
    <t>0.985281143</t>
  </si>
  <si>
    <t>544814.14</t>
  </si>
  <si>
    <t>308053.14</t>
  </si>
  <si>
    <t>0.962666063</t>
  </si>
  <si>
    <t>309825.98</t>
  </si>
  <si>
    <t>289300.05</t>
  </si>
  <si>
    <t>0.9643335</t>
  </si>
  <si>
    <t>278247.45</t>
  </si>
  <si>
    <t>12394.83</t>
  </si>
  <si>
    <t>0.826322</t>
  </si>
  <si>
    <t>752.25</t>
  </si>
  <si>
    <t>13820.45</t>
  </si>
  <si>
    <t>0.921363333</t>
  </si>
  <si>
    <t>31534.48</t>
  </si>
  <si>
    <t>20227.98</t>
  </si>
  <si>
    <t>0.879477391</t>
  </si>
  <si>
    <t>15295.8</t>
  </si>
  <si>
    <t>1860</t>
  </si>
  <si>
    <t>0.93</t>
  </si>
  <si>
    <t>8878.6</t>
  </si>
  <si>
    <t>4385</t>
  </si>
  <si>
    <t>0.877</t>
  </si>
  <si>
    <t>305</t>
  </si>
  <si>
    <t>9106.9</t>
  </si>
  <si>
    <t>0.91069</t>
  </si>
  <si>
    <t>43989</t>
  </si>
  <si>
    <t>3579.5</t>
  </si>
  <si>
    <t>0.894875</t>
  </si>
  <si>
    <t>4518.84</t>
  </si>
  <si>
    <t>15361.68</t>
  </si>
  <si>
    <t>0.903628235</t>
  </si>
  <si>
    <t>1020</t>
  </si>
  <si>
    <t>10224</t>
  </si>
  <si>
    <t>0.852</t>
  </si>
  <si>
    <t>2160</t>
  </si>
  <si>
    <t>15584</t>
  </si>
  <si>
    <t>0.916705882</t>
  </si>
  <si>
    <t>25460.5</t>
  </si>
  <si>
    <t>7745</t>
  </si>
  <si>
    <t>0.860555556</t>
  </si>
  <si>
    <t>1360</t>
  </si>
  <si>
    <t>7241.87</t>
  </si>
  <si>
    <t>0.851984706</t>
  </si>
  <si>
    <t>920.12</t>
  </si>
  <si>
    <t>35113.28</t>
  </si>
  <si>
    <t>0.949007568</t>
  </si>
  <si>
    <t>25694.98</t>
  </si>
  <si>
    <t>16130.12</t>
  </si>
  <si>
    <t>0.896117778</t>
  </si>
  <si>
    <t>14465.8</t>
  </si>
  <si>
    <t>12464.2</t>
  </si>
  <si>
    <t>0.8903</t>
  </si>
  <si>
    <t>9544.02</t>
  </si>
  <si>
    <t>23557.98</t>
  </si>
  <si>
    <t>0.9815825</t>
  </si>
  <si>
    <t>12428.09</t>
  </si>
  <si>
    <t>100970.85</t>
  </si>
  <si>
    <t>0.878007391</t>
  </si>
  <si>
    <t>24602.9</t>
  </si>
  <si>
    <t>32707.42</t>
  </si>
  <si>
    <t>0.934497714</t>
  </si>
  <si>
    <t>28484.77</t>
  </si>
  <si>
    <t>17778.46</t>
  </si>
  <si>
    <t>0.888923</t>
  </si>
  <si>
    <t>20308.04</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</si>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</sst>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0%"/>
    <numFmt numFmtId="165" formatCode="_-* #,##0_-;\-* #,##0_-;_-* &quot;-&quot;??_-;_-@_-"/>
    <numFmt numFmtId="166" formatCode="0.0%"/>
    <numFmt numFmtId="167" formatCode="#,##0.00_ ;\-#,##0.00\ "/>
    <numFmt numFmtId="168" formatCode="0.0,,"/>
  </numFmts>
  <fonts count="20"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8"/>
      <color theme="1"/>
      <name val="Aptos Narrow"/>
      <family val="2"/>
      <scheme val="minor"/>
    </font>
    <font>
      <sz val="14"/>
      <color theme="1"/>
      <name val="Aptos Narrow"/>
      <family val="2"/>
      <scheme val="minor"/>
    </font>
    <font>
      <b/>
      <i/>
      <sz val="11"/>
      <color indexed="8"/>
      <name val="Times New Roman"/>
      <family val="1"/>
    </font>
    <font>
      <b/>
      <sz val="11"/>
      <color indexed="16"/>
      <name val="Times New Roman"/>
      <family val="1"/>
    </font>
    <font>
      <sz val="10"/>
      <name val="Arial"/>
      <family val="2"/>
    </font>
    <font>
      <sz val="11"/>
      <name val="Aptos Narrow"/>
      <family val="2"/>
      <scheme val="minor"/>
    </font>
    <font>
      <sz val="9"/>
      <color theme="1"/>
      <name val="Arial"/>
      <family val="2"/>
    </font>
    <font>
      <b/>
      <sz val="9"/>
      <color theme="1"/>
      <name val="Arial"/>
      <family val="2"/>
    </font>
    <font>
      <b/>
      <sz val="11"/>
      <color theme="0"/>
      <name val="Aptos Narrow"/>
      <family val="2"/>
      <scheme val="minor"/>
    </font>
    <font>
      <b/>
      <sz val="10"/>
      <color rgb="FF2C2C36"/>
      <name val="Arial"/>
      <family val="2"/>
    </font>
    <font>
      <b/>
      <sz val="9"/>
      <name val="Aptos Narrow"/>
      <family val="2"/>
      <scheme val="minor"/>
    </font>
    <font>
      <b/>
      <sz val="9"/>
      <name val="Arial"/>
      <family val="2"/>
    </font>
    <font>
      <sz val="9"/>
      <color theme="1"/>
      <name val="Aptos Narrow"/>
      <family val="2"/>
      <scheme val="minor"/>
    </font>
    <font>
      <i/>
      <sz val="11"/>
      <color theme="1"/>
      <name val="Aptos Narrow"/>
      <family val="2"/>
      <scheme val="minor"/>
    </font>
    <font>
      <b/>
      <u/>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FFFF"/>
        <bgColor indexed="64"/>
      </patternFill>
    </fill>
    <fill>
      <patternFill patternType="solid">
        <fgColor theme="3" tint="0.249977111117893"/>
        <bgColor indexed="64"/>
      </patternFill>
    </fill>
  </fills>
  <borders count="5">
    <border>
      <left/>
      <right/>
      <top/>
      <bottom/>
      <diagonal/>
    </border>
    <border>
      <left/>
      <right/>
      <top/>
      <bottom style="thin">
        <color theme="4" tint="0.39997558519241921"/>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6" fillId="3" borderId="0">
      <alignment horizontal="right"/>
    </xf>
    <xf numFmtId="0" fontId="7" fillId="3" borderId="3"/>
    <xf numFmtId="43" fontId="8" fillId="0" borderId="0" applyFont="0" applyFill="0" applyBorder="0" applyAlignment="0" applyProtection="0"/>
    <xf numFmtId="0" fontId="10" fillId="0" borderId="0"/>
    <xf numFmtId="43" fontId="1" fillId="0" borderId="0" applyFont="0" applyFill="0" applyBorder="0" applyAlignment="0" applyProtection="0"/>
    <xf numFmtId="43" fontId="10" fillId="0" borderId="0" applyFont="0" applyFill="0" applyBorder="0" applyAlignment="0" applyProtection="0"/>
  </cellStyleXfs>
  <cellXfs count="61">
    <xf numFmtId="0" fontId="0" fillId="0" borderId="0" xfId="0"/>
    <xf numFmtId="0" fontId="0" fillId="2" borderId="0" xfId="0" applyFill="1"/>
    <xf numFmtId="164" fontId="0" fillId="0" borderId="0" xfId="0" applyNumberFormat="1"/>
    <xf numFmtId="43" fontId="0" fillId="2" borderId="0" xfId="1" applyFont="1" applyFill="1"/>
    <xf numFmtId="10" fontId="0" fillId="2" borderId="0" xfId="0" applyNumberFormat="1" applyFill="1"/>
    <xf numFmtId="43" fontId="2" fillId="2" borderId="1" xfId="0" applyNumberFormat="1" applyFont="1" applyFill="1" applyBorder="1"/>
    <xf numFmtId="165" fontId="2" fillId="2" borderId="1" xfId="0" applyNumberFormat="1" applyFont="1" applyFill="1" applyBorder="1"/>
    <xf numFmtId="0" fontId="0" fillId="0" borderId="0" xfId="0" applyAlignment="1">
      <alignment vertical="center" wrapText="1"/>
    </xf>
    <xf numFmtId="0" fontId="0" fillId="0" borderId="0" xfId="0" applyAlignment="1">
      <alignment vertical="center"/>
    </xf>
    <xf numFmtId="9" fontId="0" fillId="0" borderId="0" xfId="2" applyFont="1"/>
    <xf numFmtId="10" fontId="0" fillId="0" borderId="0" xfId="2" applyNumberFormat="1" applyFont="1"/>
    <xf numFmtId="9" fontId="0" fillId="0" borderId="0" xfId="2" applyFont="1" applyAlignment="1">
      <alignment vertical="center" wrapText="1"/>
    </xf>
    <xf numFmtId="0" fontId="0" fillId="0" borderId="0" xfId="2" applyNumberFormat="1" applyFont="1"/>
    <xf numFmtId="0" fontId="0" fillId="0" borderId="0" xfId="0" applyAlignment="1">
      <alignment horizontal="center" vertical="center" wrapText="1"/>
    </xf>
    <xf numFmtId="0" fontId="0" fillId="0" borderId="0" xfId="0" applyAlignment="1">
      <alignment horizontal="right"/>
    </xf>
    <xf numFmtId="165" fontId="0" fillId="0" borderId="0" xfId="0" applyNumberFormat="1"/>
    <xf numFmtId="0" fontId="4" fillId="2" borderId="0" xfId="0" applyFont="1" applyFill="1"/>
    <xf numFmtId="0" fontId="4" fillId="0" borderId="0" xfId="0" applyFont="1" applyAlignment="1">
      <alignment horizontal="center" vertical="center"/>
    </xf>
    <xf numFmtId="0" fontId="4" fillId="0" borderId="0" xfId="0" applyFont="1"/>
    <xf numFmtId="0" fontId="3" fillId="0" borderId="0" xfId="0" applyFont="1" applyAlignment="1">
      <alignment horizontal="center" vertical="top"/>
    </xf>
    <xf numFmtId="0" fontId="5" fillId="0" borderId="0" xfId="0" applyFont="1"/>
    <xf numFmtId="0" fontId="0" fillId="0" borderId="0" xfId="0" pivotButton="1"/>
    <xf numFmtId="0" fontId="0" fillId="0" borderId="0" xfId="0" applyAlignment="1">
      <alignment horizontal="left"/>
    </xf>
    <xf numFmtId="166" fontId="0" fillId="0" borderId="0" xfId="0" applyNumberFormat="1"/>
    <xf numFmtId="0" fontId="0" fillId="2" borderId="0" xfId="0" applyFill="1" applyAlignment="1">
      <alignment vertical="center"/>
    </xf>
    <xf numFmtId="0" fontId="9" fillId="2" borderId="0" xfId="0" applyFont="1" applyFill="1"/>
    <xf numFmtId="0" fontId="10" fillId="0" borderId="0" xfId="7"/>
    <xf numFmtId="0" fontId="11" fillId="0" borderId="0" xfId="7" applyFont="1"/>
    <xf numFmtId="168" fontId="0" fillId="0" borderId="0" xfId="0" applyNumberFormat="1"/>
    <xf numFmtId="43" fontId="10" fillId="0" borderId="0" xfId="1" applyFont="1"/>
    <xf numFmtId="43" fontId="0" fillId="0" borderId="0" xfId="8" applyFont="1"/>
    <xf numFmtId="43" fontId="0" fillId="0" borderId="0" xfId="8" quotePrefix="1" applyFont="1"/>
    <xf numFmtId="43" fontId="0" fillId="2" borderId="0" xfId="8" applyFont="1" applyFill="1"/>
    <xf numFmtId="0" fontId="12" fillId="5" borderId="4"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0" xfId="0" quotePrefix="1" applyFont="1" applyFill="1" applyAlignment="1">
      <alignment horizontal="center" vertical="center" wrapText="1"/>
    </xf>
    <xf numFmtId="0" fontId="0" fillId="5" borderId="0" xfId="0" applyFill="1" applyAlignment="1">
      <alignment horizontal="center" vertical="center"/>
    </xf>
    <xf numFmtId="0" fontId="9" fillId="2" borderId="0" xfId="0" applyFont="1" applyFill="1" applyAlignment="1">
      <alignment horizontal="center" vertical="center"/>
    </xf>
    <xf numFmtId="0" fontId="0" fillId="2" borderId="0" xfId="0" applyFill="1" applyAlignment="1">
      <alignment horizontal="left"/>
    </xf>
    <xf numFmtId="0" fontId="0" fillId="0" borderId="0" xfId="0" quotePrefix="1" applyAlignment="1">
      <alignment horizontal="left"/>
    </xf>
    <xf numFmtId="0" fontId="13" fillId="0" borderId="0" xfId="0" applyFont="1" applyAlignment="1">
      <alignment vertical="center"/>
    </xf>
    <xf numFmtId="9" fontId="0" fillId="0" borderId="0" xfId="0" applyNumberFormat="1" applyAlignment="1">
      <alignment horizontal="left"/>
    </xf>
    <xf numFmtId="0" fontId="14" fillId="4" borderId="2" xfId="0" applyFont="1" applyFill="1" applyBorder="1" applyAlignment="1">
      <alignment vertical="center"/>
    </xf>
    <xf numFmtId="0" fontId="15" fillId="4" borderId="2" xfId="0" applyFont="1" applyFill="1" applyBorder="1" applyAlignment="1">
      <alignment horizontal="center" vertical="center" wrapText="1"/>
    </xf>
    <xf numFmtId="0" fontId="16" fillId="2" borderId="0" xfId="0" applyFont="1" applyFill="1" applyAlignment="1">
      <alignment vertical="center"/>
    </xf>
    <xf numFmtId="43" fontId="16" fillId="0" borderId="0" xfId="1" applyFont="1"/>
    <xf numFmtId="0" fontId="16" fillId="2" borderId="0" xfId="0" applyFont="1" applyFill="1" applyAlignment="1">
      <alignment horizontal="left" vertical="center"/>
    </xf>
    <xf numFmtId="0" fontId="16" fillId="2" borderId="0" xfId="0" applyFont="1" applyFill="1" applyAlignment="1">
      <alignment horizontal="left" vertical="center" wrapText="1"/>
    </xf>
    <xf numFmtId="167" fontId="16" fillId="2" borderId="0" xfId="1" applyNumberFormat="1" applyFont="1" applyFill="1" applyAlignment="1">
      <alignment horizontal="left" vertical="center"/>
    </xf>
    <xf numFmtId="43" fontId="16" fillId="2" borderId="0" xfId="1" applyFont="1" applyFill="1" applyAlignment="1">
      <alignment vertical="center"/>
    </xf>
    <xf numFmtId="0" fontId="16" fillId="2" borderId="0" xfId="0" applyFont="1" applyFill="1"/>
    <xf numFmtId="0" fontId="2" fillId="0" borderId="0" xfId="0" applyFont="1" applyAlignment="1">
      <alignment horizontal="center" vertical="center"/>
    </xf>
    <xf numFmtId="0" fontId="2" fillId="0" borderId="0" xfId="0" applyFont="1"/>
    <xf numFmtId="0" fontId="0" fillId="0" borderId="0" xfId="0" applyAlignment="1">
      <alignment horizontal="center" vertical="center"/>
    </xf>
    <xf numFmtId="0" fontId="17" fillId="0" borderId="0" xfId="0" applyFont="1"/>
    <xf numFmtId="0" fontId="18" fillId="0" borderId="0" xfId="0" applyFont="1"/>
    <xf numFmtId="167" fontId="16" fillId="2" borderId="0" xfId="1" applyNumberFormat="1" applyFont="1" applyFill="1" applyAlignment="1">
      <alignment vertical="center"/>
    </xf>
    <xf numFmtId="165" fontId="16" fillId="0" borderId="0" xfId="1" applyNumberFormat="1" applyFont="1"/>
    <xf numFmtId="165" fontId="16" fillId="2" borderId="0" xfId="1" applyNumberFormat="1" applyFont="1" applyFill="1" applyAlignment="1">
      <alignment vertical="center"/>
    </xf>
    <xf numFmtId="165" fontId="16" fillId="2" borderId="0" xfId="0" applyNumberFormat="1" applyFont="1" applyFill="1" applyAlignment="1">
      <alignment vertical="center"/>
    </xf>
    <xf numFmtId="0" fontId="0" fillId="0" borderId="0" xfId="0" applyNumberFormat="1"/>
  </cellXfs>
  <cellStyles count="10">
    <cellStyle name="Comma" xfId="1" builtinId="3"/>
    <cellStyle name="Comma 2" xfId="3" xr:uid="{C7366CA5-24F0-47A6-9523-D498F7D4FE87}"/>
    <cellStyle name="Comma 2 2" xfId="9" xr:uid="{1B6E5F6F-5E9A-41F9-B930-47C89F8F6DC8}"/>
    <cellStyle name="Comma 3" xfId="6" xr:uid="{2912F52A-52B5-4083-92C0-4FBA197D8F08}"/>
    <cellStyle name="Comma 4" xfId="8" xr:uid="{1CCBF6AE-4C99-4052-836C-FAC36D1B6B68}"/>
    <cellStyle name="Normal" xfId="0" builtinId="0"/>
    <cellStyle name="Normal 2" xfId="7" xr:uid="{71D06D25-CE6B-4B92-B678-71734A94AF54}"/>
    <cellStyle name="Output Column Headings" xfId="4" xr:uid="{69A97165-C31B-4C43-8B66-421260D20A8F}"/>
    <cellStyle name="Output Line Items" xfId="5" xr:uid="{2F458EB1-7A95-41CD-860E-4D49662B4A1F}"/>
    <cellStyle name="Percent" xfId="2" builtinId="5"/>
  </cellStyles>
  <dxfs count="7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fgColor indexed="64"/>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left" vertical="bottom" textRotation="0" wrapText="0" indent="0" justifyLastLine="0" shrinkToFit="0" readingOrder="0"/>
    </dxf>
    <dxf>
      <border outline="0">
        <top style="thin">
          <color indexed="64"/>
        </top>
      </border>
    </dxf>
    <dxf>
      <fill>
        <patternFill>
          <fgColor indexed="64"/>
          <bgColor theme="0"/>
        </patternFill>
      </fill>
    </dxf>
    <dxf>
      <border outline="0">
        <bottom style="thin">
          <color indexed="64"/>
        </bottom>
      </border>
    </dxf>
    <dxf>
      <font>
        <strike val="0"/>
        <outline val="0"/>
        <shadow val="0"/>
        <u val="none"/>
        <vertAlign val="baseline"/>
        <color auto="1"/>
      </font>
      <fill>
        <patternFill>
          <fgColor indexed="64"/>
          <bgColor theme="3" tint="0.249977111117893"/>
        </patternFill>
      </fill>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numFmt numFmtId="35" formatCode="_-* #,##0.00_-;\-* #,##0.00_-;_-* &quot;-&quot;??_-;_-@_-"/>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ptos Narrow"/>
        <family val="2"/>
        <scheme val="minor"/>
      </font>
      <numFmt numFmtId="165" formatCode="_-* #,##0_-;\-* #,##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9"/>
      </font>
      <fill>
        <patternFill>
          <fgColor indexed="64"/>
          <bgColor theme="0"/>
        </patternFill>
      </fill>
      <alignmen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strike val="0"/>
        <outline val="0"/>
        <shadow val="0"/>
        <u val="none"/>
        <vertAlign val="baseline"/>
        <sz val="9"/>
      </font>
      <fill>
        <patternFill>
          <fgColor indexed="64"/>
          <bgColor theme="0"/>
        </patternFill>
      </fill>
      <alignment horizontal="lef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ptos Narrow"/>
        <family val="2"/>
        <scheme val="minor"/>
      </font>
      <numFmt numFmtId="165" formatCode="_-* #,##0_-;\-* #,##0_-;_-* &quot;-&quot;??_-;_-@_-"/>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fgColor indexed="64"/>
          <bgColor theme="0"/>
        </patternFill>
      </fill>
      <alignment vertical="center" textRotation="0" indent="0" justifyLastLine="0" shrinkToFit="0" readingOrder="0"/>
    </dxf>
    <dxf>
      <font>
        <strike val="0"/>
        <outline val="0"/>
        <shadow val="0"/>
        <u val="none"/>
        <vertAlign val="baseline"/>
        <sz val="9"/>
      </font>
      <fill>
        <patternFill>
          <fgColor indexed="64"/>
          <bgColor theme="0"/>
        </patternFill>
      </fill>
      <alignmen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Aptos Narrow"/>
        <family val="2"/>
        <scheme val="minor"/>
      </font>
      <fill>
        <patternFill patternType="none">
          <fgColor indexed="64"/>
          <bgColor auto="1"/>
        </patternFill>
      </fill>
    </dxf>
    <dxf>
      <font>
        <b/>
        <i val="0"/>
        <strike val="0"/>
        <condense val="0"/>
        <extend val="0"/>
        <outline val="0"/>
        <shadow val="0"/>
        <u val="none"/>
        <vertAlign val="baseline"/>
        <sz val="14"/>
        <color theme="1"/>
        <name val="Aptos Narrow"/>
        <family val="2"/>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name val="Aptos Narrow"/>
        <family val="2"/>
        <scheme val="minor"/>
      </font>
      <fill>
        <patternFill patternType="none">
          <fgColor indexed="64"/>
          <bgColor auto="1"/>
        </patternFill>
      </fill>
    </dxf>
    <dxf>
      <font>
        <b/>
        <i val="0"/>
        <strike val="0"/>
        <condense val="0"/>
        <extend val="0"/>
        <outline val="0"/>
        <shadow val="0"/>
        <u val="none"/>
        <vertAlign val="baseline"/>
        <sz val="14"/>
        <color theme="1"/>
        <name val="Aptos Narrow"/>
        <family val="2"/>
        <scheme val="minor"/>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dxf>
    <dxf>
      <fill>
        <patternFill patternType="none">
          <fgColor indexed="64"/>
          <bgColor auto="1"/>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color theme="1"/>
      </font>
      <border>
        <bottom style="thin">
          <color theme="4"/>
        </bottom>
        <vertical/>
        <horizontal/>
      </border>
    </dxf>
    <dxf>
      <font>
        <color theme="1"/>
      </font>
      <border>
        <left/>
        <right/>
        <top/>
        <bottom/>
        <vertical/>
        <horizontal/>
      </border>
    </dxf>
  </dxfs>
  <tableStyles count="2" defaultTableStyle="TableStyleMedium2" defaultPivotStyle="PivotStyleLight16">
    <tableStyle name="Invisible" pivot="0" table="0" count="0" xr9:uid="{CB15B22C-9081-4320-BD26-43C76348C82E}"/>
    <tableStyle name="SlicerStyleLight1 2" pivot="0" table="0" count="10" xr9:uid="{FB9C8513-66B3-4575-9E42-DD5BF2CDF4EA}">
      <tableStyleElement type="wholeTable" dxfId="76"/>
      <tableStyleElement type="headerRow" dxfId="75"/>
    </tableStyle>
  </tableStyles>
  <colors>
    <mruColors>
      <color rgb="FFFB6569"/>
      <color rgb="FFFF6699"/>
      <color rgb="FF00FF99"/>
      <color rgb="FF00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gray0625">
              <fgColor theme="4" tint="0.79995117038483843"/>
              <bgColor theme="4"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openxmlformats.org/officeDocument/2006/relationships/theme" Target="theme/theme1.xml"/><Relationship Id="rId42" Type="http://schemas.openxmlformats.org/officeDocument/2006/relationships/customXml" Target="../customXml/item15.xml"/><Relationship Id="rId47" Type="http://schemas.openxmlformats.org/officeDocument/2006/relationships/customXml" Target="../customXml/item20.xml"/><Relationship Id="rId63" Type="http://schemas.openxmlformats.org/officeDocument/2006/relationships/customXml" Target="../customXml/item36.xml"/><Relationship Id="rId68" Type="http://schemas.openxmlformats.org/officeDocument/2006/relationships/customXml" Target="../customXml/item41.xml"/><Relationship Id="rId84" Type="http://schemas.openxmlformats.org/officeDocument/2006/relationships/customXml" Target="../customXml/item57.xml"/><Relationship Id="rId89" Type="http://schemas.openxmlformats.org/officeDocument/2006/relationships/customXml" Target="../customXml/item62.xml"/><Relationship Id="rId16" Type="http://schemas.microsoft.com/office/2007/relationships/slicerCache" Target="slicerCaches/slicerCache1.xml"/><Relationship Id="rId11" Type="http://schemas.openxmlformats.org/officeDocument/2006/relationships/pivotCacheDefinition" Target="pivotCache/pivotCacheDefinition2.xml"/><Relationship Id="rId32" Type="http://schemas.openxmlformats.org/officeDocument/2006/relationships/customXml" Target="../customXml/item5.xml"/><Relationship Id="rId37" Type="http://schemas.openxmlformats.org/officeDocument/2006/relationships/customXml" Target="../customXml/item10.xml"/><Relationship Id="rId53" Type="http://schemas.openxmlformats.org/officeDocument/2006/relationships/customXml" Target="../customXml/item26.xml"/><Relationship Id="rId58" Type="http://schemas.openxmlformats.org/officeDocument/2006/relationships/customXml" Target="../customXml/item31.xml"/><Relationship Id="rId74" Type="http://schemas.openxmlformats.org/officeDocument/2006/relationships/customXml" Target="../customXml/item47.xml"/><Relationship Id="rId79" Type="http://schemas.openxmlformats.org/officeDocument/2006/relationships/customXml" Target="../customXml/item52.xml"/><Relationship Id="rId5" Type="http://schemas.openxmlformats.org/officeDocument/2006/relationships/worksheet" Target="worksheets/sheet5.xml"/><Relationship Id="rId90" Type="http://schemas.openxmlformats.org/officeDocument/2006/relationships/customXml" Target="../customXml/item63.xml"/><Relationship Id="rId95" Type="http://schemas.openxmlformats.org/officeDocument/2006/relationships/customXml" Target="../customXml/item68.xml"/><Relationship Id="rId22" Type="http://schemas.openxmlformats.org/officeDocument/2006/relationships/connections" Target="connections.xml"/><Relationship Id="rId27" Type="http://schemas.openxmlformats.org/officeDocument/2006/relationships/calcChain" Target="calcChain.xml"/><Relationship Id="rId43" Type="http://schemas.openxmlformats.org/officeDocument/2006/relationships/customXml" Target="../customXml/item16.xml"/><Relationship Id="rId48" Type="http://schemas.openxmlformats.org/officeDocument/2006/relationships/customXml" Target="../customXml/item21.xml"/><Relationship Id="rId64" Type="http://schemas.openxmlformats.org/officeDocument/2006/relationships/customXml" Target="../customXml/item37.xml"/><Relationship Id="rId69" Type="http://schemas.openxmlformats.org/officeDocument/2006/relationships/customXml" Target="../customXml/item42.xml"/><Relationship Id="rId80" Type="http://schemas.openxmlformats.org/officeDocument/2006/relationships/customXml" Target="../customXml/item53.xml"/><Relationship Id="rId85" Type="http://schemas.openxmlformats.org/officeDocument/2006/relationships/customXml" Target="../customXml/item5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67" Type="http://schemas.openxmlformats.org/officeDocument/2006/relationships/customXml" Target="../customXml/item40.xml"/><Relationship Id="rId20" Type="http://schemas.microsoft.com/office/2007/relationships/slicerCache" Target="slicerCaches/slicerCache5.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70" Type="http://schemas.openxmlformats.org/officeDocument/2006/relationships/customXml" Target="../customXml/item43.xml"/><Relationship Id="rId75" Type="http://schemas.openxmlformats.org/officeDocument/2006/relationships/customXml" Target="../customXml/item48.xml"/><Relationship Id="rId83" Type="http://schemas.openxmlformats.org/officeDocument/2006/relationships/customXml" Target="../customXml/item56.xml"/><Relationship Id="rId88" Type="http://schemas.openxmlformats.org/officeDocument/2006/relationships/customXml" Target="../customXml/item61.xml"/><Relationship Id="rId91" Type="http://schemas.openxmlformats.org/officeDocument/2006/relationships/customXml" Target="../customXml/item64.xml"/><Relationship Id="rId96" Type="http://schemas.openxmlformats.org/officeDocument/2006/relationships/customXml" Target="../customXml/item6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73" Type="http://schemas.openxmlformats.org/officeDocument/2006/relationships/customXml" Target="../customXml/item46.xml"/><Relationship Id="rId78" Type="http://schemas.openxmlformats.org/officeDocument/2006/relationships/customXml" Target="../customXml/item51.xml"/><Relationship Id="rId81" Type="http://schemas.openxmlformats.org/officeDocument/2006/relationships/customXml" Target="../customXml/item54.xml"/><Relationship Id="rId86" Type="http://schemas.openxmlformats.org/officeDocument/2006/relationships/customXml" Target="../customXml/item59.xml"/><Relationship Id="rId94" Type="http://schemas.openxmlformats.org/officeDocument/2006/relationships/customXml" Target="../customXml/item67.xml"/><Relationship Id="rId99" Type="http://schemas.openxmlformats.org/officeDocument/2006/relationships/customXml" Target="../customXml/item7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microsoft.com/office/2007/relationships/slicerCache" Target="slicerCaches/slicerCache3.xml"/><Relationship Id="rId39" Type="http://schemas.openxmlformats.org/officeDocument/2006/relationships/customXml" Target="../customXml/item12.xml"/><Relationship Id="rId34" Type="http://schemas.openxmlformats.org/officeDocument/2006/relationships/customXml" Target="../customXml/item7.xml"/><Relationship Id="rId50" Type="http://schemas.openxmlformats.org/officeDocument/2006/relationships/customXml" Target="../customXml/item23.xml"/><Relationship Id="rId55" Type="http://schemas.openxmlformats.org/officeDocument/2006/relationships/customXml" Target="../customXml/item28.xml"/><Relationship Id="rId76" Type="http://schemas.openxmlformats.org/officeDocument/2006/relationships/customXml" Target="../customXml/item49.xml"/><Relationship Id="rId97" Type="http://schemas.openxmlformats.org/officeDocument/2006/relationships/customXml" Target="../customXml/item70.xml"/><Relationship Id="rId7" Type="http://schemas.openxmlformats.org/officeDocument/2006/relationships/worksheet" Target="worksheets/sheet7.xml"/><Relationship Id="rId71" Type="http://schemas.openxmlformats.org/officeDocument/2006/relationships/customXml" Target="../customXml/item44.xml"/><Relationship Id="rId92" Type="http://schemas.openxmlformats.org/officeDocument/2006/relationships/customXml" Target="../customXml/item65.xml"/><Relationship Id="rId2" Type="http://schemas.openxmlformats.org/officeDocument/2006/relationships/worksheet" Target="worksheets/sheet2.xml"/><Relationship Id="rId29" Type="http://schemas.openxmlformats.org/officeDocument/2006/relationships/customXml" Target="../customXml/item2.xml"/><Relationship Id="rId24" Type="http://schemas.openxmlformats.org/officeDocument/2006/relationships/sharedStrings" Target="sharedStrings.xml"/><Relationship Id="rId40" Type="http://schemas.openxmlformats.org/officeDocument/2006/relationships/customXml" Target="../customXml/item13.xml"/><Relationship Id="rId45" Type="http://schemas.openxmlformats.org/officeDocument/2006/relationships/customXml" Target="../customXml/item18.xml"/><Relationship Id="rId66" Type="http://schemas.openxmlformats.org/officeDocument/2006/relationships/customXml" Target="../customXml/item39.xml"/><Relationship Id="rId87" Type="http://schemas.openxmlformats.org/officeDocument/2006/relationships/customXml" Target="../customXml/item60.xml"/><Relationship Id="rId61" Type="http://schemas.openxmlformats.org/officeDocument/2006/relationships/customXml" Target="../customXml/item34.xml"/><Relationship Id="rId82" Type="http://schemas.openxmlformats.org/officeDocument/2006/relationships/customXml" Target="../customXml/item55.xml"/><Relationship Id="rId19" Type="http://schemas.microsoft.com/office/2007/relationships/slicerCache" Target="slicerCaches/slicerCache4.xml"/><Relationship Id="rId14" Type="http://schemas.openxmlformats.org/officeDocument/2006/relationships/pivotCacheDefinition" Target="pivotCache/pivotCacheDefinition5.xml"/><Relationship Id="rId30" Type="http://schemas.openxmlformats.org/officeDocument/2006/relationships/customXml" Target="../customXml/item3.xml"/><Relationship Id="rId35" Type="http://schemas.openxmlformats.org/officeDocument/2006/relationships/customXml" Target="../customXml/item8.xml"/><Relationship Id="rId56" Type="http://schemas.openxmlformats.org/officeDocument/2006/relationships/customXml" Target="../customXml/item29.xml"/><Relationship Id="rId77" Type="http://schemas.openxmlformats.org/officeDocument/2006/relationships/customXml" Target="../customXml/item50.xml"/><Relationship Id="rId8" Type="http://schemas.openxmlformats.org/officeDocument/2006/relationships/worksheet" Target="worksheets/sheet8.xml"/><Relationship Id="rId51" Type="http://schemas.openxmlformats.org/officeDocument/2006/relationships/customXml" Target="../customXml/item24.xml"/><Relationship Id="rId72" Type="http://schemas.openxmlformats.org/officeDocument/2006/relationships/customXml" Target="../customXml/item45.xml"/><Relationship Id="rId93" Type="http://schemas.openxmlformats.org/officeDocument/2006/relationships/customXml" Target="../customXml/item66.xml"/><Relationship Id="rId98" Type="http://schemas.openxmlformats.org/officeDocument/2006/relationships/customXml" Target="../customXml/item7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06-2026.xlsx]data1!PivotTable3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1</a:t>
            </a:r>
            <a:endParaRPr lang="en-MY" b="1"/>
          </a:p>
        </c:rich>
      </c:tx>
      <c:layout>
        <c:manualLayout>
          <c:xMode val="edge"/>
          <c:yMode val="edge"/>
          <c:x val="0.48808769933757779"/>
          <c:y val="8.054449117387105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c:spPr>
        <c:dLbl>
          <c:idx val="0"/>
          <c:layout>
            <c:manualLayout>
              <c:x val="5.5795211365001285E-3"/>
              <c:y val="-9.264705524752765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c:spPr>
        <c:dLbl>
          <c:idx val="0"/>
          <c:layout>
            <c:manualLayout>
              <c:x val="0"/>
              <c:y val="-0.126960779413278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dLbl>
          <c:idx val="0"/>
          <c:layout>
            <c:manualLayout>
              <c:x val="-1.0229003917257442E-16"/>
              <c:y val="-9.607842766410280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c:spPr>
        <c:dLbl>
          <c:idx val="0"/>
          <c:layout>
            <c:manualLayout>
              <c:x val="0"/>
              <c:y val="-2.401960691602567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4.460784141547624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20000"/>
              <a:lumOff val="80000"/>
            </a:schemeClr>
          </a:solidFill>
          <a:ln>
            <a:noFill/>
          </a:ln>
          <a:effectLst/>
        </c:spPr>
        <c:dLbl>
          <c:idx val="0"/>
          <c:layout>
            <c:manualLayout>
              <c:x val="-2.7897605682501154E-3"/>
              <c:y val="1.029411724972527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7897605682499623E-3"/>
              <c:y val="1.029411724972528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20000"/>
              <a:lumOff val="80000"/>
            </a:schemeClr>
          </a:solidFill>
          <a:ln>
            <a:noFill/>
          </a:ln>
          <a:effectLst/>
        </c:spPr>
        <c:dLbl>
          <c:idx val="0"/>
          <c:layout>
            <c:manualLayout>
              <c:x val="-5.114501958628721E-17"/>
              <c:y val="-4.11764689989011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5.579521136500027E-3"/>
              <c:y val="-4.460784141547624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5.147058624862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06981870070965"/>
          <c:y val="0.14029611933394628"/>
          <c:w val="0.88476831032858438"/>
          <c:h val="0.70912310062053796"/>
        </c:manualLayout>
      </c:layout>
      <c:barChart>
        <c:barDir val="col"/>
        <c:grouping val="clustered"/>
        <c:varyColors val="0"/>
        <c:dLbls>
          <c:dLblPos val="outEnd"/>
          <c:showLegendKey val="0"/>
          <c:showVal val="1"/>
          <c:showCatName val="0"/>
          <c:showSerName val="0"/>
          <c:showPercent val="0"/>
          <c:showBubbleSize val="0"/>
        </c:dLbls>
        <c:gapWidth val="219"/>
        <c:overlap val="-27"/>
        <c:axId val="2101280351"/>
        <c:axId val="2101285151"/>
      </c:barChart>
      <c:catAx>
        <c:axId val="210128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85151"/>
        <c:crosses val="autoZero"/>
        <c:auto val="1"/>
        <c:lblAlgn val="ctr"/>
        <c:lblOffset val="100"/>
        <c:noMultiLvlLbl val="0"/>
      </c:catAx>
      <c:valAx>
        <c:axId val="210128515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01280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06-2026.xlsx]data1!PivotTable11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3</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solidFill>
              <a:schemeClr val="accent2"/>
            </a:solidFill>
          </a:ln>
          <a:effectLst/>
        </c:spPr>
        <c:marker>
          <c:spPr>
            <a:solidFill>
              <a:schemeClr val="accent2"/>
            </a:solidFill>
            <a:ln w="9525">
              <a:solidFill>
                <a:schemeClr val="accent2"/>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pPr>
            <a:solidFill>
              <a:schemeClr val="accent1"/>
            </a:solidFill>
            <a:ln w="9525">
              <a:solidFill>
                <a:schemeClr val="accent1"/>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FFC000"/>
            </a:solidFill>
            <a:round/>
          </a:ln>
          <a:effectLst/>
        </c:spPr>
        <c:marker>
          <c:symbol val="circle"/>
          <c:size val="5"/>
          <c:spPr>
            <a:solidFill>
              <a:srgbClr val="FFC000"/>
            </a:solidFill>
            <a:ln w="9525">
              <a:solidFill>
                <a:srgbClr val="FFC000"/>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a:noFill/>
          </a:ln>
          <a:effectLst/>
        </c:spPr>
        <c:dLbl>
          <c:idx val="0"/>
          <c:layout>
            <c:manualLayout>
              <c:x val="-9.8505884148120549E-4"/>
              <c:y val="0.1953082739419360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10400344574125E-2"/>
          <c:y val="0.12162560463392434"/>
          <c:w val="0.96181998886867281"/>
          <c:h val="0.64799783167083302"/>
        </c:manualLayout>
      </c:layout>
      <c:barChart>
        <c:barDir val="col"/>
        <c:grouping val="clustered"/>
        <c:varyColors val="0"/>
        <c:dLbls>
          <c:showLegendKey val="0"/>
          <c:showVal val="0"/>
          <c:showCatName val="0"/>
          <c:showSerName val="0"/>
          <c:showPercent val="0"/>
          <c:showBubbleSize val="0"/>
        </c:dLbls>
        <c:gapWidth val="219"/>
        <c:axId val="750021503"/>
        <c:axId val="750021983"/>
      </c:barChart>
      <c:lineChart>
        <c:grouping val="stacked"/>
        <c:varyColors val="0"/>
        <c:dLbls>
          <c:showLegendKey val="0"/>
          <c:showVal val="0"/>
          <c:showCatName val="0"/>
          <c:showSerName val="0"/>
          <c:showPercent val="0"/>
          <c:showBubbleSize val="0"/>
        </c:dLbls>
        <c:marker val="1"/>
        <c:smooth val="0"/>
        <c:axId val="750021503"/>
        <c:axId val="750021983"/>
      </c:lineChart>
      <c:lineChart>
        <c:grouping val="stacked"/>
        <c:varyColors val="0"/>
        <c:dLbls>
          <c:showLegendKey val="0"/>
          <c:showVal val="0"/>
          <c:showCatName val="0"/>
          <c:showSerName val="0"/>
          <c:showPercent val="0"/>
          <c:showBubbleSize val="0"/>
        </c:dLbls>
        <c:marker val="1"/>
        <c:smooth val="0"/>
        <c:axId val="750021503"/>
        <c:axId val="750021983"/>
      </c:lineChart>
      <c:lineChart>
        <c:grouping val="stacked"/>
        <c:varyColors val="0"/>
        <c:dLbls>
          <c:showLegendKey val="0"/>
          <c:showVal val="0"/>
          <c:showCatName val="0"/>
          <c:showSerName val="0"/>
          <c:showPercent val="0"/>
          <c:showBubbleSize val="0"/>
        </c:dLbls>
        <c:marker val="1"/>
        <c:smooth val="0"/>
        <c:axId val="114622767"/>
        <c:axId val="114605967"/>
      </c:lineChart>
      <c:catAx>
        <c:axId val="75002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50021983"/>
        <c:crosses val="autoZero"/>
        <c:auto val="1"/>
        <c:lblAlgn val="ctr"/>
        <c:lblOffset val="100"/>
        <c:noMultiLvlLbl val="0"/>
      </c:catAx>
      <c:valAx>
        <c:axId val="750021983"/>
        <c:scaling>
          <c:orientation val="minMax"/>
          <c:max val="1.5"/>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50021503"/>
        <c:crosses val="autoZero"/>
        <c:crossBetween val="between"/>
        <c:minorUnit val="4.0000000000000008E-2"/>
      </c:valAx>
      <c:valAx>
        <c:axId val="114605967"/>
        <c:scaling>
          <c:orientation val="minMax"/>
          <c:max val="1.5"/>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2767"/>
        <c:crosses val="max"/>
        <c:crossBetween val="between"/>
      </c:valAx>
      <c:catAx>
        <c:axId val="114622767"/>
        <c:scaling>
          <c:orientation val="minMax"/>
        </c:scaling>
        <c:delete val="1"/>
        <c:axPos val="b"/>
        <c:numFmt formatCode="General" sourceLinked="1"/>
        <c:majorTickMark val="out"/>
        <c:minorTickMark val="none"/>
        <c:tickLblPos val="nextTo"/>
        <c:crossAx val="114605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06-2026.xlsx]data1!PivotTable1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2</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solidFill>
              <a:srgbClr val="92D050"/>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15641509828208"/>
          <c:y val="0.18115597803564029"/>
          <c:w val="0.71178016380822373"/>
          <c:h val="0.73418125777041032"/>
        </c:manualLayout>
      </c:layout>
      <c:barChart>
        <c:barDir val="bar"/>
        <c:grouping val="clustered"/>
        <c:varyColors val="0"/>
        <c:dLbls>
          <c:dLblPos val="outEnd"/>
          <c:showLegendKey val="0"/>
          <c:showVal val="1"/>
          <c:showCatName val="0"/>
          <c:showSerName val="0"/>
          <c:showPercent val="0"/>
          <c:showBubbleSize val="0"/>
        </c:dLbls>
        <c:gapWidth val="182"/>
        <c:axId val="949480464"/>
        <c:axId val="949484304"/>
      </c:barChart>
      <c:catAx>
        <c:axId val="949480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84304"/>
        <c:crosses val="autoZero"/>
        <c:auto val="1"/>
        <c:lblAlgn val="ctr"/>
        <c:lblOffset val="100"/>
        <c:noMultiLvlLbl val="0"/>
      </c:catAx>
      <c:valAx>
        <c:axId val="94948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80464"/>
        <c:crosses val="autoZero"/>
        <c:crossBetween val="between"/>
        <c:dispUnits>
          <c:builtInUnit val="million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PRESTASI HASIL &amp; BELANJA CIDB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'P&amp;L'!$A$2</c:f>
              <c:strCache>
                <c:ptCount val="1"/>
                <c:pt idx="0">
                  <c:v>HASIL</c:v>
                </c:pt>
              </c:strCache>
            </c:strRef>
          </c:tx>
          <c:spPr>
            <a:solidFill>
              <a:schemeClr val="accent5">
                <a:lumMod val="20000"/>
                <a:lumOff val="80000"/>
              </a:schemeClr>
            </a:solidFill>
            <a:ln>
              <a:solidFill>
                <a:schemeClr val="accent5">
                  <a:lumMod val="20000"/>
                  <a:lumOff val="80000"/>
                </a:schemeClr>
              </a:solidFill>
            </a:ln>
            <a:effectLst/>
          </c:spPr>
          <c:invertIfNegative val="0"/>
          <c:dLbls>
            <c:dLbl>
              <c:idx val="0"/>
              <c:layout>
                <c:manualLayout>
                  <c:x val="-1.8509527079905901E-3"/>
                  <c:y val="-3.776001880362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C9-4800-8C13-1DBC4131B3F1}"/>
                </c:ext>
              </c:extLst>
            </c:dLbl>
            <c:dLbl>
              <c:idx val="1"/>
              <c:layout>
                <c:manualLayout>
                  <c:x val="-5.90774783983645E-3"/>
                  <c:y val="5.92549065695146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C9-4800-8C13-1DBC4131B3F1}"/>
                </c:ext>
              </c:extLst>
            </c:dLbl>
            <c:dLbl>
              <c:idx val="2"/>
              <c:layout>
                <c:manualLayout>
                  <c:x val="-5.90774783983645E-3"/>
                  <c:y val="2.194147373369373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C9-4800-8C13-1DBC4131B3F1}"/>
                </c:ext>
              </c:extLst>
            </c:dLbl>
            <c:dLbl>
              <c:idx val="3"/>
              <c:layout>
                <c:manualLayout>
                  <c:x val="-1.8509527079906087E-3"/>
                  <c:y val="2.94041603008579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C9-4800-8C13-1DBC4131B3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'P&amp;L'!$B$42:$E$42</c:f>
              <c:strCache>
                <c:ptCount val="4"/>
                <c:pt idx="0">
                  <c:v>BAJET 2025</c:v>
                </c:pt>
                <c:pt idx="1">
                  <c:v>SASARAN 
2025</c:v>
                </c:pt>
                <c:pt idx="2">
                  <c:v>SEBENAR 
2025</c:v>
                </c:pt>
                <c:pt idx="3">
                  <c:v>SEBENAR 
2024</c:v>
                </c:pt>
              </c:strCache>
            </c:strRef>
          </c:cat>
          <c:val>
            <c:numRef>
              <c:f>'P&amp;L'!$B$2:$E$2</c:f>
              <c:numCache>
                <c:formatCode>_-* #,##0_-;\-* #,##0_-;_-* "-"??_-;_-@_-</c:formatCode>
                <c:ptCount val="4"/>
                <c:pt idx="0">
                  <c:v>363200000</c:v>
                </c:pt>
                <c:pt idx="1">
                  <c:v>363200000</c:v>
                </c:pt>
                <c:pt idx="2">
                  <c:v>503364103.41000003</c:v>
                </c:pt>
                <c:pt idx="3">
                  <c:v>490719660.94000006</c:v>
                </c:pt>
              </c:numCache>
            </c:numRef>
          </c:val>
          <c:extLst>
            <c:ext xmlns:c16="http://schemas.microsoft.com/office/drawing/2014/chart" uri="{C3380CC4-5D6E-409C-BE32-E72D297353CC}">
              <c16:uniqueId val="{00000000-7590-42ED-9418-FE7071B5A089}"/>
            </c:ext>
          </c:extLst>
        </c:ser>
        <c:ser>
          <c:idx val="1"/>
          <c:order val="1"/>
          <c:tx>
            <c:strRef>
              <c:f>'P&amp;L'!$A$3</c:f>
              <c:strCache>
                <c:ptCount val="1"/>
                <c:pt idx="0">
                  <c:v>BELANJA</c:v>
                </c:pt>
              </c:strCache>
            </c:strRef>
          </c:tx>
          <c:spPr>
            <a:solidFill>
              <a:schemeClr val="accent2"/>
            </a:solidFill>
            <a:ln>
              <a:noFill/>
            </a:ln>
            <a:effectLst/>
          </c:spPr>
          <c:invertIfNegative val="0"/>
          <c:dLbls>
            <c:dLbl>
              <c:idx val="1"/>
              <c:layout>
                <c:manualLayout>
                  <c:x val="6.2626375557010752E-3"/>
                  <c:y val="6.01480785051122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8C9-4800-8C13-1DBC4131B3F1}"/>
                </c:ext>
              </c:extLst>
            </c:dLbl>
            <c:dLbl>
              <c:idx val="2"/>
              <c:layout>
                <c:manualLayout>
                  <c:x val="4.2342399897781543E-3"/>
                  <c:y val="3.029733223645483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C9-4800-8C13-1DBC4131B3F1}"/>
                </c:ext>
              </c:extLst>
            </c:dLbl>
            <c:dLbl>
              <c:idx val="3"/>
              <c:layout>
                <c:manualLayout>
                  <c:x val="6.2626375557010752E-3"/>
                  <c:y val="1.1238688447526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C9-4800-8C13-1DBC4131B3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'P&amp;L'!$B$42:$E$42</c:f>
              <c:strCache>
                <c:ptCount val="4"/>
                <c:pt idx="0">
                  <c:v>BAJET 2025</c:v>
                </c:pt>
                <c:pt idx="1">
                  <c:v>SASARAN 
2025</c:v>
                </c:pt>
                <c:pt idx="2">
                  <c:v>SEBENAR 
2025</c:v>
                </c:pt>
                <c:pt idx="3">
                  <c:v>SEBENAR 
2024</c:v>
                </c:pt>
              </c:strCache>
            </c:strRef>
          </c:cat>
          <c:val>
            <c:numRef>
              <c:f>'P&amp;L'!$B$3:$E$3</c:f>
              <c:numCache>
                <c:formatCode>_-* #,##0_-;\-* #,##0_-;_-* "-"??_-;_-@_-</c:formatCode>
                <c:ptCount val="4"/>
                <c:pt idx="0">
                  <c:v>446120000</c:v>
                </c:pt>
                <c:pt idx="1">
                  <c:v>446120000</c:v>
                </c:pt>
                <c:pt idx="2">
                  <c:v>425931960</c:v>
                </c:pt>
                <c:pt idx="3">
                  <c:v>400398168.83999997</c:v>
                </c:pt>
              </c:numCache>
            </c:numRef>
          </c:val>
          <c:extLst>
            <c:ext xmlns:c16="http://schemas.microsoft.com/office/drawing/2014/chart" uri="{C3380CC4-5D6E-409C-BE32-E72D297353CC}">
              <c16:uniqueId val="{00000001-7590-42ED-9418-FE7071B5A089}"/>
            </c:ext>
          </c:extLst>
        </c:ser>
        <c:dLbls>
          <c:showLegendKey val="0"/>
          <c:showVal val="0"/>
          <c:showCatName val="0"/>
          <c:showSerName val="0"/>
          <c:showPercent val="0"/>
          <c:showBubbleSize val="0"/>
        </c:dLbls>
        <c:gapWidth val="150"/>
        <c:axId val="372777071"/>
        <c:axId val="372781391"/>
      </c:barChart>
      <c:catAx>
        <c:axId val="37277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81391"/>
        <c:crosses val="autoZero"/>
        <c:auto val="1"/>
        <c:lblAlgn val="ctr"/>
        <c:lblOffset val="100"/>
        <c:noMultiLvlLbl val="0"/>
      </c:catAx>
      <c:valAx>
        <c:axId val="3727813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77071"/>
        <c:crosses val="autoZero"/>
        <c:crossBetween val="between"/>
        <c:dispUnits>
          <c:builtInUnit val="millions"/>
          <c:dispUnitsLbl>
            <c:layout>
              <c:manualLayout>
                <c:xMode val="edge"/>
                <c:yMode val="edge"/>
                <c:x val="2.5000000000000001E-2"/>
                <c:y val="0.38930555555555557"/>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SURPLUS/(DEFISIT) PRESTASI BAJET CIDB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498403324584428"/>
          <c:y val="0.17171296296296298"/>
          <c:w val="0.78723818897637798"/>
          <c:h val="0.77736111111111106"/>
        </c:manualLayout>
      </c:layout>
      <c:barChart>
        <c:barDir val="col"/>
        <c:grouping val="clustered"/>
        <c:varyColors val="0"/>
        <c:ser>
          <c:idx val="0"/>
          <c:order val="0"/>
          <c:tx>
            <c:strRef>
              <c:f>'P&amp;L'!$A$42:$E$42</c:f>
              <c:strCache>
                <c:ptCount val="5"/>
                <c:pt idx="0">
                  <c:v>PERKARA</c:v>
                </c:pt>
                <c:pt idx="1">
                  <c:v>BAJET 2025</c:v>
                </c:pt>
                <c:pt idx="2">
                  <c:v>SASARAN 
2025</c:v>
                </c:pt>
                <c:pt idx="3">
                  <c:v>SEBENAR 
2025</c:v>
                </c:pt>
                <c:pt idx="4">
                  <c:v>SEBENAR 
2024</c:v>
                </c:pt>
              </c:strCache>
            </c:strRef>
          </c:tx>
          <c:spPr>
            <a:solidFill>
              <a:srgbClr val="FF0000"/>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3-ED53-4732-864E-765508CC6A1F}"/>
              </c:ext>
            </c:extLst>
          </c:dPt>
          <c:dPt>
            <c:idx val="2"/>
            <c:invertIfNegative val="0"/>
            <c:bubble3D val="0"/>
            <c:spPr>
              <a:solidFill>
                <a:srgbClr val="00B050"/>
              </a:solidFill>
              <a:ln>
                <a:noFill/>
              </a:ln>
              <a:effectLst/>
            </c:spPr>
            <c:extLst>
              <c:ext xmlns:c16="http://schemas.microsoft.com/office/drawing/2014/chart" uri="{C3380CC4-5D6E-409C-BE32-E72D297353CC}">
                <c16:uniqueId val="{00000005-ED53-4732-864E-765508CC6A1F}"/>
              </c:ext>
            </c:extLst>
          </c:dPt>
          <c:dPt>
            <c:idx val="3"/>
            <c:invertIfNegative val="0"/>
            <c:bubble3D val="0"/>
            <c:spPr>
              <a:solidFill>
                <a:srgbClr val="00B050"/>
              </a:solidFill>
              <a:ln>
                <a:noFill/>
              </a:ln>
              <a:effectLst/>
            </c:spPr>
            <c:extLst>
              <c:ext xmlns:c16="http://schemas.microsoft.com/office/drawing/2014/chart" uri="{C3380CC4-5D6E-409C-BE32-E72D297353CC}">
                <c16:uniqueId val="{00000007-ED53-4732-864E-765508CC6A1F}"/>
              </c:ext>
            </c:extLst>
          </c:dPt>
          <c:dLbls>
            <c:dLbl>
              <c:idx val="0"/>
              <c:layout>
                <c:manualLayout>
                  <c:x val="-3.7186859122817018E-17"/>
                  <c:y val="2.4937655860349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3B6-43D7-8022-1CF9CA3EF615}"/>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ED53-4732-864E-765508CC6A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'P&amp;L'!$B$42:$E$42</c:f>
              <c:strCache>
                <c:ptCount val="4"/>
                <c:pt idx="0">
                  <c:v>BAJET 2025</c:v>
                </c:pt>
                <c:pt idx="1">
                  <c:v>SASARAN 
2025</c:v>
                </c:pt>
                <c:pt idx="2">
                  <c:v>SEBENAR 
2025</c:v>
                </c:pt>
                <c:pt idx="3">
                  <c:v>SEBENAR 
2024</c:v>
                </c:pt>
              </c:strCache>
            </c:strRef>
          </c:cat>
          <c:val>
            <c:numRef>
              <c:f>'P&amp;L'!$B$45:$E$45</c:f>
              <c:numCache>
                <c:formatCode>#,##0.00_ ;\-#,##0.00\ </c:formatCode>
                <c:ptCount val="4"/>
                <c:pt idx="0">
                  <c:v>-82920000</c:v>
                </c:pt>
                <c:pt idx="1">
                  <c:v>-82920000</c:v>
                </c:pt>
                <c:pt idx="2">
                  <c:v>77432143.2299999</c:v>
                </c:pt>
                <c:pt idx="3">
                  <c:v>90321492.100000083</c:v>
                </c:pt>
              </c:numCache>
            </c:numRef>
          </c:val>
          <c:extLst>
            <c:ext xmlns:c16="http://schemas.microsoft.com/office/drawing/2014/chart" uri="{C3380CC4-5D6E-409C-BE32-E72D297353CC}">
              <c16:uniqueId val="{00000008-ED53-4732-864E-765508CC6A1F}"/>
            </c:ext>
          </c:extLst>
        </c:ser>
        <c:dLbls>
          <c:showLegendKey val="0"/>
          <c:showVal val="0"/>
          <c:showCatName val="0"/>
          <c:showSerName val="0"/>
          <c:showPercent val="0"/>
          <c:showBubbleSize val="0"/>
        </c:dLbls>
        <c:gapWidth val="219"/>
        <c:overlap val="-27"/>
        <c:axId val="1811446208"/>
        <c:axId val="1811451008"/>
      </c:barChart>
      <c:catAx>
        <c:axId val="181144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51008"/>
        <c:crosses val="autoZero"/>
        <c:auto val="1"/>
        <c:lblAlgn val="ctr"/>
        <c:lblOffset val="100"/>
        <c:noMultiLvlLbl val="0"/>
      </c:catAx>
      <c:valAx>
        <c:axId val="1811451008"/>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46208"/>
        <c:crosses val="autoZero"/>
        <c:crossBetween val="between"/>
        <c:dispUnits>
          <c:builtInUnit val="millions"/>
          <c:dispUnitsLbl>
            <c:layout>
              <c:manualLayout>
                <c:xMode val="edge"/>
                <c:yMode val="edge"/>
                <c:x val="8.329191356151476E-2"/>
                <c:y val="0.42607693365012655"/>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PECAHAN BELANJA</a:t>
            </a:r>
            <a:r>
              <a:rPr lang="en-MY" b="1" baseline="0"/>
              <a:t> CIDB 2025</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barChart>
        <c:barDir val="col"/>
        <c:grouping val="stacked"/>
        <c:varyColors val="0"/>
        <c:ser>
          <c:idx val="0"/>
          <c:order val="0"/>
          <c:tx>
            <c:strRef>
              <c:f>'P&amp;L'!$A$24</c:f>
              <c:strCache>
                <c:ptCount val="1"/>
                <c:pt idx="0">
                  <c:v>BELANJA PROGRAM</c:v>
                </c:pt>
              </c:strCache>
            </c:strRef>
          </c:tx>
          <c:spPr>
            <a:solidFill>
              <a:srgbClr val="92D050"/>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2025</c:v>
                </c:pt>
                <c:pt idx="2">
                  <c:v>SEBENAR 
2025</c:v>
                </c:pt>
                <c:pt idx="3">
                  <c:v>SEBENAR 
2024</c:v>
                </c:pt>
              </c:strCache>
            </c:strRef>
          </c:cat>
          <c:val>
            <c:numRef>
              <c:f>'P&amp;L'!$B$24:$E$24</c:f>
              <c:numCache>
                <c:formatCode>_-* #,##0_-;\-* #,##0_-;_-* "-"??_-;_-@_-</c:formatCode>
                <c:ptCount val="4"/>
                <c:pt idx="0">
                  <c:v>210302000</c:v>
                </c:pt>
                <c:pt idx="1">
                  <c:v>210302000</c:v>
                </c:pt>
                <c:pt idx="2">
                  <c:v>208497151.84999999</c:v>
                </c:pt>
                <c:pt idx="3">
                  <c:v>192201122.76000002</c:v>
                </c:pt>
              </c:numCache>
            </c:numRef>
          </c:val>
          <c:extLst>
            <c:ext xmlns:c16="http://schemas.microsoft.com/office/drawing/2014/chart" uri="{C3380CC4-5D6E-409C-BE32-E72D297353CC}">
              <c16:uniqueId val="{00000000-9FAE-45BD-9876-6CFDCDB62301}"/>
            </c:ext>
          </c:extLst>
        </c:ser>
        <c:ser>
          <c:idx val="1"/>
          <c:order val="1"/>
          <c:tx>
            <c:strRef>
              <c:f>'P&amp;L'!$A$25</c:f>
              <c:strCache>
                <c:ptCount val="1"/>
                <c:pt idx="0">
                  <c:v>BELANJA MENGURUS</c:v>
                </c:pt>
              </c:strCache>
            </c:strRef>
          </c:tx>
          <c:spPr>
            <a:solidFill>
              <a:srgbClr val="FFFF00"/>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2025</c:v>
                </c:pt>
                <c:pt idx="2">
                  <c:v>SEBENAR 
2025</c:v>
                </c:pt>
                <c:pt idx="3">
                  <c:v>SEBENAR 
2024</c:v>
                </c:pt>
              </c:strCache>
            </c:strRef>
          </c:cat>
          <c:val>
            <c:numRef>
              <c:f>'P&amp;L'!$B$25:$E$25</c:f>
              <c:numCache>
                <c:formatCode>_-* #,##0_-;\-* #,##0_-;_-* "-"??_-;_-@_-</c:formatCode>
                <c:ptCount val="4"/>
                <c:pt idx="0">
                  <c:v>180600000</c:v>
                </c:pt>
                <c:pt idx="1">
                  <c:v>180600000</c:v>
                </c:pt>
                <c:pt idx="2">
                  <c:v>168662031.14000008</c:v>
                </c:pt>
                <c:pt idx="3">
                  <c:v>168496552.68999997</c:v>
                </c:pt>
              </c:numCache>
            </c:numRef>
          </c:val>
          <c:extLst>
            <c:ext xmlns:c16="http://schemas.microsoft.com/office/drawing/2014/chart" uri="{C3380CC4-5D6E-409C-BE32-E72D297353CC}">
              <c16:uniqueId val="{00000001-9FAE-45BD-9876-6CFDCDB62301}"/>
            </c:ext>
          </c:extLst>
        </c:ser>
        <c:ser>
          <c:idx val="2"/>
          <c:order val="2"/>
          <c:tx>
            <c:strRef>
              <c:f>'P&amp;L'!$A$26</c:f>
              <c:strCache>
                <c:ptCount val="1"/>
                <c:pt idx="0">
                  <c:v>BELANJA MODAL</c:v>
                </c:pt>
              </c:strCache>
            </c:strRef>
          </c:tx>
          <c:spPr>
            <a:solidFill>
              <a:srgbClr val="00FFFF"/>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0-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2025</c:v>
                </c:pt>
                <c:pt idx="2">
                  <c:v>SEBENAR 
2025</c:v>
                </c:pt>
                <c:pt idx="3">
                  <c:v>SEBENAR 
2024</c:v>
                </c:pt>
              </c:strCache>
            </c:strRef>
          </c:cat>
          <c:val>
            <c:numRef>
              <c:f>'P&amp;L'!$B$26:$E$26</c:f>
              <c:numCache>
                <c:formatCode>_-* #,##0_-;\-* #,##0_-;_-* "-"??_-;_-@_-</c:formatCode>
                <c:ptCount val="4"/>
                <c:pt idx="0">
                  <c:v>55218000</c:v>
                </c:pt>
                <c:pt idx="1">
                  <c:v>55218000</c:v>
                </c:pt>
                <c:pt idx="2">
                  <c:v>48772777.189999998</c:v>
                </c:pt>
                <c:pt idx="3">
                  <c:v>39700493.390000001</c:v>
                </c:pt>
              </c:numCache>
            </c:numRef>
          </c:val>
          <c:extLst>
            <c:ext xmlns:c16="http://schemas.microsoft.com/office/drawing/2014/chart" uri="{C3380CC4-5D6E-409C-BE32-E72D297353CC}">
              <c16:uniqueId val="{00000002-9FAE-45BD-9876-6CFDCDB62301}"/>
            </c:ext>
          </c:extLst>
        </c:ser>
        <c:ser>
          <c:idx val="3"/>
          <c:order val="3"/>
          <c:tx>
            <c:strRef>
              <c:f>'P&amp;L'!$A$27</c:f>
              <c:strCache>
                <c:ptCount val="1"/>
              </c:strCache>
            </c:strRef>
          </c:tx>
          <c:spPr>
            <a:solidFill>
              <a:schemeClr val="accent4"/>
            </a:solidFill>
            <a:ln>
              <a:noFill/>
            </a:ln>
            <a:effectLst/>
          </c:spPr>
          <c:invertIfNegative val="0"/>
          <c:cat>
            <c:strRef>
              <c:f>'P&amp;L'!$B$23:$E$23</c:f>
              <c:strCache>
                <c:ptCount val="4"/>
                <c:pt idx="0">
                  <c:v>BAJET 2025</c:v>
                </c:pt>
                <c:pt idx="1">
                  <c:v>SASARAN 
2025</c:v>
                </c:pt>
                <c:pt idx="2">
                  <c:v>SEBENAR 
2025</c:v>
                </c:pt>
                <c:pt idx="3">
                  <c:v>SEBENAR 
2024</c:v>
                </c:pt>
              </c:strCache>
            </c:strRef>
          </c:cat>
          <c:val>
            <c:numRef>
              <c:f>'P&amp;L'!$B$27:$E$27</c:f>
              <c:numCache>
                <c:formatCode>_(* #,##0.00_);_(* \(#,##0.00\);_(* "-"??_);_(@_)</c:formatCode>
                <c:ptCount val="4"/>
              </c:numCache>
            </c:numRef>
          </c:val>
          <c:extLst>
            <c:ext xmlns:c16="http://schemas.microsoft.com/office/drawing/2014/chart" uri="{C3380CC4-5D6E-409C-BE32-E72D297353CC}">
              <c16:uniqueId val="{00000000-71EE-4EB3-98A7-238CEFC1822A}"/>
            </c:ext>
          </c:extLst>
        </c:ser>
        <c:dLbls>
          <c:showLegendKey val="0"/>
          <c:showVal val="0"/>
          <c:showCatName val="0"/>
          <c:showSerName val="0"/>
          <c:showPercent val="0"/>
          <c:showBubbleSize val="0"/>
        </c:dLbls>
        <c:gapWidth val="150"/>
        <c:overlap val="100"/>
        <c:axId val="372777551"/>
        <c:axId val="372782351"/>
      </c:barChart>
      <c:catAx>
        <c:axId val="37277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82351"/>
        <c:crosses val="autoZero"/>
        <c:auto val="1"/>
        <c:lblAlgn val="ctr"/>
        <c:lblOffset val="100"/>
        <c:noMultiLvlLbl val="0"/>
      </c:catAx>
      <c:valAx>
        <c:axId val="372782351"/>
        <c:scaling>
          <c:orientation val="minMax"/>
          <c:max val="450000004.5"/>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77551"/>
        <c:crosses val="autoZero"/>
        <c:crossBetween val="between"/>
        <c:majorUnit val="50000000"/>
        <c:dispUnits>
          <c:builtInUnit val="millions"/>
          <c:dispUnitsLbl>
            <c:layout>
              <c:manualLayout>
                <c:xMode val="edge"/>
                <c:yMode val="edge"/>
                <c:x val="1.1913906546504026E-2"/>
                <c:y val="0.39060109289617484"/>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2434075211147414"/>
          <c:y val="0.91124039812871815"/>
          <c:w val="0.59234035873366742"/>
          <c:h val="5.50126099763202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MY" sz="1800" b="1" i="0" u="none" strike="noStrike" kern="1200" spc="0" baseline="0">
                <a:solidFill>
                  <a:sysClr val="windowText" lastClr="000000">
                    <a:lumMod val="65000"/>
                    <a:lumOff val="35000"/>
                  </a:sysClr>
                </a:solidFill>
              </a:rPr>
              <a:t>PENYATA KEDUDUKAN KEWANGAN CIDB PADA 2025</a:t>
            </a:r>
          </a:p>
        </c:rich>
      </c:tx>
      <c:layout>
        <c:manualLayout>
          <c:xMode val="edge"/>
          <c:yMode val="edge"/>
          <c:x val="0.40347064633451307"/>
          <c:y val="2.157407933988553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manualLayout>
          <c:layoutTarget val="inner"/>
          <c:xMode val="edge"/>
          <c:yMode val="edge"/>
          <c:x val="5.2456652682770395E-2"/>
          <c:y val="9.4786605384110323E-2"/>
          <c:w val="0.93734754187304903"/>
          <c:h val="0.78179018824222812"/>
        </c:manualLayout>
      </c:layout>
      <c:barChart>
        <c:barDir val="col"/>
        <c:grouping val="stacked"/>
        <c:varyColors val="0"/>
        <c:ser>
          <c:idx val="0"/>
          <c:order val="0"/>
          <c:tx>
            <c:strRef>
              <c:f>BS!$B$32</c:f>
              <c:strCache>
                <c:ptCount val="1"/>
                <c:pt idx="0">
                  <c:v>ASET BERSIH (RM)</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2025</c:v>
                </c:pt>
                <c:pt idx="3">
                  <c:v>LIABILITI &amp; A.BERSIH 2025</c:v>
                </c:pt>
              </c:strCache>
            </c:strRef>
          </c:cat>
          <c:val>
            <c:numRef>
              <c:f>BS!$B$33:$B$36</c:f>
              <c:numCache>
                <c:formatCode>_(* #,##0.00_);_(* \(#,##0.00\);_(* "-"??_);_(@_)</c:formatCode>
                <c:ptCount val="4"/>
                <c:pt idx="0">
                  <c:v>0</c:v>
                </c:pt>
                <c:pt idx="1">
                  <c:v>1032439700.83</c:v>
                </c:pt>
                <c:pt idx="2">
                  <c:v>0</c:v>
                </c:pt>
                <c:pt idx="3">
                  <c:v>1156879298.2499998</c:v>
                </c:pt>
              </c:numCache>
            </c:numRef>
          </c:val>
          <c:extLst>
            <c:ext xmlns:c16="http://schemas.microsoft.com/office/drawing/2014/chart" uri="{C3380CC4-5D6E-409C-BE32-E72D297353CC}">
              <c16:uniqueId val="{00000000-0E01-41D2-BE30-020FF6C2A1B6}"/>
            </c:ext>
          </c:extLst>
        </c:ser>
        <c:ser>
          <c:idx val="1"/>
          <c:order val="1"/>
          <c:tx>
            <c:strRef>
              <c:f>BS!$C$32</c:f>
              <c:strCache>
                <c:ptCount val="1"/>
                <c:pt idx="0">
                  <c:v>ASET/LIABILITI BUKAN SEMASA (RM)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2025</c:v>
                </c:pt>
                <c:pt idx="3">
                  <c:v>LIABILITI &amp; A.BERSIH 2025</c:v>
                </c:pt>
              </c:strCache>
            </c:strRef>
          </c:cat>
          <c:val>
            <c:numRef>
              <c:f>BS!$C$33:$C$36</c:f>
              <c:numCache>
                <c:formatCode>_(* #,##0.00_);_(* \(#,##0.00\);_(* "-"??_);_(@_)</c:formatCode>
                <c:ptCount val="4"/>
                <c:pt idx="0">
                  <c:v>468597232.14999992</c:v>
                </c:pt>
                <c:pt idx="1">
                  <c:v>39710053.960000001</c:v>
                </c:pt>
                <c:pt idx="2">
                  <c:v>495014741.39000005</c:v>
                </c:pt>
                <c:pt idx="3">
                  <c:v>34346220.859999999</c:v>
                </c:pt>
              </c:numCache>
            </c:numRef>
          </c:val>
          <c:extLst>
            <c:ext xmlns:c16="http://schemas.microsoft.com/office/drawing/2014/chart" uri="{C3380CC4-5D6E-409C-BE32-E72D297353CC}">
              <c16:uniqueId val="{00000001-0E01-41D2-BE30-020FF6C2A1B6}"/>
            </c:ext>
          </c:extLst>
        </c:ser>
        <c:ser>
          <c:idx val="2"/>
          <c:order val="2"/>
          <c:tx>
            <c:strRef>
              <c:f>BS!$D$32</c:f>
              <c:strCache>
                <c:ptCount val="1"/>
                <c:pt idx="0">
                  <c:v>ASET/LIABILITI SEMASA (RM)</c:v>
                </c:pt>
              </c:strCache>
            </c:strRef>
          </c:tx>
          <c:spPr>
            <a:solidFill>
              <a:schemeClr val="accent1">
                <a:lumMod val="40000"/>
                <a:lumOff val="60000"/>
              </a:schemeClr>
            </a:solidFill>
            <a:ln>
              <a:noFill/>
            </a:ln>
            <a:effectLst/>
          </c:spPr>
          <c:invertIfNegative val="0"/>
          <c:dLbls>
            <c:dLbl>
              <c:idx val="1"/>
              <c:layout>
                <c:manualLayout>
                  <c:x val="0"/>
                  <c:y val="-1.31319763624425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AA-480B-BAD8-82C3EB9A20CD}"/>
                </c:ext>
              </c:extLst>
            </c:dLbl>
            <c:dLbl>
              <c:idx val="3"/>
              <c:layout>
                <c:manualLayout>
                  <c:x val="-4.4787816134096176E-3"/>
                  <c:y val="-3.6769533814839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4A-498A-A643-0CC86AF3E327}"/>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2025</c:v>
                </c:pt>
                <c:pt idx="3">
                  <c:v>LIABILITI &amp; A.BERSIH 2025</c:v>
                </c:pt>
              </c:strCache>
            </c:strRef>
          </c:cat>
          <c:val>
            <c:numRef>
              <c:f>BS!$D$33:$D$36</c:f>
              <c:numCache>
                <c:formatCode>_(* #,##0.00_);_(* \(#,##0.00\);_(* "-"??_);_(@_)</c:formatCode>
                <c:ptCount val="4"/>
                <c:pt idx="0">
                  <c:v>652641109.48999989</c:v>
                </c:pt>
                <c:pt idx="1">
                  <c:v>49088586.849999994</c:v>
                </c:pt>
                <c:pt idx="2">
                  <c:v>755422297.9799999</c:v>
                </c:pt>
                <c:pt idx="3">
                  <c:v>59211520.260000005</c:v>
                </c:pt>
              </c:numCache>
            </c:numRef>
          </c:val>
          <c:extLst>
            <c:ext xmlns:c16="http://schemas.microsoft.com/office/drawing/2014/chart" uri="{C3380CC4-5D6E-409C-BE32-E72D297353CC}">
              <c16:uniqueId val="{00000002-0E01-41D2-BE30-020FF6C2A1B6}"/>
            </c:ext>
          </c:extLst>
        </c:ser>
        <c:dLbls>
          <c:showLegendKey val="0"/>
          <c:showVal val="0"/>
          <c:showCatName val="0"/>
          <c:showSerName val="0"/>
          <c:showPercent val="0"/>
          <c:showBubbleSize val="0"/>
        </c:dLbls>
        <c:gapWidth val="150"/>
        <c:overlap val="100"/>
        <c:axId val="1790309183"/>
        <c:axId val="1790310143"/>
      </c:barChart>
      <c:catAx>
        <c:axId val="179030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790310143"/>
        <c:crosses val="autoZero"/>
        <c:auto val="1"/>
        <c:lblAlgn val="ctr"/>
        <c:lblOffset val="100"/>
        <c:noMultiLvlLbl val="0"/>
      </c:catAx>
      <c:valAx>
        <c:axId val="1790310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90309183"/>
        <c:crosses val="autoZero"/>
        <c:crossBetween val="between"/>
        <c:dispUnits>
          <c:builtInUnit val="millions"/>
          <c:dispUnitsLbl>
            <c:layout>
              <c:manualLayout>
                <c:xMode val="edge"/>
                <c:yMode val="edge"/>
                <c:x val="1.1122696848197011E-2"/>
                <c:y val="0.45197636244254763"/>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31985067248376936"/>
          <c:y val="0.94780008375512481"/>
          <c:w val="0.48122568806252347"/>
          <c:h val="4.43207304274096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15536073802576"/>
          <c:y val="0.15709682255266597"/>
          <c:w val="0.75768263342082243"/>
          <c:h val="0.62481278688758646"/>
        </c:manualLayout>
      </c:layout>
      <c:barChart>
        <c:barDir val="bar"/>
        <c:grouping val="clustered"/>
        <c:varyColors val="0"/>
        <c:ser>
          <c:idx val="0"/>
          <c:order val="0"/>
          <c:tx>
            <c:strRef>
              <c:f>CF!$B$23</c:f>
              <c:strCache>
                <c:ptCount val="1"/>
                <c:pt idx="0">
                  <c:v>BAKI TUNAI AWAL (RM)</c:v>
                </c:pt>
              </c:strCache>
            </c:strRef>
          </c:tx>
          <c:spPr>
            <a:solidFill>
              <a:srgbClr val="00FF99"/>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2025</c:v>
                </c:pt>
              </c:strCache>
            </c:strRef>
          </c:cat>
          <c:val>
            <c:numRef>
              <c:f>CF!$B$24:$B$25</c:f>
              <c:numCache>
                <c:formatCode>_(* #,##0.00_);_(* \(#,##0.00\);_(* "-"??_);_(@_)</c:formatCode>
                <c:ptCount val="2"/>
                <c:pt idx="0">
                  <c:v>500245702</c:v>
                </c:pt>
                <c:pt idx="1">
                  <c:v>608091383</c:v>
                </c:pt>
              </c:numCache>
            </c:numRef>
          </c:val>
          <c:extLst>
            <c:ext xmlns:c16="http://schemas.microsoft.com/office/drawing/2014/chart" uri="{C3380CC4-5D6E-409C-BE32-E72D297353CC}">
              <c16:uniqueId val="{00000000-1DF7-4CAA-A13F-3DAB2DD5A2DB}"/>
            </c:ext>
          </c:extLst>
        </c:ser>
        <c:ser>
          <c:idx val="1"/>
          <c:order val="1"/>
          <c:tx>
            <c:strRef>
              <c:f>CF!$C$23</c:f>
              <c:strCache>
                <c:ptCount val="1"/>
                <c:pt idx="0">
                  <c:v>AKT. OPERASI (RM )</c:v>
                </c:pt>
              </c:strCache>
            </c:strRef>
          </c:tx>
          <c:spPr>
            <a:solidFill>
              <a:srgbClr val="FFC000"/>
            </a:solidFill>
            <a:ln>
              <a:noFill/>
            </a:ln>
            <a:effectLst/>
          </c:spPr>
          <c:invertIfNegative val="0"/>
          <c:dLbls>
            <c:dLbl>
              <c:idx val="1"/>
              <c:tx>
                <c:rich>
                  <a:bodyPr/>
                  <a:lstStyle/>
                  <a:p>
                    <a:fld id="{66F62E63-9FA8-4A3A-99FC-1111D5EAC796}" type="VALUE">
                      <a:rPr lang="en-US" b="1"/>
                      <a:pPr/>
                      <a:t>[VALUE]</a:t>
                    </a:fld>
                    <a:endParaRPr lang="en-MY"/>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2025</c:v>
                </c:pt>
              </c:strCache>
            </c:strRef>
          </c:cat>
          <c:val>
            <c:numRef>
              <c:f>CF!$C$24:$C$25</c:f>
              <c:numCache>
                <c:formatCode>_(* #,##0.00_);_(* \(#,##0.00\);_(* "-"??_);_(@_)</c:formatCode>
                <c:ptCount val="2"/>
                <c:pt idx="0">
                  <c:v>125524119</c:v>
                </c:pt>
                <c:pt idx="1">
                  <c:v>108587039</c:v>
                </c:pt>
              </c:numCache>
            </c:numRef>
          </c:val>
          <c:extLst>
            <c:ext xmlns:c16="http://schemas.microsoft.com/office/drawing/2014/chart" uri="{C3380CC4-5D6E-409C-BE32-E72D297353CC}">
              <c16:uniqueId val="{00000001-1DF7-4CAA-A13F-3DAB2DD5A2DB}"/>
            </c:ext>
          </c:extLst>
        </c:ser>
        <c:ser>
          <c:idx val="2"/>
          <c:order val="2"/>
          <c:tx>
            <c:strRef>
              <c:f>CF!$D$23</c:f>
              <c:strCache>
                <c:ptCount val="1"/>
                <c:pt idx="0">
                  <c:v>AKT. PELABURAN (RM)</c:v>
                </c:pt>
              </c:strCache>
            </c:strRef>
          </c:tx>
          <c:spPr>
            <a:solidFill>
              <a:srgbClr val="00FFFF"/>
            </a:solidFill>
            <a:ln>
              <a:noFill/>
            </a:ln>
            <a:effectLst/>
          </c:spPr>
          <c:invertIfNegative val="0"/>
          <c:dLbls>
            <c:dLbl>
              <c:idx val="0"/>
              <c:layout>
                <c:manualLayout>
                  <c:x val="3.2275416890801705E-3"/>
                  <c:y val="-3.7914691943127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EE-46A2-AB5B-916790C178B7}"/>
                </c:ext>
              </c:extLst>
            </c:dLbl>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2025</c:v>
                </c:pt>
              </c:strCache>
            </c:strRef>
          </c:cat>
          <c:val>
            <c:numRef>
              <c:f>CF!$D$24:$D$25</c:f>
              <c:numCache>
                <c:formatCode>_(* #,##0.00_);_(* \(#,##0.00\);_(* "-"??_);_(@_)</c:formatCode>
                <c:ptCount val="2"/>
                <c:pt idx="0">
                  <c:v>-17678438</c:v>
                </c:pt>
                <c:pt idx="1">
                  <c:v>-23056468</c:v>
                </c:pt>
              </c:numCache>
            </c:numRef>
          </c:val>
          <c:extLst>
            <c:ext xmlns:c16="http://schemas.microsoft.com/office/drawing/2014/chart" uri="{C3380CC4-5D6E-409C-BE32-E72D297353CC}">
              <c16:uniqueId val="{00000002-1DF7-4CAA-A13F-3DAB2DD5A2DB}"/>
            </c:ext>
          </c:extLst>
        </c:ser>
        <c:ser>
          <c:idx val="3"/>
          <c:order val="3"/>
          <c:tx>
            <c:strRef>
              <c:f>CF!$E$23</c:f>
              <c:strCache>
                <c:ptCount val="1"/>
                <c:pt idx="0">
                  <c:v>BAKI TUNAI AKHIR (RM)</c:v>
                </c:pt>
              </c:strCache>
            </c:strRef>
          </c:tx>
          <c:spPr>
            <a:solidFill>
              <a:schemeClr val="accent6">
                <a:lumMod val="75000"/>
              </a:schemeClr>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2025</c:v>
                </c:pt>
              </c:strCache>
            </c:strRef>
          </c:cat>
          <c:val>
            <c:numRef>
              <c:f>CF!$E$24:$E$25</c:f>
              <c:numCache>
                <c:formatCode>_(* #,##0.00_);_(* \(#,##0.00\);_(* "-"??_);_(@_)</c:formatCode>
                <c:ptCount val="2"/>
                <c:pt idx="0">
                  <c:v>608091383</c:v>
                </c:pt>
                <c:pt idx="1">
                  <c:v>693621954</c:v>
                </c:pt>
              </c:numCache>
            </c:numRef>
          </c:val>
          <c:extLst>
            <c:ext xmlns:c16="http://schemas.microsoft.com/office/drawing/2014/chart" uri="{C3380CC4-5D6E-409C-BE32-E72D297353CC}">
              <c16:uniqueId val="{00000003-1DF7-4CAA-A13F-3DAB2DD5A2DB}"/>
            </c:ext>
          </c:extLst>
        </c:ser>
        <c:dLbls>
          <c:showLegendKey val="0"/>
          <c:showVal val="0"/>
          <c:showCatName val="0"/>
          <c:showSerName val="0"/>
          <c:showPercent val="0"/>
          <c:showBubbleSize val="0"/>
        </c:dLbls>
        <c:gapWidth val="219"/>
        <c:axId val="341840303"/>
        <c:axId val="341839343"/>
      </c:barChart>
      <c:catAx>
        <c:axId val="34184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41839343"/>
        <c:crosses val="autoZero"/>
        <c:auto val="1"/>
        <c:lblAlgn val="ctr"/>
        <c:lblOffset val="100"/>
        <c:noMultiLvlLbl val="0"/>
      </c:catAx>
      <c:valAx>
        <c:axId val="341839343"/>
        <c:scaling>
          <c:orientation val="minMax"/>
          <c:max val="700000000"/>
          <c:min val="-50000000"/>
        </c:scaling>
        <c:delete val="0"/>
        <c:axPos val="b"/>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41840303"/>
        <c:crosses val="autoZero"/>
        <c:crossBetween val="between"/>
        <c:dispUnits>
          <c:builtInUnit val="millions"/>
          <c:dispUnitsLbl>
            <c:layout>
              <c:manualLayout>
                <c:xMode val="edge"/>
                <c:yMode val="edge"/>
                <c:x val="0.88361443146454943"/>
                <c:y val="0.85811272406115102"/>
              </c:manualLayout>
            </c:layout>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List ptj T.light'!A1"/><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hyperlink" Target="#'Kod Program'!A1"/><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hyperlink" Target="#'JPKA 12-2025'!A1"/></Relationships>
</file>

<file path=xl/drawings/_rels/drawing3.xml.rels><?xml version="1.0" encoding="UTF-8" standalone="yes"?>
<Relationships xmlns="http://schemas.openxmlformats.org/package/2006/relationships"><Relationship Id="rId1" Type="http://schemas.openxmlformats.org/officeDocument/2006/relationships/hyperlink" Target="#'JPKA 12-2025'!A1"/></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436924</xdr:colOff>
      <xdr:row>7</xdr:row>
      <xdr:rowOff>108857</xdr:rowOff>
    </xdr:from>
    <xdr:to>
      <xdr:col>10</xdr:col>
      <xdr:colOff>127000</xdr:colOff>
      <xdr:row>28</xdr:row>
      <xdr:rowOff>0</xdr:rowOff>
    </xdr:to>
    <xdr:graphicFrame macro="">
      <xdr:nvGraphicFramePr>
        <xdr:cNvPr id="2" name="Chart 1">
          <a:extLst>
            <a:ext uri="{FF2B5EF4-FFF2-40B4-BE49-F238E27FC236}">
              <a16:creationId xmlns:a16="http://schemas.microsoft.com/office/drawing/2014/main" id="{6B5B37DE-37FB-41CC-9775-434A98698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404812</xdr:colOff>
      <xdr:row>3</xdr:row>
      <xdr:rowOff>26988</xdr:rowOff>
    </xdr:from>
    <xdr:to>
      <xdr:col>20</xdr:col>
      <xdr:colOff>592666</xdr:colOff>
      <xdr:row>7</xdr:row>
      <xdr:rowOff>172728</xdr:rowOff>
    </xdr:to>
    <mc:AlternateContent xmlns:mc="http://schemas.openxmlformats.org/markup-compatibility/2006" xmlns:a14="http://schemas.microsoft.com/office/drawing/2010/main">
      <mc:Choice Requires="a14">
        <xdr:graphicFrame macro="">
          <xdr:nvGraphicFramePr>
            <xdr:cNvPr id="4" name="PTJ_1 1">
              <a:extLst>
                <a:ext uri="{FF2B5EF4-FFF2-40B4-BE49-F238E27FC236}">
                  <a16:creationId xmlns:a16="http://schemas.microsoft.com/office/drawing/2014/main" id="{47B9D127-BB40-224A-6CD3-9C17A9ECEA7B}"/>
                </a:ext>
              </a:extLst>
            </xdr:cNvPr>
            <xdr:cNvGraphicFramePr/>
          </xdr:nvGraphicFramePr>
          <xdr:xfrm>
            <a:off x="0" y="0"/>
            <a:ext cx="0" cy="0"/>
          </xdr:xfrm>
          <a:graphic>
            <a:graphicData uri="http://schemas.microsoft.com/office/drawing/2010/slicer">
              <sle:slicer xmlns:sle="http://schemas.microsoft.com/office/drawing/2010/slicer" name="PTJ_1 1"/>
            </a:graphicData>
          </a:graphic>
        </xdr:graphicFrame>
      </mc:Choice>
      <mc:Fallback xmlns="">
        <xdr:sp macro="" textlink="">
          <xdr:nvSpPr>
            <xdr:cNvPr id="0" name=""/>
            <xdr:cNvSpPr>
              <a:spLocks noTextEdit="1"/>
            </xdr:cNvSpPr>
          </xdr:nvSpPr>
          <xdr:spPr>
            <a:xfrm>
              <a:off x="1627188" y="757238"/>
              <a:ext cx="12819062" cy="87599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436083</xdr:colOff>
      <xdr:row>10</xdr:row>
      <xdr:rowOff>52833</xdr:rowOff>
    </xdr:from>
    <xdr:to>
      <xdr:col>19</xdr:col>
      <xdr:colOff>263555</xdr:colOff>
      <xdr:row>16</xdr:row>
      <xdr:rowOff>10846</xdr:rowOff>
    </xdr:to>
    <xdr:pic>
      <xdr:nvPicPr>
        <xdr:cNvPr id="76" name="Picture 75">
          <a:extLst>
            <a:ext uri="{FF2B5EF4-FFF2-40B4-BE49-F238E27FC236}">
              <a16:creationId xmlns:a16="http://schemas.microsoft.com/office/drawing/2014/main" id="{34DAE76D-401B-944E-E655-C22145CC52C5}"/>
            </a:ext>
          </a:extLst>
        </xdr:cNvPr>
        <xdr:cNvPicPr>
          <a:picLocks noChangeAspect="1"/>
        </xdr:cNvPicPr>
      </xdr:nvPicPr>
      <xdr:blipFill>
        <a:blip xmlns:r="http://schemas.openxmlformats.org/officeDocument/2006/relationships" r:embed="rId2"/>
        <a:stretch>
          <a:fillRect/>
        </a:stretch>
      </xdr:blipFill>
      <xdr:spPr>
        <a:xfrm>
          <a:off x="13217726" y="2048547"/>
          <a:ext cx="1043043" cy="1046585"/>
        </a:xfrm>
        <a:prstGeom prst="rect">
          <a:avLst/>
        </a:prstGeom>
      </xdr:spPr>
    </xdr:pic>
    <xdr:clientData/>
  </xdr:twoCellAnchor>
  <xdr:twoCellAnchor editAs="oneCell">
    <xdr:from>
      <xdr:col>15</xdr:col>
      <xdr:colOff>593160</xdr:colOff>
      <xdr:row>10</xdr:row>
      <xdr:rowOff>54433</xdr:rowOff>
    </xdr:from>
    <xdr:to>
      <xdr:col>17</xdr:col>
      <xdr:colOff>423602</xdr:colOff>
      <xdr:row>16</xdr:row>
      <xdr:rowOff>12446</xdr:rowOff>
    </xdr:to>
    <xdr:pic>
      <xdr:nvPicPr>
        <xdr:cNvPr id="77" name="Picture 76">
          <a:extLst>
            <a:ext uri="{FF2B5EF4-FFF2-40B4-BE49-F238E27FC236}">
              <a16:creationId xmlns:a16="http://schemas.microsoft.com/office/drawing/2014/main" id="{F8EEE9D3-6A7A-18EC-5B9B-0DFD8291FA60}"/>
            </a:ext>
          </a:extLst>
        </xdr:cNvPr>
        <xdr:cNvPicPr>
          <a:picLocks noChangeAspect="1"/>
        </xdr:cNvPicPr>
      </xdr:nvPicPr>
      <xdr:blipFill>
        <a:blip xmlns:r="http://schemas.openxmlformats.org/officeDocument/2006/relationships" r:embed="rId2"/>
        <a:stretch>
          <a:fillRect/>
        </a:stretch>
      </xdr:blipFill>
      <xdr:spPr>
        <a:xfrm>
          <a:off x="12159231" y="2050147"/>
          <a:ext cx="1046014" cy="1046585"/>
        </a:xfrm>
        <a:prstGeom prst="rect">
          <a:avLst/>
        </a:prstGeom>
      </xdr:spPr>
    </xdr:pic>
    <xdr:clientData/>
  </xdr:twoCellAnchor>
  <xdr:twoCellAnchor editAs="oneCell">
    <xdr:from>
      <xdr:col>14</xdr:col>
      <xdr:colOff>653133</xdr:colOff>
      <xdr:row>10</xdr:row>
      <xdr:rowOff>54434</xdr:rowOff>
    </xdr:from>
    <xdr:to>
      <xdr:col>15</xdr:col>
      <xdr:colOff>583734</xdr:colOff>
      <xdr:row>16</xdr:row>
      <xdr:rowOff>12447</xdr:rowOff>
    </xdr:to>
    <xdr:pic>
      <xdr:nvPicPr>
        <xdr:cNvPr id="78" name="Picture 77">
          <a:extLst>
            <a:ext uri="{FF2B5EF4-FFF2-40B4-BE49-F238E27FC236}">
              <a16:creationId xmlns:a16="http://schemas.microsoft.com/office/drawing/2014/main" id="{77E5556F-9DAA-31ED-1C51-2D220C045FC9}"/>
            </a:ext>
          </a:extLst>
        </xdr:cNvPr>
        <xdr:cNvPicPr>
          <a:picLocks noChangeAspect="1"/>
        </xdr:cNvPicPr>
      </xdr:nvPicPr>
      <xdr:blipFill>
        <a:blip xmlns:r="http://schemas.openxmlformats.org/officeDocument/2006/relationships" r:embed="rId2"/>
        <a:stretch>
          <a:fillRect/>
        </a:stretch>
      </xdr:blipFill>
      <xdr:spPr>
        <a:xfrm>
          <a:off x="11103419" y="2050148"/>
          <a:ext cx="1046386" cy="1046585"/>
        </a:xfrm>
        <a:prstGeom prst="rect">
          <a:avLst/>
        </a:prstGeom>
      </xdr:spPr>
    </xdr:pic>
    <xdr:clientData/>
  </xdr:twoCellAnchor>
  <xdr:twoCellAnchor>
    <xdr:from>
      <xdr:col>14</xdr:col>
      <xdr:colOff>980636</xdr:colOff>
      <xdr:row>12</xdr:row>
      <xdr:rowOff>117930</xdr:rowOff>
    </xdr:from>
    <xdr:to>
      <xdr:col>15</xdr:col>
      <xdr:colOff>235858</xdr:colOff>
      <xdr:row>14</xdr:row>
      <xdr:rowOff>63500</xdr:rowOff>
    </xdr:to>
    <xdr:sp macro="" textlink="">
      <xdr:nvSpPr>
        <xdr:cNvPr id="79" name="Oval 78">
          <a:extLst>
            <a:ext uri="{FF2B5EF4-FFF2-40B4-BE49-F238E27FC236}">
              <a16:creationId xmlns:a16="http://schemas.microsoft.com/office/drawing/2014/main" id="{63B3B059-4CAB-1E0B-F100-98842A9C45EC}"/>
            </a:ext>
          </a:extLst>
        </xdr:cNvPr>
        <xdr:cNvSpPr/>
      </xdr:nvSpPr>
      <xdr:spPr>
        <a:xfrm>
          <a:off x="11430922" y="2476501"/>
          <a:ext cx="371007" cy="308428"/>
        </a:xfrm>
        <a:prstGeom prst="ellipse">
          <a:avLst/>
        </a:prstGeom>
        <a:solidFill>
          <a:srgbClr val="16B21D"/>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xdr:from>
      <xdr:col>18</xdr:col>
      <xdr:colOff>172357</xdr:colOff>
      <xdr:row>12</xdr:row>
      <xdr:rowOff>117929</xdr:rowOff>
    </xdr:from>
    <xdr:to>
      <xdr:col>18</xdr:col>
      <xdr:colOff>517070</xdr:colOff>
      <xdr:row>14</xdr:row>
      <xdr:rowOff>72571</xdr:rowOff>
    </xdr:to>
    <xdr:sp macro="" textlink="">
      <xdr:nvSpPr>
        <xdr:cNvPr id="80" name="Oval 79">
          <a:extLst>
            <a:ext uri="{FF2B5EF4-FFF2-40B4-BE49-F238E27FC236}">
              <a16:creationId xmlns:a16="http://schemas.microsoft.com/office/drawing/2014/main" id="{292F60B9-66A0-F1CE-DF06-35A2123799B4}"/>
            </a:ext>
          </a:extLst>
        </xdr:cNvPr>
        <xdr:cNvSpPr/>
      </xdr:nvSpPr>
      <xdr:spPr>
        <a:xfrm>
          <a:off x="13561786" y="2476500"/>
          <a:ext cx="344713" cy="317500"/>
        </a:xfrm>
        <a:prstGeom prst="ellipse">
          <a:avLst/>
        </a:prstGeom>
        <a:solidFill>
          <a:srgbClr val="FF0000"/>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editAs="oneCell">
    <xdr:from>
      <xdr:col>0</xdr:col>
      <xdr:colOff>0</xdr:colOff>
      <xdr:row>16</xdr:row>
      <xdr:rowOff>36286</xdr:rowOff>
    </xdr:from>
    <xdr:to>
      <xdr:col>2</xdr:col>
      <xdr:colOff>368429</xdr:colOff>
      <xdr:row>31</xdr:row>
      <xdr:rowOff>101600</xdr:rowOff>
    </xdr:to>
    <mc:AlternateContent xmlns:mc="http://schemas.openxmlformats.org/markup-compatibility/2006" xmlns:a14="http://schemas.microsoft.com/office/drawing/2010/main">
      <mc:Choice Requires="a14">
        <xdr:graphicFrame macro="">
          <xdr:nvGraphicFramePr>
            <xdr:cNvPr id="6" name="DESC">
              <a:extLst>
                <a:ext uri="{FF2B5EF4-FFF2-40B4-BE49-F238E27FC236}">
                  <a16:creationId xmlns:a16="http://schemas.microsoft.com/office/drawing/2014/main" id="{21D26708-A502-4830-A93D-3ACADAAA9E23}"/>
                </a:ext>
              </a:extLst>
            </xdr:cNvPr>
            <xdr:cNvGraphicFramePr/>
          </xdr:nvGraphicFramePr>
          <xdr:xfrm>
            <a:off x="0" y="0"/>
            <a:ext cx="0" cy="0"/>
          </xdr:xfrm>
          <a:graphic>
            <a:graphicData uri="http://schemas.microsoft.com/office/drawing/2010/slicer">
              <sle:slicer xmlns:sle="http://schemas.microsoft.com/office/drawing/2010/slicer" name="DESC"/>
            </a:graphicData>
          </a:graphic>
        </xdr:graphicFrame>
      </mc:Choice>
      <mc:Fallback xmlns="">
        <xdr:sp macro="" textlink="">
          <xdr:nvSpPr>
            <xdr:cNvPr id="0" name=""/>
            <xdr:cNvSpPr>
              <a:spLocks noTextEdit="1"/>
            </xdr:cNvSpPr>
          </xdr:nvSpPr>
          <xdr:spPr>
            <a:xfrm>
              <a:off x="0" y="2373511"/>
              <a:ext cx="1584000" cy="643484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2</xdr:col>
      <xdr:colOff>368429</xdr:colOff>
      <xdr:row>16</xdr:row>
      <xdr:rowOff>72572</xdr:rowOff>
    </xdr:to>
    <mc:AlternateContent xmlns:mc="http://schemas.openxmlformats.org/markup-compatibility/2006" xmlns:a14="http://schemas.microsoft.com/office/drawing/2010/main">
      <mc:Choice Requires="a14">
        <xdr:graphicFrame macro="">
          <xdr:nvGraphicFramePr>
            <xdr:cNvPr id="8" name="Kategori 1">
              <a:extLst>
                <a:ext uri="{FF2B5EF4-FFF2-40B4-BE49-F238E27FC236}">
                  <a16:creationId xmlns:a16="http://schemas.microsoft.com/office/drawing/2014/main" id="{966E1EC8-9A26-43DF-A390-8BBFDFEFC11E}"/>
                </a:ext>
              </a:extLst>
            </xdr:cNvPr>
            <xdr:cNvGraphicFramePr/>
          </xdr:nvGraphicFramePr>
          <xdr:xfrm>
            <a:off x="0" y="0"/>
            <a:ext cx="0" cy="0"/>
          </xdr:xfrm>
          <a:graphic>
            <a:graphicData uri="http://schemas.microsoft.com/office/drawing/2010/slicer">
              <sle:slicer xmlns:sle="http://schemas.microsoft.com/office/drawing/2010/slicer" name="Kategori 1"/>
            </a:graphicData>
          </a:graphic>
        </xdr:graphicFrame>
      </mc:Choice>
      <mc:Fallback xmlns="">
        <xdr:sp macro="" textlink="">
          <xdr:nvSpPr>
            <xdr:cNvPr id="0" name=""/>
            <xdr:cNvSpPr>
              <a:spLocks noTextEdit="1"/>
            </xdr:cNvSpPr>
          </xdr:nvSpPr>
          <xdr:spPr>
            <a:xfrm>
              <a:off x="0" y="907143"/>
              <a:ext cx="1584000" cy="146636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772561</xdr:colOff>
      <xdr:row>15</xdr:row>
      <xdr:rowOff>168560</xdr:rowOff>
    </xdr:from>
    <xdr:to>
      <xdr:col>15</xdr:col>
      <xdr:colOff>376776</xdr:colOff>
      <xdr:row>19</xdr:row>
      <xdr:rowOff>162846</xdr:rowOff>
    </xdr:to>
    <xdr:sp macro="" textlink="data1!F62">
      <xdr:nvSpPr>
        <xdr:cNvPr id="3" name="Rectangle: Rounded Corners 2">
          <a:hlinkClick xmlns:r="http://schemas.openxmlformats.org/officeDocument/2006/relationships" r:id="rId3"/>
          <a:extLst>
            <a:ext uri="{FF2B5EF4-FFF2-40B4-BE49-F238E27FC236}">
              <a16:creationId xmlns:a16="http://schemas.microsoft.com/office/drawing/2014/main" id="{DD2E3BCE-59FD-4DC9-A21B-901A7663AAA6}"/>
            </a:ext>
          </a:extLst>
        </xdr:cNvPr>
        <xdr:cNvSpPr/>
      </xdr:nvSpPr>
      <xdr:spPr>
        <a:xfrm>
          <a:off x="11222847" y="3071417"/>
          <a:ext cx="720000" cy="720000"/>
        </a:xfrm>
        <a:prstGeom prst="roundRect">
          <a:avLst>
            <a:gd name="adj" fmla="val 50000"/>
          </a:avLst>
        </a:prstGeom>
        <a:solidFill>
          <a:srgbClr val="92D05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E34DB68-9BEF-4601-8763-5E5826309011}"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16</xdr:col>
      <xdr:colOff>128493</xdr:colOff>
      <xdr:row>16</xdr:row>
      <xdr:rowOff>21601</xdr:rowOff>
    </xdr:from>
    <xdr:to>
      <xdr:col>17</xdr:col>
      <xdr:colOff>240707</xdr:colOff>
      <xdr:row>20</xdr:row>
      <xdr:rowOff>15887</xdr:rowOff>
    </xdr:to>
    <xdr:sp macro="" textlink="data1!G62">
      <xdr:nvSpPr>
        <xdr:cNvPr id="5" name="Rectangle: Rounded Corners 4">
          <a:hlinkClick xmlns:r="http://schemas.openxmlformats.org/officeDocument/2006/relationships" r:id="rId3"/>
          <a:extLst>
            <a:ext uri="{FF2B5EF4-FFF2-40B4-BE49-F238E27FC236}">
              <a16:creationId xmlns:a16="http://schemas.microsoft.com/office/drawing/2014/main" id="{C76326B9-447C-4DF0-BB65-F83F732889E4}"/>
            </a:ext>
          </a:extLst>
        </xdr:cNvPr>
        <xdr:cNvSpPr/>
      </xdr:nvSpPr>
      <xdr:spPr>
        <a:xfrm>
          <a:off x="12302350" y="3105887"/>
          <a:ext cx="720000" cy="720000"/>
        </a:xfrm>
        <a:prstGeom prst="roundRect">
          <a:avLst>
            <a:gd name="adj" fmla="val 50000"/>
          </a:avLst>
        </a:prstGeom>
        <a:solidFill>
          <a:srgbClr val="FFFF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EA61EDA-5334-4A30-BADA-090AAF6FFB05}"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17</xdr:col>
      <xdr:colOff>587507</xdr:colOff>
      <xdr:row>16</xdr:row>
      <xdr:rowOff>19786</xdr:rowOff>
    </xdr:from>
    <xdr:to>
      <xdr:col>19</xdr:col>
      <xdr:colOff>91936</xdr:colOff>
      <xdr:row>20</xdr:row>
      <xdr:rowOff>14072</xdr:rowOff>
    </xdr:to>
    <xdr:sp macro="" textlink="data1!H62">
      <xdr:nvSpPr>
        <xdr:cNvPr id="7" name="Rectangle: Rounded Corners 6">
          <a:hlinkClick xmlns:r="http://schemas.openxmlformats.org/officeDocument/2006/relationships" r:id="rId3"/>
          <a:extLst>
            <a:ext uri="{FF2B5EF4-FFF2-40B4-BE49-F238E27FC236}">
              <a16:creationId xmlns:a16="http://schemas.microsoft.com/office/drawing/2014/main" id="{1A807140-901A-4F02-B737-CE06918786F2}"/>
            </a:ext>
          </a:extLst>
        </xdr:cNvPr>
        <xdr:cNvSpPr/>
      </xdr:nvSpPr>
      <xdr:spPr>
        <a:xfrm>
          <a:off x="13369150" y="3104072"/>
          <a:ext cx="720000" cy="720000"/>
        </a:xfrm>
        <a:prstGeom prst="roundRect">
          <a:avLst>
            <a:gd name="adj" fmla="val 50000"/>
          </a:avLst>
        </a:prstGeom>
        <a:solidFill>
          <a:srgbClr val="FF0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BCC4D00-DA1D-43C6-98B8-A244FECC869D}"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editAs="absolute">
    <xdr:from>
      <xdr:col>3</xdr:col>
      <xdr:colOff>21881</xdr:colOff>
      <xdr:row>28</xdr:row>
      <xdr:rowOff>43300</xdr:rowOff>
    </xdr:from>
    <xdr:to>
      <xdr:col>21</xdr:col>
      <xdr:colOff>110067</xdr:colOff>
      <xdr:row>42</xdr:row>
      <xdr:rowOff>119139</xdr:rowOff>
    </xdr:to>
    <xdr:graphicFrame macro="">
      <xdr:nvGraphicFramePr>
        <xdr:cNvPr id="10" name="Chart 9">
          <a:extLst>
            <a:ext uri="{FF2B5EF4-FFF2-40B4-BE49-F238E27FC236}">
              <a16:creationId xmlns:a16="http://schemas.microsoft.com/office/drawing/2014/main" id="{9C3A84C2-9D5B-4766-BD4E-BEC73A8DF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566522</xdr:colOff>
      <xdr:row>14</xdr:row>
      <xdr:rowOff>49778</xdr:rowOff>
    </xdr:from>
    <xdr:to>
      <xdr:col>16</xdr:col>
      <xdr:colOff>27213</xdr:colOff>
      <xdr:row>16</xdr:row>
      <xdr:rowOff>90714</xdr:rowOff>
    </xdr:to>
    <xdr:sp macro="" textlink="">
      <xdr:nvSpPr>
        <xdr:cNvPr id="12" name="Rectangle 11">
          <a:extLst>
            <a:ext uri="{FF2B5EF4-FFF2-40B4-BE49-F238E27FC236}">
              <a16:creationId xmlns:a16="http://schemas.microsoft.com/office/drawing/2014/main" id="{F423A480-B334-C530-2CC0-27657380D2CB}"/>
            </a:ext>
          </a:extLst>
        </xdr:cNvPr>
        <xdr:cNvSpPr/>
      </xdr:nvSpPr>
      <xdr:spPr>
        <a:xfrm>
          <a:off x="11016808" y="2771207"/>
          <a:ext cx="1184262"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008000"/>
              </a:solidFill>
              <a:latin typeface="Calibri"/>
            </a:rPr>
            <a:t>Hebat!</a:t>
          </a:r>
        </a:p>
      </xdr:txBody>
    </xdr:sp>
    <xdr:clientData/>
  </xdr:twoCellAnchor>
  <xdr:twoCellAnchor>
    <xdr:from>
      <xdr:col>15</xdr:col>
      <xdr:colOff>564471</xdr:colOff>
      <xdr:row>14</xdr:row>
      <xdr:rowOff>39356</xdr:rowOff>
    </xdr:from>
    <xdr:to>
      <xdr:col>17</xdr:col>
      <xdr:colOff>480785</xdr:colOff>
      <xdr:row>16</xdr:row>
      <xdr:rowOff>80292</xdr:rowOff>
    </xdr:to>
    <xdr:sp macro="" textlink="">
      <xdr:nvSpPr>
        <xdr:cNvPr id="13" name="Rectangle 12">
          <a:extLst>
            <a:ext uri="{FF2B5EF4-FFF2-40B4-BE49-F238E27FC236}">
              <a16:creationId xmlns:a16="http://schemas.microsoft.com/office/drawing/2014/main" id="{1B597DC0-2D4D-237D-B9BC-E470972D2CB5}"/>
            </a:ext>
          </a:extLst>
        </xdr:cNvPr>
        <xdr:cNvSpPr/>
      </xdr:nvSpPr>
      <xdr:spPr>
        <a:xfrm>
          <a:off x="12130542" y="2760785"/>
          <a:ext cx="1131886"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FFC000"/>
              </a:solidFill>
              <a:latin typeface="Calibri"/>
            </a:rPr>
            <a:t>Bagus!</a:t>
          </a:r>
        </a:p>
      </xdr:txBody>
    </xdr:sp>
    <xdr:clientData/>
  </xdr:twoCellAnchor>
  <xdr:twoCellAnchor>
    <xdr:from>
      <xdr:col>17</xdr:col>
      <xdr:colOff>198668</xdr:colOff>
      <xdr:row>14</xdr:row>
      <xdr:rowOff>52964</xdr:rowOff>
    </xdr:from>
    <xdr:to>
      <xdr:col>19</xdr:col>
      <xdr:colOff>571499</xdr:colOff>
      <xdr:row>16</xdr:row>
      <xdr:rowOff>93900</xdr:rowOff>
    </xdr:to>
    <xdr:sp macro="" textlink="">
      <xdr:nvSpPr>
        <xdr:cNvPr id="14" name="Rectangle 13">
          <a:extLst>
            <a:ext uri="{FF2B5EF4-FFF2-40B4-BE49-F238E27FC236}">
              <a16:creationId xmlns:a16="http://schemas.microsoft.com/office/drawing/2014/main" id="{14EAC34D-56D8-DE3D-65D2-B86ABB3FA0A6}"/>
            </a:ext>
          </a:extLst>
        </xdr:cNvPr>
        <xdr:cNvSpPr/>
      </xdr:nvSpPr>
      <xdr:spPr>
        <a:xfrm>
          <a:off x="12980311" y="2774393"/>
          <a:ext cx="1588402"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C00000"/>
              </a:solidFill>
              <a:latin typeface="Calibri"/>
            </a:rPr>
            <a:t>Usaha lagi!</a:t>
          </a:r>
        </a:p>
      </xdr:txBody>
    </xdr:sp>
    <xdr:clientData/>
  </xdr:twoCellAnchor>
  <xdr:twoCellAnchor>
    <xdr:from>
      <xdr:col>15</xdr:col>
      <xdr:colOff>262394</xdr:colOff>
      <xdr:row>23</xdr:row>
      <xdr:rowOff>149679</xdr:rowOff>
    </xdr:from>
    <xdr:to>
      <xdr:col>18</xdr:col>
      <xdr:colOff>73705</xdr:colOff>
      <xdr:row>27</xdr:row>
      <xdr:rowOff>81643</xdr:rowOff>
    </xdr:to>
    <xdr:sp macro="" textlink="data1!D17">
      <xdr:nvSpPr>
        <xdr:cNvPr id="15" name="Rectangle: Rounded Corners 14">
          <a:extLst>
            <a:ext uri="{FF2B5EF4-FFF2-40B4-BE49-F238E27FC236}">
              <a16:creationId xmlns:a16="http://schemas.microsoft.com/office/drawing/2014/main" id="{324F36CC-B5D0-4076-A071-C6675C802074}"/>
            </a:ext>
          </a:extLst>
        </xdr:cNvPr>
        <xdr:cNvSpPr/>
      </xdr:nvSpPr>
      <xdr:spPr>
        <a:xfrm>
          <a:off x="12145965" y="4503965"/>
          <a:ext cx="1634669" cy="657678"/>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99CC2A0-B1B8-4A7E-97A2-0FAC7B3F6298}" type="TxLink">
            <a:rPr lang="en-US" sz="2800" b="0" i="0" u="none" strike="noStrike" cap="none" spc="0">
              <a:ln w="0"/>
              <a:solidFill>
                <a:srgbClr val="00B050"/>
              </a:solidFill>
              <a:effectLst>
                <a:reflection blurRad="6350" stA="53000" endA="300" endPos="35500" dir="5400000" sy="-90000" algn="bl" rotWithShape="0"/>
              </a:effectLst>
              <a:latin typeface="Aptos Narrow"/>
            </a:rPr>
            <a:pPr algn="ctr"/>
            <a:t>#REF!</a:t>
          </a:fld>
          <a:endParaRPr lang="en-US" sz="7200" b="0" cap="none" spc="0">
            <a:ln w="0"/>
            <a:solidFill>
              <a:srgbClr val="00B050"/>
            </a:solidFill>
            <a:effectLst>
              <a:reflection blurRad="6350" stA="53000" endA="300" endPos="35500" dir="5400000" sy="-90000" algn="bl" rotWithShape="0"/>
            </a:effectLst>
          </a:endParaRPr>
        </a:p>
      </xdr:txBody>
    </xdr:sp>
    <xdr:clientData/>
  </xdr:twoCellAnchor>
  <xdr:twoCellAnchor>
    <xdr:from>
      <xdr:col>17</xdr:col>
      <xdr:colOff>366858</xdr:colOff>
      <xdr:row>20</xdr:row>
      <xdr:rowOff>165713</xdr:rowOff>
    </xdr:from>
    <xdr:to>
      <xdr:col>19</xdr:col>
      <xdr:colOff>522106</xdr:colOff>
      <xdr:row>24</xdr:row>
      <xdr:rowOff>71437</xdr:rowOff>
    </xdr:to>
    <xdr:sp macro="" textlink="data1!C17">
      <xdr:nvSpPr>
        <xdr:cNvPr id="16" name="Rectangle: Rounded Corners 15">
          <a:extLst>
            <a:ext uri="{FF2B5EF4-FFF2-40B4-BE49-F238E27FC236}">
              <a16:creationId xmlns:a16="http://schemas.microsoft.com/office/drawing/2014/main" id="{7A1035A5-C32A-46E0-8E0A-998439CA29A2}"/>
            </a:ext>
          </a:extLst>
        </xdr:cNvPr>
        <xdr:cNvSpPr/>
      </xdr:nvSpPr>
      <xdr:spPr>
        <a:xfrm>
          <a:off x="13185921" y="3999526"/>
          <a:ext cx="1377623" cy="635974"/>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893ADCE-BB66-46E3-A709-A04826D839B3}" type="TxLink">
            <a:rPr lang="en-US" sz="2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tos Narrow"/>
            </a:rPr>
            <a:pPr algn="ctr"/>
            <a:t>#REF!</a:t>
          </a:fld>
          <a:endParaRPr lang="en-US" sz="7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14</xdr:col>
      <xdr:colOff>493658</xdr:colOff>
      <xdr:row>21</xdr:row>
      <xdr:rowOff>9310</xdr:rowOff>
    </xdr:from>
    <xdr:to>
      <xdr:col>16</xdr:col>
      <xdr:colOff>31750</xdr:colOff>
      <xdr:row>23</xdr:row>
      <xdr:rowOff>142875</xdr:rowOff>
    </xdr:to>
    <xdr:sp macro="" textlink="data1!B17">
      <xdr:nvSpPr>
        <xdr:cNvPr id="17" name="Rectangle: Rounded Corners 16">
          <a:extLst>
            <a:ext uri="{FF2B5EF4-FFF2-40B4-BE49-F238E27FC236}">
              <a16:creationId xmlns:a16="http://schemas.microsoft.com/office/drawing/2014/main" id="{F453752B-CAAB-4754-9600-EBBF2375B207}"/>
            </a:ext>
          </a:extLst>
        </xdr:cNvPr>
        <xdr:cNvSpPr/>
      </xdr:nvSpPr>
      <xdr:spPr>
        <a:xfrm>
          <a:off x="11296596" y="4025685"/>
          <a:ext cx="1260529" cy="498690"/>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5402C14-76B8-4908-A01D-ABB5F620C160}" type="TxLink">
            <a:rPr lang="en-US" sz="2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tos Narrow"/>
            </a:rPr>
            <a:pPr algn="ctr"/>
            <a:t>#REF!</a:t>
          </a:fld>
          <a:endParaRPr lang="en-US" sz="7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14</xdr:col>
      <xdr:colOff>747633</xdr:colOff>
      <xdr:row>9</xdr:row>
      <xdr:rowOff>48955</xdr:rowOff>
    </xdr:from>
    <xdr:to>
      <xdr:col>15</xdr:col>
      <xdr:colOff>517071</xdr:colOff>
      <xdr:row>11</xdr:row>
      <xdr:rowOff>72571</xdr:rowOff>
    </xdr:to>
    <xdr:sp macro="" textlink="">
      <xdr:nvSpPr>
        <xdr:cNvPr id="18" name="Oval 17">
          <a:extLst>
            <a:ext uri="{FF2B5EF4-FFF2-40B4-BE49-F238E27FC236}">
              <a16:creationId xmlns:a16="http://schemas.microsoft.com/office/drawing/2014/main" id="{0EFCB51D-EE34-A7B1-4CEE-F872110E6EA2}"/>
            </a:ext>
          </a:extLst>
        </xdr:cNvPr>
        <xdr:cNvSpPr/>
      </xdr:nvSpPr>
      <xdr:spPr>
        <a:xfrm>
          <a:off x="11197919" y="1863241"/>
          <a:ext cx="885223" cy="386473"/>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&gt; 95%</a:t>
          </a:r>
        </a:p>
      </xdr:txBody>
    </xdr:sp>
    <xdr:clientData/>
  </xdr:twoCellAnchor>
  <xdr:twoCellAnchor>
    <xdr:from>
      <xdr:col>15</xdr:col>
      <xdr:colOff>480782</xdr:colOff>
      <xdr:row>9</xdr:row>
      <xdr:rowOff>64785</xdr:rowOff>
    </xdr:from>
    <xdr:to>
      <xdr:col>17</xdr:col>
      <xdr:colOff>598714</xdr:colOff>
      <xdr:row>11</xdr:row>
      <xdr:rowOff>54429</xdr:rowOff>
    </xdr:to>
    <xdr:sp macro="" textlink="">
      <xdr:nvSpPr>
        <xdr:cNvPr id="19" name="Oval 18">
          <a:extLst>
            <a:ext uri="{FF2B5EF4-FFF2-40B4-BE49-F238E27FC236}">
              <a16:creationId xmlns:a16="http://schemas.microsoft.com/office/drawing/2014/main" id="{3F3B4E81-0436-4578-AA53-644FDE3BF9DC}"/>
            </a:ext>
          </a:extLst>
        </xdr:cNvPr>
        <xdr:cNvSpPr/>
      </xdr:nvSpPr>
      <xdr:spPr>
        <a:xfrm>
          <a:off x="12046853" y="1879071"/>
          <a:ext cx="1333504" cy="352501"/>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94%</a:t>
          </a:r>
          <a:r>
            <a:rPr lang="en-MY" sz="1200" b="1" baseline="0"/>
            <a:t> - 85%</a:t>
          </a:r>
          <a:endParaRPr lang="en-MY" sz="1200" b="1"/>
        </a:p>
      </xdr:txBody>
    </xdr:sp>
    <xdr:clientData/>
  </xdr:twoCellAnchor>
  <xdr:twoCellAnchor>
    <xdr:from>
      <xdr:col>17</xdr:col>
      <xdr:colOff>558769</xdr:colOff>
      <xdr:row>9</xdr:row>
      <xdr:rowOff>37130</xdr:rowOff>
    </xdr:from>
    <xdr:to>
      <xdr:col>19</xdr:col>
      <xdr:colOff>281215</xdr:colOff>
      <xdr:row>11</xdr:row>
      <xdr:rowOff>81643</xdr:rowOff>
    </xdr:to>
    <xdr:sp macro="" textlink="">
      <xdr:nvSpPr>
        <xdr:cNvPr id="20" name="Oval 19">
          <a:extLst>
            <a:ext uri="{FF2B5EF4-FFF2-40B4-BE49-F238E27FC236}">
              <a16:creationId xmlns:a16="http://schemas.microsoft.com/office/drawing/2014/main" id="{25D235B2-4583-412B-9D17-0F75C4D10A94}"/>
            </a:ext>
          </a:extLst>
        </xdr:cNvPr>
        <xdr:cNvSpPr/>
      </xdr:nvSpPr>
      <xdr:spPr>
        <a:xfrm>
          <a:off x="13340412" y="1851416"/>
          <a:ext cx="938017" cy="407370"/>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&lt; 85%</a:t>
          </a:r>
        </a:p>
      </xdr:txBody>
    </xdr:sp>
    <xdr:clientData/>
  </xdr:twoCellAnchor>
  <xdr:oneCellAnchor>
    <xdr:from>
      <xdr:col>14</xdr:col>
      <xdr:colOff>344438</xdr:colOff>
      <xdr:row>19</xdr:row>
      <xdr:rowOff>91356</xdr:rowOff>
    </xdr:from>
    <xdr:ext cx="1636762" cy="518177"/>
    <xdr:sp macro="" textlink="">
      <xdr:nvSpPr>
        <xdr:cNvPr id="22" name="TextBox 21">
          <a:extLst>
            <a:ext uri="{FF2B5EF4-FFF2-40B4-BE49-F238E27FC236}">
              <a16:creationId xmlns:a16="http://schemas.microsoft.com/office/drawing/2014/main" id="{EC3C6340-AF31-4410-B76C-A384061B9F80}"/>
            </a:ext>
          </a:extLst>
        </xdr:cNvPr>
        <xdr:cNvSpPr txBox="1"/>
      </xdr:nvSpPr>
      <xdr:spPr>
        <a:xfrm>
          <a:off x="11139438" y="3630423"/>
          <a:ext cx="1636762"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SASARAN 12-2025</a:t>
          </a:r>
          <a:endParaRPr lang="en-MY" sz="1400" b="1" baseline="0"/>
        </a:p>
      </xdr:txBody>
    </xdr:sp>
    <xdr:clientData/>
  </xdr:oneCellAnchor>
  <xdr:oneCellAnchor>
    <xdr:from>
      <xdr:col>15</xdr:col>
      <xdr:colOff>143934</xdr:colOff>
      <xdr:row>22</xdr:row>
      <xdr:rowOff>182441</xdr:rowOff>
    </xdr:from>
    <xdr:ext cx="1799770" cy="518177"/>
    <xdr:sp macro="" textlink="">
      <xdr:nvSpPr>
        <xdr:cNvPr id="23" name="TextBox 22">
          <a:extLst>
            <a:ext uri="{FF2B5EF4-FFF2-40B4-BE49-F238E27FC236}">
              <a16:creationId xmlns:a16="http://schemas.microsoft.com/office/drawing/2014/main" id="{5BED71F0-3DD6-4A03-A996-8B9A31E75AB5}"/>
            </a:ext>
          </a:extLst>
        </xdr:cNvPr>
        <xdr:cNvSpPr txBox="1"/>
      </xdr:nvSpPr>
      <xdr:spPr>
        <a:xfrm>
          <a:off x="12048067" y="4280308"/>
          <a:ext cx="1799770"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PENCAPAIAN 12-2025</a:t>
          </a:r>
          <a:endParaRPr lang="en-MY" sz="1400" b="1" baseline="0"/>
        </a:p>
      </xdr:txBody>
    </xdr:sp>
    <xdr:clientData/>
  </xdr:oneCellAnchor>
  <xdr:oneCellAnchor>
    <xdr:from>
      <xdr:col>17</xdr:col>
      <xdr:colOff>260981</xdr:colOff>
      <xdr:row>19</xdr:row>
      <xdr:rowOff>132627</xdr:rowOff>
    </xdr:from>
    <xdr:ext cx="1671233" cy="518177"/>
    <xdr:sp macro="" textlink="">
      <xdr:nvSpPr>
        <xdr:cNvPr id="24" name="TextBox 23">
          <a:extLst>
            <a:ext uri="{FF2B5EF4-FFF2-40B4-BE49-F238E27FC236}">
              <a16:creationId xmlns:a16="http://schemas.microsoft.com/office/drawing/2014/main" id="{59FF3F87-4055-4426-B64E-14866D5898B6}"/>
            </a:ext>
          </a:extLst>
        </xdr:cNvPr>
        <xdr:cNvSpPr txBox="1"/>
      </xdr:nvSpPr>
      <xdr:spPr>
        <a:xfrm>
          <a:off x="13360124" y="3761198"/>
          <a:ext cx="1671233"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PRESTASI 2025</a:t>
          </a:r>
        </a:p>
      </xdr:txBody>
    </xdr:sp>
    <xdr:clientData/>
  </xdr:oneCellAnchor>
  <xdr:twoCellAnchor editAs="oneCell">
    <xdr:from>
      <xdr:col>0</xdr:col>
      <xdr:colOff>7937</xdr:colOff>
      <xdr:row>3</xdr:row>
      <xdr:rowOff>0</xdr:rowOff>
    </xdr:from>
    <xdr:to>
      <xdr:col>2</xdr:col>
      <xdr:colOff>373063</xdr:colOff>
      <xdr:row>8</xdr:row>
      <xdr:rowOff>39158</xdr:rowOff>
    </xdr:to>
    <mc:AlternateContent xmlns:mc="http://schemas.openxmlformats.org/markup-compatibility/2006" xmlns:a14="http://schemas.microsoft.com/office/drawing/2010/main">
      <mc:Choice Requires="a14">
        <xdr:graphicFrame macro="">
          <xdr:nvGraphicFramePr>
            <xdr:cNvPr id="9" name="PTJ2">
              <a:extLst>
                <a:ext uri="{FF2B5EF4-FFF2-40B4-BE49-F238E27FC236}">
                  <a16:creationId xmlns:a16="http://schemas.microsoft.com/office/drawing/2014/main" id="{40CE96F5-03FE-41B7-A833-810A599B2D3F}"/>
                </a:ext>
              </a:extLst>
            </xdr:cNvPr>
            <xdr:cNvGraphicFramePr/>
          </xdr:nvGraphicFramePr>
          <xdr:xfrm>
            <a:off x="0" y="0"/>
            <a:ext cx="0" cy="0"/>
          </xdr:xfrm>
          <a:graphic>
            <a:graphicData uri="http://schemas.microsoft.com/office/drawing/2010/slicer">
              <sle:slicer xmlns:sle="http://schemas.microsoft.com/office/drawing/2010/slicer" name="PTJ2"/>
            </a:graphicData>
          </a:graphic>
        </xdr:graphicFrame>
      </mc:Choice>
      <mc:Fallback xmlns="">
        <xdr:sp macro="" textlink="">
          <xdr:nvSpPr>
            <xdr:cNvPr id="0" name=""/>
            <xdr:cNvSpPr>
              <a:spLocks noTextEdit="1"/>
            </xdr:cNvSpPr>
          </xdr:nvSpPr>
          <xdr:spPr>
            <a:xfrm>
              <a:off x="7937" y="730250"/>
              <a:ext cx="1587501" cy="9048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423333</xdr:colOff>
      <xdr:row>0</xdr:row>
      <xdr:rowOff>93331</xdr:rowOff>
    </xdr:from>
    <xdr:ext cx="12657667" cy="593239"/>
    <xdr:sp macro="" textlink="">
      <xdr:nvSpPr>
        <xdr:cNvPr id="11" name="TextBox 10">
          <a:extLst>
            <a:ext uri="{FF2B5EF4-FFF2-40B4-BE49-F238E27FC236}">
              <a16:creationId xmlns:a16="http://schemas.microsoft.com/office/drawing/2014/main" id="{4ED61558-52AE-44D1-A9E3-30CD29979AAE}"/>
            </a:ext>
          </a:extLst>
        </xdr:cNvPr>
        <xdr:cNvSpPr txBox="1"/>
      </xdr:nvSpPr>
      <xdr:spPr>
        <a:xfrm>
          <a:off x="1638904" y="93331"/>
          <a:ext cx="12657667"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MY" sz="3200" b="1" baseline="0">
              <a:ln>
                <a:solidFill>
                  <a:sysClr val="windowText" lastClr="000000"/>
                </a:solidFill>
              </a:ln>
              <a:solidFill>
                <a:sysClr val="windowText" lastClr="000000"/>
              </a:solidFill>
            </a:rPr>
            <a:t>PRESTASI </a:t>
          </a:r>
          <a:r>
            <a:rPr lang="en-MY" sz="3200" b="1" baseline="0">
              <a:ln>
                <a:solidFill>
                  <a:sysClr val="windowText" lastClr="000000"/>
                </a:solidFill>
              </a:ln>
              <a:solidFill>
                <a:sysClr val="windowText" lastClr="000000"/>
              </a:solidFill>
              <a:effectLst>
                <a:innerShdw blurRad="63500" dist="50800" dir="13500000">
                  <a:prstClr val="black">
                    <a:alpha val="50000"/>
                  </a:prstClr>
                </a:innerShdw>
              </a:effectLst>
            </a:rPr>
            <a:t>PERBELANJAAN</a:t>
          </a:r>
          <a:r>
            <a:rPr lang="en-MY" sz="3200" b="1" baseline="0">
              <a:ln>
                <a:solidFill>
                  <a:sysClr val="windowText" lastClr="000000"/>
                </a:solidFill>
              </a:ln>
              <a:solidFill>
                <a:sysClr val="windowText" lastClr="000000"/>
              </a:solidFill>
            </a:rPr>
            <a:t> DAN HASIL CIDB 12-2025</a:t>
          </a:r>
        </a:p>
      </xdr:txBody>
    </xdr:sp>
    <xdr:clientData/>
  </xdr:oneCellAnchor>
  <xdr:twoCellAnchor editAs="absolute">
    <xdr:from>
      <xdr:col>10</xdr:col>
      <xdr:colOff>286279</xdr:colOff>
      <xdr:row>7</xdr:row>
      <xdr:rowOff>110066</xdr:rowOff>
    </xdr:from>
    <xdr:to>
      <xdr:col>14</xdr:col>
      <xdr:colOff>468841</xdr:colOff>
      <xdr:row>28</xdr:row>
      <xdr:rowOff>59266</xdr:rowOff>
    </xdr:to>
    <xdr:graphicFrame macro="">
      <xdr:nvGraphicFramePr>
        <xdr:cNvPr id="21" name="Chart 20">
          <a:extLst>
            <a:ext uri="{FF2B5EF4-FFF2-40B4-BE49-F238E27FC236}">
              <a16:creationId xmlns:a16="http://schemas.microsoft.com/office/drawing/2014/main" id="{A63312A8-92D5-43BB-8FD0-EF08034E7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xdr:colOff>
      <xdr:row>12</xdr:row>
      <xdr:rowOff>54429</xdr:rowOff>
    </xdr:from>
    <xdr:to>
      <xdr:col>29</xdr:col>
      <xdr:colOff>344716</xdr:colOff>
      <xdr:row>17</xdr:row>
      <xdr:rowOff>87153</xdr:rowOff>
    </xdr:to>
    <xdr:sp macro="" textlink="data1!G63">
      <xdr:nvSpPr>
        <xdr:cNvPr id="27" name="Rectangle: Rounded Corners 26">
          <a:extLst>
            <a:ext uri="{FF2B5EF4-FFF2-40B4-BE49-F238E27FC236}">
              <a16:creationId xmlns:a16="http://schemas.microsoft.com/office/drawing/2014/main" id="{BE500F9E-D51B-42F6-9C24-FC42FD7A319B}"/>
            </a:ext>
          </a:extLst>
        </xdr:cNvPr>
        <xdr:cNvSpPr/>
      </xdr:nvSpPr>
      <xdr:spPr>
        <a:xfrm>
          <a:off x="19784787" y="2413000"/>
          <a:ext cx="952500" cy="939867"/>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C2B1D97-494C-4B7E-BA53-7D85E2DF58CC}" type="TxLink">
            <a:rPr lang="en-US" sz="1100" b="1" i="0" u="none" strike="noStrike" cap="none" spc="0">
              <a:ln w="0"/>
              <a:solidFill>
                <a:srgbClr val="FFC000"/>
              </a:solidFill>
              <a:effectLst>
                <a:reflection blurRad="6350" stA="53000" endA="300" endPos="35500" dir="5400000" sy="-90000" algn="bl" rotWithShape="0"/>
              </a:effectLst>
              <a:latin typeface="Aptos Narrow"/>
            </a:rPr>
            <a:pPr algn="ctr"/>
            <a:t>-</a:t>
          </a:fld>
          <a:endParaRPr lang="en-US" sz="7200" b="1" cap="none" spc="0">
            <a:ln w="0"/>
            <a:solidFill>
              <a:srgbClr val="FFC000"/>
            </a:solidFill>
            <a:effectLst>
              <a:reflection blurRad="6350" stA="53000" endA="300" endPos="35500" dir="5400000" sy="-90000" algn="bl" rotWithShape="0"/>
            </a:effectLst>
          </a:endParaRPr>
        </a:p>
      </xdr:txBody>
    </xdr:sp>
    <xdr:clientData/>
  </xdr:twoCellAnchor>
  <xdr:twoCellAnchor>
    <xdr:from>
      <xdr:col>29</xdr:col>
      <xdr:colOff>371929</xdr:colOff>
      <xdr:row>12</xdr:row>
      <xdr:rowOff>154216</xdr:rowOff>
    </xdr:from>
    <xdr:to>
      <xdr:col>31</xdr:col>
      <xdr:colOff>108857</xdr:colOff>
      <xdr:row>17</xdr:row>
      <xdr:rowOff>18144</xdr:rowOff>
    </xdr:to>
    <xdr:sp macro="" textlink="data1!H63">
      <xdr:nvSpPr>
        <xdr:cNvPr id="28" name="Rectangle: Rounded Corners 27">
          <a:extLst>
            <a:ext uri="{FF2B5EF4-FFF2-40B4-BE49-F238E27FC236}">
              <a16:creationId xmlns:a16="http://schemas.microsoft.com/office/drawing/2014/main" id="{63A7A6D9-9C33-4808-8E13-5DC48CF4D5F3}"/>
            </a:ext>
          </a:extLst>
        </xdr:cNvPr>
        <xdr:cNvSpPr/>
      </xdr:nvSpPr>
      <xdr:spPr>
        <a:xfrm>
          <a:off x="20764500" y="2512787"/>
          <a:ext cx="952500" cy="771071"/>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F09314D-CA6D-496C-9FCF-8A742BBC82FE}" type="TxLink">
            <a:rPr lang="en-US" sz="1100" b="1" i="0" u="none" strike="noStrike" cap="none" spc="0">
              <a:ln w="0"/>
              <a:solidFill>
                <a:srgbClr val="FF0000"/>
              </a:solidFill>
              <a:effectLst>
                <a:reflection blurRad="6350" stA="53000" endA="300" endPos="35500" dir="5400000" sy="-90000" algn="bl" rotWithShape="0"/>
              </a:effectLst>
              <a:latin typeface="Aptos Narrow"/>
            </a:rPr>
            <a:pPr algn="ctr"/>
            <a:t>-</a:t>
          </a:fld>
          <a:endParaRPr lang="en-US" sz="7200" b="1" cap="none" spc="0">
            <a:ln w="0"/>
            <a:solidFill>
              <a:srgbClr val="FF0000"/>
            </a:solidFill>
            <a:effectLst>
              <a:reflection blurRad="6350" stA="53000" endA="300" endPos="35500" dir="5400000" sy="-90000" algn="bl" rotWithShape="0"/>
            </a:effectLst>
          </a:endParaRPr>
        </a:p>
      </xdr:txBody>
    </xdr:sp>
    <xdr:clientData/>
  </xdr:twoCellAnchor>
  <xdr:twoCellAnchor>
    <xdr:from>
      <xdr:col>16</xdr:col>
      <xdr:colOff>322656</xdr:colOff>
      <xdr:row>12</xdr:row>
      <xdr:rowOff>122767</xdr:rowOff>
    </xdr:from>
    <xdr:to>
      <xdr:col>17</xdr:col>
      <xdr:colOff>77411</xdr:colOff>
      <xdr:row>14</xdr:row>
      <xdr:rowOff>68337</xdr:rowOff>
    </xdr:to>
    <xdr:sp macro="" textlink="">
      <xdr:nvSpPr>
        <xdr:cNvPr id="30" name="Oval 29">
          <a:extLst>
            <a:ext uri="{FF2B5EF4-FFF2-40B4-BE49-F238E27FC236}">
              <a16:creationId xmlns:a16="http://schemas.microsoft.com/office/drawing/2014/main" id="{683404DA-EAF9-40BA-8D9F-8AB155C7B5C4}"/>
            </a:ext>
          </a:extLst>
        </xdr:cNvPr>
        <xdr:cNvSpPr/>
      </xdr:nvSpPr>
      <xdr:spPr>
        <a:xfrm>
          <a:off x="12836389" y="2544234"/>
          <a:ext cx="364355" cy="318103"/>
        </a:xfrm>
        <a:prstGeom prst="ellipse">
          <a:avLst/>
        </a:prstGeom>
        <a:solidFill>
          <a:srgbClr val="FFFF00"/>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editAs="oneCell">
    <xdr:from>
      <xdr:col>0</xdr:col>
      <xdr:colOff>42333</xdr:colOff>
      <xdr:row>31</xdr:row>
      <xdr:rowOff>59265</xdr:rowOff>
    </xdr:from>
    <xdr:to>
      <xdr:col>2</xdr:col>
      <xdr:colOff>313266</xdr:colOff>
      <xdr:row>42</xdr:row>
      <xdr:rowOff>143933</xdr:rowOff>
    </xdr:to>
    <mc:AlternateContent xmlns:mc="http://schemas.openxmlformats.org/markup-compatibility/2006" xmlns:a14="http://schemas.microsoft.com/office/drawing/2010/main">
      <mc:Choice Requires="a14">
        <xdr:graphicFrame macro="">
          <xdr:nvGraphicFramePr>
            <xdr:cNvPr id="26" name="KOD">
              <a:extLst>
                <a:ext uri="{FF2B5EF4-FFF2-40B4-BE49-F238E27FC236}">
                  <a16:creationId xmlns:a16="http://schemas.microsoft.com/office/drawing/2014/main" id="{B8FE1315-31A9-4200-B48D-D353D70358CD}"/>
                </a:ext>
              </a:extLst>
            </xdr:cNvPr>
            <xdr:cNvGraphicFramePr/>
          </xdr:nvGraphicFramePr>
          <xdr:xfrm>
            <a:off x="0" y="0"/>
            <a:ext cx="0" cy="0"/>
          </xdr:xfrm>
          <a:graphic>
            <a:graphicData uri="http://schemas.microsoft.com/office/drawing/2010/slicer">
              <sle:slicer xmlns:sle="http://schemas.microsoft.com/office/drawing/2010/slicer" name="KOD"/>
            </a:graphicData>
          </a:graphic>
        </xdr:graphicFrame>
      </mc:Choice>
      <mc:Fallback xmlns="">
        <xdr:sp macro="" textlink="">
          <xdr:nvSpPr>
            <xdr:cNvPr id="0" name=""/>
            <xdr:cNvSpPr>
              <a:spLocks noTextEdit="1"/>
            </xdr:cNvSpPr>
          </xdr:nvSpPr>
          <xdr:spPr>
            <a:xfrm>
              <a:off x="42333" y="6019798"/>
              <a:ext cx="1490133" cy="213360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279399</xdr:colOff>
      <xdr:row>15</xdr:row>
      <xdr:rowOff>59266</xdr:rowOff>
    </xdr:from>
    <xdr:to>
      <xdr:col>21</xdr:col>
      <xdr:colOff>135466</xdr:colOff>
      <xdr:row>20</xdr:row>
      <xdr:rowOff>62018</xdr:rowOff>
    </xdr:to>
    <xdr:sp macro="" textlink="data1!J62">
      <xdr:nvSpPr>
        <xdr:cNvPr id="31" name="Rectangle: Rounded Corners 30">
          <a:hlinkClick xmlns:r="http://schemas.openxmlformats.org/officeDocument/2006/relationships" r:id="rId3"/>
          <a:extLst>
            <a:ext uri="{FF2B5EF4-FFF2-40B4-BE49-F238E27FC236}">
              <a16:creationId xmlns:a16="http://schemas.microsoft.com/office/drawing/2014/main" id="{62EF88E1-BABC-422F-9EC2-3CD0B6A88C09}"/>
            </a:ext>
          </a:extLst>
        </xdr:cNvPr>
        <xdr:cNvSpPr/>
      </xdr:nvSpPr>
      <xdr:spPr>
        <a:xfrm>
          <a:off x="14621932" y="3039533"/>
          <a:ext cx="1075267" cy="934085"/>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80B8990-1198-401F-AE81-3A6D42DB1F99}" type="TxLink">
            <a:rPr lang="en-US" sz="3000" b="1" i="0" u="none" strike="noStrike" cap="none" spc="0">
              <a:ln w="0">
                <a:solidFill>
                  <a:sysClr val="windowText" lastClr="000000"/>
                </a:solidFill>
              </a:ln>
              <a:solidFill>
                <a:schemeClr val="bg1">
                  <a:lumMod val="95000"/>
                </a:schemeClr>
              </a:solidFill>
              <a:effectLst>
                <a:outerShdw blurRad="38100" dist="19050" dir="2700000" algn="tl" rotWithShape="0">
                  <a:schemeClr val="dk1">
                    <a:alpha val="40000"/>
                  </a:schemeClr>
                </a:outerShdw>
              </a:effectLst>
              <a:latin typeface="Aptos Narrow"/>
            </a:rPr>
            <a:pPr algn="ctr"/>
            <a:t> -   </a:t>
          </a:fld>
          <a:endParaRPr lang="en-US" sz="3000" b="1" cap="none" spc="0">
            <a:ln w="0">
              <a:solidFill>
                <a:sysClr val="windowText" lastClr="000000"/>
              </a:solidFill>
            </a:ln>
            <a:solidFill>
              <a:schemeClr val="bg1">
                <a:lumMod val="95000"/>
              </a:schemeClr>
            </a:solidFill>
            <a:effectLst>
              <a:outerShdw blurRad="38100" dist="19050" dir="2700000" algn="tl" rotWithShape="0">
                <a:schemeClr val="dk1">
                  <a:alpha val="40000"/>
                </a:schemeClr>
              </a:outerShdw>
            </a:effectLst>
          </a:endParaRPr>
        </a:p>
      </xdr:txBody>
    </xdr:sp>
    <xdr:clientData/>
  </xdr:twoCellAnchor>
  <xdr:twoCellAnchor>
    <xdr:from>
      <xdr:col>19</xdr:col>
      <xdr:colOff>169334</xdr:colOff>
      <xdr:row>17</xdr:row>
      <xdr:rowOff>16933</xdr:rowOff>
    </xdr:from>
    <xdr:to>
      <xdr:col>19</xdr:col>
      <xdr:colOff>465668</xdr:colOff>
      <xdr:row>18</xdr:row>
      <xdr:rowOff>93133</xdr:rowOff>
    </xdr:to>
    <xdr:sp macro="" textlink="">
      <xdr:nvSpPr>
        <xdr:cNvPr id="33" name="Equals 32">
          <a:extLst>
            <a:ext uri="{FF2B5EF4-FFF2-40B4-BE49-F238E27FC236}">
              <a16:creationId xmlns:a16="http://schemas.microsoft.com/office/drawing/2014/main" id="{C45BAA4C-9491-87C5-9500-330124253E95}"/>
            </a:ext>
          </a:extLst>
        </xdr:cNvPr>
        <xdr:cNvSpPr/>
      </xdr:nvSpPr>
      <xdr:spPr>
        <a:xfrm>
          <a:off x="14511867" y="3183466"/>
          <a:ext cx="296334" cy="262467"/>
        </a:xfrm>
        <a:prstGeom prst="mathEqual">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ln>
              <a:solidFill>
                <a:schemeClr val="bg2">
                  <a:lumMod val="90000"/>
                </a:schemeClr>
              </a:solidFill>
            </a:ln>
            <a:solidFill>
              <a:schemeClr val="tx1"/>
            </a:solidFill>
          </a:endParaRPr>
        </a:p>
      </xdr:txBody>
    </xdr:sp>
    <xdr:clientData/>
  </xdr:twoCellAnchor>
  <xdr:twoCellAnchor>
    <xdr:from>
      <xdr:col>2</xdr:col>
      <xdr:colOff>245533</xdr:colOff>
      <xdr:row>40</xdr:row>
      <xdr:rowOff>177801</xdr:rowOff>
    </xdr:from>
    <xdr:to>
      <xdr:col>4</xdr:col>
      <xdr:colOff>220133</xdr:colOff>
      <xdr:row>44</xdr:row>
      <xdr:rowOff>177800</xdr:rowOff>
    </xdr:to>
    <xdr:sp macro="" textlink="">
      <xdr:nvSpPr>
        <xdr:cNvPr id="25" name="Arrow: Right 24">
          <a:hlinkClick xmlns:r="http://schemas.openxmlformats.org/officeDocument/2006/relationships" r:id="rId6"/>
          <a:extLst>
            <a:ext uri="{FF2B5EF4-FFF2-40B4-BE49-F238E27FC236}">
              <a16:creationId xmlns:a16="http://schemas.microsoft.com/office/drawing/2014/main" id="{A6BE5900-6B80-4596-9369-7294B708388B}"/>
            </a:ext>
          </a:extLst>
        </xdr:cNvPr>
        <xdr:cNvSpPr/>
      </xdr:nvSpPr>
      <xdr:spPr>
        <a:xfrm>
          <a:off x="1464733" y="7628468"/>
          <a:ext cx="1193800" cy="745065"/>
        </a:xfrm>
        <a:prstGeom prst="rightArrow">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900" b="0">
              <a:ln>
                <a:solidFill>
                  <a:schemeClr val="bg2">
                    <a:lumMod val="50000"/>
                  </a:schemeClr>
                </a:solidFill>
              </a:ln>
              <a:solidFill>
                <a:schemeClr val="bg2">
                  <a:lumMod val="75000"/>
                </a:schemeClr>
              </a:solidFill>
            </a:rPr>
            <a:t>KOD</a:t>
          </a:r>
          <a:r>
            <a:rPr lang="en-MY" sz="900" b="0" baseline="0">
              <a:ln>
                <a:solidFill>
                  <a:schemeClr val="bg2">
                    <a:lumMod val="50000"/>
                  </a:schemeClr>
                </a:solidFill>
              </a:ln>
              <a:solidFill>
                <a:schemeClr val="bg2">
                  <a:lumMod val="75000"/>
                </a:schemeClr>
              </a:solidFill>
            </a:rPr>
            <a:t> PROGRAM</a:t>
          </a:r>
          <a:endParaRPr lang="en-MY" sz="900" b="0">
            <a:ln>
              <a:solidFill>
                <a:schemeClr val="bg2">
                  <a:lumMod val="50000"/>
                </a:schemeClr>
              </a:solidFill>
            </a:ln>
            <a:solidFill>
              <a:schemeClr val="bg2">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546100</xdr:colOff>
      <xdr:row>0</xdr:row>
      <xdr:rowOff>38100</xdr:rowOff>
    </xdr:from>
    <xdr:to>
      <xdr:col>6</xdr:col>
      <xdr:colOff>266700</xdr:colOff>
      <xdr:row>32</xdr:row>
      <xdr:rowOff>13300</xdr:rowOff>
    </xdr:to>
    <xdr:sp macro="" textlink="data1!F63">
      <xdr:nvSpPr>
        <xdr:cNvPr id="2" name="Rectangle: Rounded Corners 1">
          <a:extLst>
            <a:ext uri="{FF2B5EF4-FFF2-40B4-BE49-F238E27FC236}">
              <a16:creationId xmlns:a16="http://schemas.microsoft.com/office/drawing/2014/main" id="{7053D2EF-9C02-CA2A-C746-4440C0114275}"/>
            </a:ext>
          </a:extLst>
        </xdr:cNvPr>
        <xdr:cNvSpPr/>
      </xdr:nvSpPr>
      <xdr:spPr>
        <a:xfrm>
          <a:off x="2374900" y="38100"/>
          <a:ext cx="1549400" cy="58680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3F958F9-3658-46D3-8C88-F73CA6AFDB5C}" type="TxLink">
            <a:rPr lang="en-US" sz="1800" b="0" i="0" u="none" strike="noStrike">
              <a:solidFill>
                <a:sysClr val="windowText" lastClr="000000"/>
              </a:solidFill>
              <a:latin typeface="Aptos Narrow"/>
            </a:rPr>
            <a:pPr algn="l"/>
            <a:t>-</a:t>
          </a:fld>
          <a:endParaRPr lang="en-MY" sz="1800" b="0">
            <a:solidFill>
              <a:sysClr val="windowText" lastClr="000000"/>
            </a:solidFill>
          </a:endParaRPr>
        </a:p>
      </xdr:txBody>
    </xdr:sp>
    <xdr:clientData/>
  </xdr:twoCellAnchor>
  <xdr:twoCellAnchor>
    <xdr:from>
      <xdr:col>6</xdr:col>
      <xdr:colOff>444500</xdr:colOff>
      <xdr:row>0</xdr:row>
      <xdr:rowOff>38100</xdr:rowOff>
    </xdr:from>
    <xdr:to>
      <xdr:col>9</xdr:col>
      <xdr:colOff>145700</xdr:colOff>
      <xdr:row>32</xdr:row>
      <xdr:rowOff>13300</xdr:rowOff>
    </xdr:to>
    <xdr:sp macro="" textlink="data1!G63">
      <xdr:nvSpPr>
        <xdr:cNvPr id="3" name="Rectangle: Rounded Corners 2">
          <a:extLst>
            <a:ext uri="{FF2B5EF4-FFF2-40B4-BE49-F238E27FC236}">
              <a16:creationId xmlns:a16="http://schemas.microsoft.com/office/drawing/2014/main" id="{02C2E3A9-7BDB-4A4B-9505-D54D38FE3600}"/>
            </a:ext>
          </a:extLst>
        </xdr:cNvPr>
        <xdr:cNvSpPr/>
      </xdr:nvSpPr>
      <xdr:spPr>
        <a:xfrm>
          <a:off x="4102100" y="38100"/>
          <a:ext cx="1530000" cy="58680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3394F1-DEE9-4877-9394-A18C648D6DA9}" type="TxLink">
            <a:rPr lang="en-US" sz="1800" b="0" i="0" u="none" strike="noStrike">
              <a:solidFill>
                <a:srgbClr val="000000"/>
              </a:solidFill>
              <a:latin typeface="Aptos Narrow"/>
            </a:rPr>
            <a:pPr algn="l"/>
            <a:t>-</a:t>
          </a:fld>
          <a:endParaRPr lang="en-MY" sz="1800"/>
        </a:p>
      </xdr:txBody>
    </xdr:sp>
    <xdr:clientData/>
  </xdr:twoCellAnchor>
  <xdr:twoCellAnchor>
    <xdr:from>
      <xdr:col>9</xdr:col>
      <xdr:colOff>336550</xdr:colOff>
      <xdr:row>0</xdr:row>
      <xdr:rowOff>57150</xdr:rowOff>
    </xdr:from>
    <xdr:to>
      <xdr:col>12</xdr:col>
      <xdr:colOff>37750</xdr:colOff>
      <xdr:row>32</xdr:row>
      <xdr:rowOff>32350</xdr:rowOff>
    </xdr:to>
    <xdr:sp macro="" textlink="data1!H63">
      <xdr:nvSpPr>
        <xdr:cNvPr id="4" name="Rectangle: Rounded Corners 3">
          <a:extLst>
            <a:ext uri="{FF2B5EF4-FFF2-40B4-BE49-F238E27FC236}">
              <a16:creationId xmlns:a16="http://schemas.microsoft.com/office/drawing/2014/main" id="{13916CB0-756A-4E47-8BBB-CFC909241A5D}"/>
            </a:ext>
          </a:extLst>
        </xdr:cNvPr>
        <xdr:cNvSpPr/>
      </xdr:nvSpPr>
      <xdr:spPr>
        <a:xfrm>
          <a:off x="5822950" y="57150"/>
          <a:ext cx="1530000" cy="586800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D0A0119-6F59-41EE-A7C7-D055C4978954}" type="TxLink">
            <a:rPr lang="en-US" sz="1800" b="0" i="0" u="none" strike="noStrike">
              <a:solidFill>
                <a:srgbClr val="000000"/>
              </a:solidFill>
              <a:latin typeface="Aptos Narrow"/>
            </a:rPr>
            <a:pPr algn="l"/>
            <a:t>-</a:t>
          </a:fld>
          <a:endParaRPr lang="en-MY" sz="1800"/>
        </a:p>
      </xdr:txBody>
    </xdr:sp>
    <xdr:clientData/>
  </xdr:twoCellAnchor>
  <xdr:twoCellAnchor>
    <xdr:from>
      <xdr:col>0</xdr:col>
      <xdr:colOff>323850</xdr:colOff>
      <xdr:row>12</xdr:row>
      <xdr:rowOff>69850</xdr:rowOff>
    </xdr:from>
    <xdr:to>
      <xdr:col>3</xdr:col>
      <xdr:colOff>234950</xdr:colOff>
      <xdr:row>18</xdr:row>
      <xdr:rowOff>6350</xdr:rowOff>
    </xdr:to>
    <xdr:sp macro="" textlink="">
      <xdr:nvSpPr>
        <xdr:cNvPr id="5" name="Arrow: Right 4">
          <a:hlinkClick xmlns:r="http://schemas.openxmlformats.org/officeDocument/2006/relationships" r:id="rId1"/>
          <a:extLst>
            <a:ext uri="{FF2B5EF4-FFF2-40B4-BE49-F238E27FC236}">
              <a16:creationId xmlns:a16="http://schemas.microsoft.com/office/drawing/2014/main" id="{B40DB478-EE11-BD83-BBF1-4E7E58C5892A}"/>
            </a:ext>
          </a:extLst>
        </xdr:cNvPr>
        <xdr:cNvSpPr/>
      </xdr:nvSpPr>
      <xdr:spPr>
        <a:xfrm rot="10800000">
          <a:off x="323850" y="2279650"/>
          <a:ext cx="1739900" cy="1041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t"/>
        <a:lstStyle/>
        <a:p>
          <a:pPr algn="l"/>
          <a:endParaRPr lang="en-MY"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177800</xdr:colOff>
      <xdr:row>10</xdr:row>
      <xdr:rowOff>127000</xdr:rowOff>
    </xdr:from>
    <xdr:to>
      <xdr:col>0</xdr:col>
      <xdr:colOff>2247900</xdr:colOff>
      <xdr:row>16</xdr:row>
      <xdr:rowOff>203200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id="{65801BE0-EC80-7F4A-6A06-39136483CE1A}"/>
            </a:ext>
          </a:extLst>
        </xdr:cNvPr>
        <xdr:cNvSpPr/>
      </xdr:nvSpPr>
      <xdr:spPr>
        <a:xfrm>
          <a:off x="177800" y="1835150"/>
          <a:ext cx="2070100" cy="1485900"/>
        </a:xfrm>
        <a:prstGeom prst="leftArrow">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95250</xdr:colOff>
      <xdr:row>0</xdr:row>
      <xdr:rowOff>0</xdr:rowOff>
    </xdr:from>
    <xdr:to>
      <xdr:col>15</xdr:col>
      <xdr:colOff>260350</xdr:colOff>
      <xdr:row>16</xdr:row>
      <xdr:rowOff>152400</xdr:rowOff>
    </xdr:to>
    <xdr:graphicFrame macro="">
      <xdr:nvGraphicFramePr>
        <xdr:cNvPr id="2" name="Chart 1">
          <a:extLst>
            <a:ext uri="{FF2B5EF4-FFF2-40B4-BE49-F238E27FC236}">
              <a16:creationId xmlns:a16="http://schemas.microsoft.com/office/drawing/2014/main" id="{F555B084-D7B9-41C1-A5BE-69D1F1F69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39</xdr:row>
      <xdr:rowOff>57150</xdr:rowOff>
    </xdr:from>
    <xdr:to>
      <xdr:col>16</xdr:col>
      <xdr:colOff>38100</xdr:colOff>
      <xdr:row>51</xdr:row>
      <xdr:rowOff>165100</xdr:rowOff>
    </xdr:to>
    <xdr:graphicFrame macro="">
      <xdr:nvGraphicFramePr>
        <xdr:cNvPr id="3" name="Chart 2">
          <a:extLst>
            <a:ext uri="{FF2B5EF4-FFF2-40B4-BE49-F238E27FC236}">
              <a16:creationId xmlns:a16="http://schemas.microsoft.com/office/drawing/2014/main" id="{96C6B43A-4BFE-4BC2-BCDC-125817ADF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50686</xdr:colOff>
      <xdr:row>21</xdr:row>
      <xdr:rowOff>171450</xdr:rowOff>
    </xdr:from>
    <xdr:to>
      <xdr:col>15</xdr:col>
      <xdr:colOff>350573</xdr:colOff>
      <xdr:row>39</xdr:row>
      <xdr:rowOff>142875</xdr:rowOff>
    </xdr:to>
    <xdr:graphicFrame macro="">
      <xdr:nvGraphicFramePr>
        <xdr:cNvPr id="4" name="Chart 3">
          <a:extLst>
            <a:ext uri="{FF2B5EF4-FFF2-40B4-BE49-F238E27FC236}">
              <a16:creationId xmlns:a16="http://schemas.microsoft.com/office/drawing/2014/main" id="{82294C9A-AAA7-45C2-A0DC-F4BCD6A98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55562</xdr:colOff>
      <xdr:row>0</xdr:row>
      <xdr:rowOff>41275</xdr:rowOff>
    </xdr:from>
    <xdr:to>
      <xdr:col>17</xdr:col>
      <xdr:colOff>144462</xdr:colOff>
      <xdr:row>26</xdr:row>
      <xdr:rowOff>130175</xdr:rowOff>
    </xdr:to>
    <xdr:graphicFrame macro="">
      <xdr:nvGraphicFramePr>
        <xdr:cNvPr id="2" name="Chart 1">
          <a:extLst>
            <a:ext uri="{FF2B5EF4-FFF2-40B4-BE49-F238E27FC236}">
              <a16:creationId xmlns:a16="http://schemas.microsoft.com/office/drawing/2014/main" id="{36011581-F82D-4E43-8C31-40AD8D669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0.21275</cdr:x>
      <cdr:y>0.10473</cdr:y>
    </cdr:from>
    <cdr:to>
      <cdr:x>0.33815</cdr:x>
      <cdr:y>0.17695</cdr:y>
    </cdr:to>
    <cdr:sp macro="" textlink="">
      <cdr:nvSpPr>
        <cdr:cNvPr id="2" name="TextBox 1">
          <a:extLst xmlns:a="http://schemas.openxmlformats.org/drawingml/2006/main">
            <a:ext uri="{FF2B5EF4-FFF2-40B4-BE49-F238E27FC236}">
              <a16:creationId xmlns:a16="http://schemas.microsoft.com/office/drawing/2014/main" id="{14C47F74-1D76-7390-547A-9C23DC09F475}"/>
            </a:ext>
          </a:extLst>
        </cdr:cNvPr>
        <cdr:cNvSpPr txBox="1"/>
      </cdr:nvSpPr>
      <cdr:spPr>
        <a:xfrm xmlns:a="http://schemas.openxmlformats.org/drawingml/2006/main">
          <a:off x="3016299" y="506429"/>
          <a:ext cx="1777917" cy="34922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MY" sz="1800" b="1" kern="1200"/>
            <a:t>1,121.24</a:t>
          </a:r>
        </a:p>
      </cdr:txBody>
    </cdr:sp>
  </cdr:relSizeAnchor>
  <cdr:relSizeAnchor xmlns:cdr="http://schemas.openxmlformats.org/drawingml/2006/chartDrawing">
    <cdr:from>
      <cdr:x>0.68435</cdr:x>
      <cdr:y>0.10078</cdr:y>
    </cdr:from>
    <cdr:to>
      <cdr:x>0.80976</cdr:x>
      <cdr:y>0.17301</cdr:y>
    </cdr:to>
    <cdr:sp macro="" textlink="">
      <cdr:nvSpPr>
        <cdr:cNvPr id="3" name="TextBox 1">
          <a:extLst xmlns:a="http://schemas.openxmlformats.org/drawingml/2006/main">
            <a:ext uri="{FF2B5EF4-FFF2-40B4-BE49-F238E27FC236}">
              <a16:creationId xmlns:a16="http://schemas.microsoft.com/office/drawing/2014/main" id="{B788EA14-C78D-C6E3-E41F-A401B0608166}"/>
            </a:ext>
          </a:extLst>
        </cdr:cNvPr>
        <cdr:cNvSpPr txBox="1"/>
      </cdr:nvSpPr>
      <cdr:spPr>
        <a:xfrm xmlns:a="http://schemas.openxmlformats.org/drawingml/2006/main">
          <a:off x="9702734" y="487342"/>
          <a:ext cx="1778058" cy="34927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MY" sz="1800" b="1" kern="1200"/>
            <a:t>1,250.43</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12700</xdr:colOff>
      <xdr:row>0</xdr:row>
      <xdr:rowOff>0</xdr:rowOff>
    </xdr:from>
    <xdr:to>
      <xdr:col>13</xdr:col>
      <xdr:colOff>12700</xdr:colOff>
      <xdr:row>21</xdr:row>
      <xdr:rowOff>152400</xdr:rowOff>
    </xdr:to>
    <xdr:graphicFrame macro="">
      <xdr:nvGraphicFramePr>
        <xdr:cNvPr id="2" name="Chart 1">
          <a:extLst>
            <a:ext uri="{FF2B5EF4-FFF2-40B4-BE49-F238E27FC236}">
              <a16:creationId xmlns:a16="http://schemas.microsoft.com/office/drawing/2014/main" id="{E967EDF8-5BA4-FFA6-6091-3FBEA55B5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0.30124</cdr:x>
      <cdr:y>0.02054</cdr:y>
    </cdr:from>
    <cdr:to>
      <cdr:x>0.66057</cdr:x>
      <cdr:y>0.11374</cdr:y>
    </cdr:to>
    <cdr:sp macro="" textlink="">
      <cdr:nvSpPr>
        <cdr:cNvPr id="2" name="TextBox 2">
          <a:extLst xmlns:a="http://schemas.openxmlformats.org/drawingml/2006/main">
            <a:ext uri="{FF2B5EF4-FFF2-40B4-BE49-F238E27FC236}">
              <a16:creationId xmlns:a16="http://schemas.microsoft.com/office/drawing/2014/main" id="{2FA52682-0436-5ABC-6695-2DE90AC58DF7}"/>
            </a:ext>
          </a:extLst>
        </cdr:cNvPr>
        <cdr:cNvSpPr txBox="1"/>
      </cdr:nvSpPr>
      <cdr:spPr>
        <a:xfrm xmlns:a="http://schemas.openxmlformats.org/drawingml/2006/main">
          <a:off x="3556000" y="82550"/>
          <a:ext cx="4241800" cy="3746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MY" sz="2000"/>
            <a:t>PENYATA ALIRAN TUNAI CIDB 2025</a:t>
          </a:r>
        </a:p>
      </cdr:txBody>
    </cdr:sp>
  </cdr:relSizeAnchor>
</c:userShapes>
</file>

<file path=xl/drawings/drawing9.xml><?xml version="1.0" encoding="utf-8"?>
<xdr:wsDr xmlns:xdr="http://schemas.openxmlformats.org/drawingml/2006/spreadsheetDrawing" xmlns:a="http://schemas.openxmlformats.org/drawingml/2006/main">
  <xdr:twoCellAnchor editAs="oneCell">
    <xdr:from>
      <xdr:col>7</xdr:col>
      <xdr:colOff>146050</xdr:colOff>
      <xdr:row>4</xdr:row>
      <xdr:rowOff>0</xdr:rowOff>
    </xdr:from>
    <xdr:to>
      <xdr:col>11</xdr:col>
      <xdr:colOff>475879</xdr:colOff>
      <xdr:row>13</xdr:row>
      <xdr:rowOff>95038</xdr:rowOff>
    </xdr:to>
    <xdr:pic>
      <xdr:nvPicPr>
        <xdr:cNvPr id="2" name="Picture 1">
          <a:extLst>
            <a:ext uri="{FF2B5EF4-FFF2-40B4-BE49-F238E27FC236}">
              <a16:creationId xmlns:a16="http://schemas.microsoft.com/office/drawing/2014/main" id="{8C68B633-13FA-4860-BA70-24A7884C082D}"/>
            </a:ext>
          </a:extLst>
        </xdr:cNvPr>
        <xdr:cNvPicPr>
          <a:picLocks noChangeAspect="1"/>
        </xdr:cNvPicPr>
      </xdr:nvPicPr>
      <xdr:blipFill>
        <a:blip xmlns:r="http://schemas.openxmlformats.org/officeDocument/2006/relationships" r:embed="rId1"/>
        <a:stretch>
          <a:fillRect/>
        </a:stretch>
      </xdr:blipFill>
      <xdr:spPr>
        <a:xfrm>
          <a:off x="4413250" y="736600"/>
          <a:ext cx="2768229" cy="1752388"/>
        </a:xfrm>
        <a:prstGeom prst="rect">
          <a:avLst/>
        </a:prstGeom>
      </xdr:spPr>
    </xdr:pic>
    <xdr:clientData/>
  </xdr:twoCellAnchor>
  <xdr:twoCellAnchor editAs="oneCell">
    <xdr:from>
      <xdr:col>2</xdr:col>
      <xdr:colOff>50800</xdr:colOff>
      <xdr:row>1</xdr:row>
      <xdr:rowOff>101600</xdr:rowOff>
    </xdr:from>
    <xdr:to>
      <xdr:col>3</xdr:col>
      <xdr:colOff>57067</xdr:colOff>
      <xdr:row>2</xdr:row>
      <xdr:rowOff>161895</xdr:rowOff>
    </xdr:to>
    <xdr:pic>
      <xdr:nvPicPr>
        <xdr:cNvPr id="3" name="Picture 2">
          <a:extLst>
            <a:ext uri="{FF2B5EF4-FFF2-40B4-BE49-F238E27FC236}">
              <a16:creationId xmlns:a16="http://schemas.microsoft.com/office/drawing/2014/main" id="{6A08A912-1BA6-4CCF-9D88-AF0C95DAAE74}"/>
            </a:ext>
          </a:extLst>
        </xdr:cNvPr>
        <xdr:cNvPicPr>
          <a:picLocks noChangeAspect="1"/>
        </xdr:cNvPicPr>
      </xdr:nvPicPr>
      <xdr:blipFill>
        <a:blip xmlns:r="http://schemas.openxmlformats.org/officeDocument/2006/relationships" r:embed="rId2"/>
        <a:stretch>
          <a:fillRect/>
        </a:stretch>
      </xdr:blipFill>
      <xdr:spPr>
        <a:xfrm>
          <a:off x="1270000" y="285750"/>
          <a:ext cx="615867" cy="24444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229.812289120367" backgroundQuery="1" createdVersion="8" refreshedVersion="8" minRefreshableVersion="3" recordCount="0" supportSubquery="1" supportAdvancedDrill="1" xr:uid="{CE44D01D-F622-4B02-B06A-9FDF2906C8F5}">
  <cacheSource type="external" connectionId="17"/>
  <cacheFields count="7">
    <cacheField name="[kategori].[Kategori].[Kategori]" caption="Kategori" numFmtId="0" hierarchy="56" level="1">
      <sharedItems count="4">
        <s v="Belanja Mengurus"/>
        <s v="Belanja Modal"/>
        <s v="Belanja Program"/>
        <s v="Hasil"/>
      </sharedItems>
    </cacheField>
    <cacheField name="[All2].[PTJ].[PTJ]" caption="PTJ" numFmtId="0" hierarchy="33" level="1">
      <sharedItems containsSemiMixedTypes="0" containsNonDate="0" containsString="0"/>
    </cacheField>
    <cacheField name="[All2].[Kategori].[Kategori]" caption="Kategori" numFmtId="0" hierarchy="43" level="1">
      <sharedItems containsSemiMixedTypes="0" containsNonDate="0" containsString="0"/>
    </cacheField>
    <cacheField name="[PTJ].[PTJ_1].[PTJ_1]" caption="PTJ_1" numFmtId="0" hierarchy="64"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65" level="1">
      <sharedItems containsSemiMixedTypes="0" containsNonDate="0" containsString="0"/>
    </cacheField>
    <cacheField name="[KOD].[KOD].[KOD]" caption="KOD" numFmtId="0" hierarchy="58" level="1">
      <sharedItems containsSemiMixedTypes="0" containsNonDate="0" containsString="0"/>
    </cacheField>
  </cacheFields>
  <cacheHierarchies count="100">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4"/>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2" memberValueDatatype="130" unbalanced="0">
      <fieldsUsage count="2">
        <fieldUsage x="-1"/>
        <fieldUsage x="1"/>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130" unbalanced="0"/>
    <cacheHierarchy uniqueName="[All2].[SASARAN Q1-25]" caption="SASARAN Q1-25" attribute="1" defaultMemberUniqueName="[All2].[SASARAN Q1-25].[All]" allUniqueName="[All2].[SASARAN Q1-25].[All]" dimensionUniqueName="[All2]" displayFolder="" count="0" memberValueDatatype="130" unbalanced="0"/>
    <cacheHierarchy uniqueName="[All2].[SEBENAR Q1-25]" caption="SEBENAR Q1-25" attribute="1" defaultMemberUniqueName="[All2].[SEBENAR Q1-25].[All]" allUniqueName="[All2].[SEBENAR Q1-25].[All]" dimensionUniqueName="[All2]" displayFolder="" count="0" memberValueDatatype="130" unbalanced="0"/>
    <cacheHierarchy uniqueName="[All2].[PRESTASI 03-2025]" caption="PRESTASI 03-2025" attribute="1" defaultMemberUniqueName="[All2].[PRESTASI 03-2025].[All]" allUniqueName="[All2].[PRESTASI 03-2025].[All]" dimensionUniqueName="[All2]" displayFolder="" count="0" memberValueDatatype="130" unbalanced="0"/>
    <cacheHierarchy uniqueName="[All2].[SEBENAR 03-2025]" caption="SEBENAR 03-2025" attribute="1" defaultMemberUniqueName="[All2].[SEBENAR 03-2025].[All]" allUniqueName="[All2].[SEBENAR 03-2025].[All]" dimensionUniqueName="[All2]" displayFolder="" count="0" memberValueDatatype="130" unbalanced="0"/>
    <cacheHierarchy uniqueName="[All2].[Column12]" caption="Column12" attribute="1" defaultMemberUniqueName="[All2].[Column12].[All]" allUniqueName="[All2].[Column12].[All]" dimensionUniqueName="[All2]" displayFolder="" count="0" memberValueDatatype="130" unbalanced="0"/>
    <cacheHierarchy uniqueName="[All2].[Column13]" caption="Column13" attribute="1" defaultMemberUniqueName="[All2].[Column13].[All]" allUniqueName="[All2].[Column13].[All]" dimensionUniqueName="[All2]" displayFolder="" count="0" memberValueDatatype="130" unbalanced="0"/>
    <cacheHierarchy uniqueName="[All2].[Column14]" caption="Column14" attribute="1" defaultMemberUniqueName="[All2].[Column14].[All]" allUniqueName="[All2].[Column14].[All]" dimensionUniqueName="[All2]" displayFolder="" count="0" memberValueDatatype="130" unbalanced="0"/>
    <cacheHierarchy uniqueName="[All2].[Kategori]" caption="Kategori" attribute="1" defaultMemberUniqueName="[All2].[Kategori].[All]" allUniqueName="[All2].[Kategori].[All]" dimensionUniqueName="[All2]" displayFolder="" count="2" memberValueDatatype="130" unbalanced="0">
      <fieldsUsage count="2">
        <fieldUsage x="-1"/>
        <fieldUsage x="2"/>
      </fieldsUsage>
    </cacheHierarchy>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2" memberValueDatatype="130" unbalanced="0">
      <fieldsUsage count="2">
        <fieldUsage x="-1"/>
        <fieldUsage x="0"/>
      </fieldsUsage>
    </cacheHierarchy>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6"/>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3"/>
      </fieldsUsage>
    </cacheHierarchy>
    <cacheHierarchy uniqueName="[PTJ].[PTJ2]" caption="PTJ2" attribute="1" defaultMemberUniqueName="[PTJ].[PTJ2].[All]" allUniqueName="[PTJ].[PTJ2].[All]" dimensionUniqueName="[PTJ]" displayFolder="" count="2" memberValueDatatype="130" unbalanced="0">
      <fieldsUsage count="2">
        <fieldUsage x="-1"/>
        <fieldUsage x="5"/>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PTJ]" caption="Sum of PTJ" measure="1" displayFolder="" measureGroup="DATA" count="0" hidden="1">
      <extLst>
        <ext xmlns:x15="http://schemas.microsoft.com/office/spreadsheetml/2010/11/main" uri="{B97F6D7D-B522-45F9-BDA1-12C45D357490}">
          <x15:cacheHierarchy aggregatedColumn="45"/>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7"/>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6"/>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229.812290972222" backgroundQuery="1" createdVersion="8" refreshedVersion="8" minRefreshableVersion="3" recordCount="0" supportSubquery="1" supportAdvancedDrill="1" xr:uid="{F1A503E4-7462-4647-BC9D-9D22E0FA4E3F}">
  <cacheSource type="external" connectionId="17"/>
  <cacheFields count="6">
    <cacheField name="[PTJ].[PTJ_1].[PTJ_1]" caption="PTJ_1" numFmtId="0" hierarchy="64" level="1">
      <sharedItems containsBlank="1" count="42">
        <s v="BAR"/>
        <s v="BKA"/>
        <s v="BKK"/>
        <s v="BKK1"/>
        <s v="BLA"/>
        <s v="BLA1"/>
        <s v="BPB"/>
        <s v="BPGK"/>
        <s v="BPK"/>
        <s v="BPKB"/>
        <s v="BPKB1"/>
        <s v="BPKPB"/>
        <s v="BPLV"/>
        <s v="BPS"/>
        <s v="BPS1"/>
        <s v="BPT"/>
        <s v="BSM"/>
        <s v="BSTU"/>
        <s v="BT"/>
        <s v="BTM"/>
        <s v="JH"/>
        <s v="KD"/>
        <s v="KN"/>
        <s v="ML"/>
        <s v="MR"/>
        <s v="NS"/>
        <s v="PH"/>
        <s v="PKE"/>
        <s v="PL"/>
        <s v="PP"/>
        <s v="PPUU"/>
        <s v="PR"/>
        <s v="SB"/>
        <s v="SD"/>
        <s v="SI"/>
        <s v="SL"/>
        <s v="SR"/>
        <s v="TR"/>
        <s v="TW"/>
        <s v="UPF"/>
        <s v="WP"/>
        <m/>
      </sharedItems>
    </cacheField>
    <cacheField name="[All2].[PTJ].[PTJ]" caption="PTJ" numFmtId="0" hierarchy="33" level="1">
      <sharedItems containsSemiMixedTypes="0" containsNonDate="0" containsString="0"/>
    </cacheField>
    <cacheField name="[All2].[Kategori].[Kategori]" caption="Kategori" numFmtId="0" hierarchy="43"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65" level="1">
      <sharedItems containsSemiMixedTypes="0" containsNonDate="0" containsString="0"/>
    </cacheField>
    <cacheField name="[KOD].[KOD].[KOD]" caption="KOD" numFmtId="0" hierarchy="58" level="1">
      <sharedItems containsSemiMixedTypes="0" containsNonDate="0" containsString="0"/>
    </cacheField>
  </cacheFields>
  <cacheHierarchies count="100">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3"/>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2" memberValueDatatype="130" unbalanced="0">
      <fieldsUsage count="2">
        <fieldUsage x="-1"/>
        <fieldUsage x="1"/>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130" unbalanced="0"/>
    <cacheHierarchy uniqueName="[All2].[SASARAN Q1-25]" caption="SASARAN Q1-25" attribute="1" defaultMemberUniqueName="[All2].[SASARAN Q1-25].[All]" allUniqueName="[All2].[SASARAN Q1-25].[All]" dimensionUniqueName="[All2]" displayFolder="" count="0" memberValueDatatype="130" unbalanced="0"/>
    <cacheHierarchy uniqueName="[All2].[SEBENAR Q1-25]" caption="SEBENAR Q1-25" attribute="1" defaultMemberUniqueName="[All2].[SEBENAR Q1-25].[All]" allUniqueName="[All2].[SEBENAR Q1-25].[All]" dimensionUniqueName="[All2]" displayFolder="" count="0" memberValueDatatype="130" unbalanced="0"/>
    <cacheHierarchy uniqueName="[All2].[PRESTASI 03-2025]" caption="PRESTASI 03-2025" attribute="1" defaultMemberUniqueName="[All2].[PRESTASI 03-2025].[All]" allUniqueName="[All2].[PRESTASI 03-2025].[All]" dimensionUniqueName="[All2]" displayFolder="" count="0" memberValueDatatype="130" unbalanced="0"/>
    <cacheHierarchy uniqueName="[All2].[SEBENAR 03-2025]" caption="SEBENAR 03-2025" attribute="1" defaultMemberUniqueName="[All2].[SEBENAR 03-2025].[All]" allUniqueName="[All2].[SEBENAR 03-2025].[All]" dimensionUniqueName="[All2]" displayFolder="" count="0" memberValueDatatype="130" unbalanced="0"/>
    <cacheHierarchy uniqueName="[All2].[Column12]" caption="Column12" attribute="1" defaultMemberUniqueName="[All2].[Column12].[All]" allUniqueName="[All2].[Column12].[All]" dimensionUniqueName="[All2]" displayFolder="" count="0" memberValueDatatype="130" unbalanced="0"/>
    <cacheHierarchy uniqueName="[All2].[Column13]" caption="Column13" attribute="1" defaultMemberUniqueName="[All2].[Column13].[All]" allUniqueName="[All2].[Column13].[All]" dimensionUniqueName="[All2]" displayFolder="" count="0" memberValueDatatype="130" unbalanced="0"/>
    <cacheHierarchy uniqueName="[All2].[Column14]" caption="Column14" attribute="1" defaultMemberUniqueName="[All2].[Column14].[All]" allUniqueName="[All2].[Column14].[All]" dimensionUniqueName="[All2]" displayFolder="" count="0" memberValueDatatype="130" unbalanced="0"/>
    <cacheHierarchy uniqueName="[All2].[Kategori]" caption="Kategori" attribute="1" defaultMemberUniqueName="[All2].[Kategori].[All]" allUniqueName="[All2].[Kategori].[All]" dimensionUniqueName="[All2]" displayFolder="" count="2" memberValueDatatype="130" unbalanced="0">
      <fieldsUsage count="2">
        <fieldUsage x="-1"/>
        <fieldUsage x="2"/>
      </fieldsUsage>
    </cacheHierarchy>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5"/>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0"/>
      </fieldsUsage>
    </cacheHierarchy>
    <cacheHierarchy uniqueName="[PTJ].[PTJ2]" caption="PTJ2" attribute="1" defaultMemberUniqueName="[PTJ].[PTJ2].[All]" allUniqueName="[PTJ].[PTJ2].[All]" dimensionUniqueName="[PTJ]" displayFolder="" count="2" memberValueDatatype="130" unbalanced="0">
      <fieldsUsage count="2">
        <fieldUsage x="-1"/>
        <fieldUsage x="4"/>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PTJ]" caption="Sum of PTJ" measure="1" displayFolder="" measureGroup="DATA" count="0" hidden="1">
      <extLst>
        <ext xmlns:x15="http://schemas.microsoft.com/office/spreadsheetml/2010/11/main" uri="{B97F6D7D-B522-45F9-BDA1-12C45D357490}">
          <x15:cacheHierarchy aggregatedColumn="45"/>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7"/>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6"/>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229.812292824077" backgroundQuery="1" createdVersion="8" refreshedVersion="8" minRefreshableVersion="3" recordCount="0" supportSubquery="1" supportAdvancedDrill="1" xr:uid="{70DF4304-51C7-4A02-943F-7CFBDA0BA509}">
  <cacheSource type="external" connectionId="17"/>
  <cacheFields count="5">
    <cacheField name="[PTJ].[PTJ_1].[PTJ_1]" caption="PTJ_1" numFmtId="0" hierarchy="64" level="1">
      <sharedItems containsBlank="1" count="42">
        <s v="BAR"/>
        <s v="BKA"/>
        <s v="BKK"/>
        <s v="BKK1"/>
        <s v="BLA"/>
        <s v="BLA1"/>
        <s v="BPB"/>
        <s v="BPGK"/>
        <s v="BPK"/>
        <s v="BPKB"/>
        <s v="BPKB1"/>
        <s v="BPKPB"/>
        <s v="BPLV"/>
        <s v="BPS"/>
        <s v="BPS1"/>
        <s v="BPT"/>
        <s v="BSM"/>
        <s v="BSTU"/>
        <s v="BT"/>
        <s v="BTM"/>
        <s v="JH"/>
        <s v="KD"/>
        <s v="KN"/>
        <s v="ML"/>
        <s v="MR"/>
        <s v="NS"/>
        <s v="PH"/>
        <s v="PKE"/>
        <s v="PL"/>
        <s v="PP"/>
        <s v="PPUU"/>
        <s v="PR"/>
        <s v="SB"/>
        <s v="SD"/>
        <s v="SI"/>
        <s v="SL"/>
        <s v="SR"/>
        <s v="TR"/>
        <s v="TW"/>
        <s v="UPF"/>
        <s v="WP"/>
        <m/>
      </sharedItems>
    </cacheField>
    <cacheField name="[All2].[Kategori].[Kategori]" caption="Kategori" numFmtId="0" hierarchy="43"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65" level="1">
      <sharedItems containsSemiMixedTypes="0" containsNonDate="0" containsString="0"/>
    </cacheField>
    <cacheField name="[KOD].[KOD].[KOD]" caption="KOD" numFmtId="0" hierarchy="58" level="1">
      <sharedItems containsSemiMixedTypes="0" containsNonDate="0" containsString="0"/>
    </cacheField>
  </cacheFields>
  <cacheHierarchies count="100">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2"/>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130" unbalanced="0"/>
    <cacheHierarchy uniqueName="[All2].[SASARAN Q1-25]" caption="SASARAN Q1-25" attribute="1" defaultMemberUniqueName="[All2].[SASARAN Q1-25].[All]" allUniqueName="[All2].[SASARAN Q1-25].[All]" dimensionUniqueName="[All2]" displayFolder="" count="0" memberValueDatatype="130" unbalanced="0"/>
    <cacheHierarchy uniqueName="[All2].[SEBENAR Q1-25]" caption="SEBENAR Q1-25" attribute="1" defaultMemberUniqueName="[All2].[SEBENAR Q1-25].[All]" allUniqueName="[All2].[SEBENAR Q1-25].[All]" dimensionUniqueName="[All2]" displayFolder="" count="0" memberValueDatatype="130" unbalanced="0"/>
    <cacheHierarchy uniqueName="[All2].[PRESTASI 03-2025]" caption="PRESTASI 03-2025" attribute="1" defaultMemberUniqueName="[All2].[PRESTASI 03-2025].[All]" allUniqueName="[All2].[PRESTASI 03-2025].[All]" dimensionUniqueName="[All2]" displayFolder="" count="0" memberValueDatatype="130" unbalanced="0"/>
    <cacheHierarchy uniqueName="[All2].[SEBENAR 03-2025]" caption="SEBENAR 03-2025" attribute="1" defaultMemberUniqueName="[All2].[SEBENAR 03-2025].[All]" allUniqueName="[All2].[SEBENAR 03-2025].[All]" dimensionUniqueName="[All2]" displayFolder="" count="0" memberValueDatatype="130" unbalanced="0"/>
    <cacheHierarchy uniqueName="[All2].[Column12]" caption="Column12" attribute="1" defaultMemberUniqueName="[All2].[Column12].[All]" allUniqueName="[All2].[Column12].[All]" dimensionUniqueName="[All2]" displayFolder="" count="0" memberValueDatatype="130" unbalanced="0"/>
    <cacheHierarchy uniqueName="[All2].[Column13]" caption="Column13" attribute="1" defaultMemberUniqueName="[All2].[Column13].[All]" allUniqueName="[All2].[Column13].[All]" dimensionUniqueName="[All2]" displayFolder="" count="0" memberValueDatatype="130" unbalanced="0"/>
    <cacheHierarchy uniqueName="[All2].[Column14]" caption="Column14" attribute="1" defaultMemberUniqueName="[All2].[Column14].[All]" allUniqueName="[All2].[Column14].[All]" dimensionUniqueName="[All2]" displayFolder="" count="0" memberValueDatatype="130" unbalanced="0"/>
    <cacheHierarchy uniqueName="[All2].[Kategori]" caption="Kategori" attribute="1" defaultMemberUniqueName="[All2].[Kategori].[All]" allUniqueName="[All2].[Kategori].[All]" dimensionUniqueName="[All2]" displayFolder="" count="2" memberValueDatatype="130" unbalanced="0">
      <fieldsUsage count="2">
        <fieldUsage x="-1"/>
        <fieldUsage x="1"/>
      </fieldsUsage>
    </cacheHierarchy>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4"/>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0"/>
      </fieldsUsage>
    </cacheHierarchy>
    <cacheHierarchy uniqueName="[PTJ].[PTJ2]" caption="PTJ2" attribute="1" defaultMemberUniqueName="[PTJ].[PTJ2].[All]" allUniqueName="[PTJ].[PTJ2].[All]" dimensionUniqueName="[PTJ]" displayFolder="" count="2" memberValueDatatype="130" unbalanced="0">
      <fieldsUsage count="2">
        <fieldUsage x="-1"/>
        <fieldUsage x="3"/>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PTJ]" caption="Sum of PTJ" measure="1" displayFolder="" measureGroup="DATA" count="0" hidden="1">
      <extLst>
        <ext xmlns:x15="http://schemas.microsoft.com/office/spreadsheetml/2010/11/main" uri="{B97F6D7D-B522-45F9-BDA1-12C45D357490}">
          <x15:cacheHierarchy aggregatedColumn="45"/>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7"/>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6"/>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229.812294560186" backgroundQuery="1" createdVersion="8" refreshedVersion="8" minRefreshableVersion="3" recordCount="0" supportSubquery="1" supportAdvancedDrill="1" xr:uid="{1623FA63-0485-4AC3-915C-550DAFDD9C3F}">
  <cacheSource type="external" connectionId="17"/>
  <cacheFields count="5">
    <cacheField name="[All2].[DESC].[DESC]" caption="DESC" numFmtId="0" hierarchy="31" level="1">
      <sharedItems count="37">
        <s v="A.Bangunan  ABM"/>
        <s v="A.Emolumen"/>
        <s v="A.Levi Kontrak"/>
        <s v="B.Bangunan"/>
        <s v="B.Bangunan The Met"/>
        <s v="B.Elaun Perjalanan"/>
        <s v="B.Yuran Pendaftaran"/>
        <s v="BOS"/>
        <s v="C.Faedah &amp; Dividen"/>
        <s v="C.Kelengkapan Pejabat"/>
        <s v="C.Perhubungan dan Utiliti"/>
        <s v="D.Penilaian Kemahiran"/>
        <s v="D.Perabot"/>
        <s v="D.Sewaan"/>
        <s v="E.Bekalan"/>
        <s v="E.Pelbagai Hasil"/>
        <s v="F.Penyelenggaraan"/>
        <s v="G.Perkhidmatan Iktisas"/>
        <s v="G.Perkhidmatan Iktisas COS"/>
        <s v="H.Latihan Staf"/>
        <s v="I.Susutnilai"/>
        <s v="J.Hutang Ragu"/>
        <s v="Kenderaan"/>
        <s v="Komputer"/>
        <s v="PPUU"/>
        <s v="SDK-BKK"/>
        <s v="SDK-BSTU"/>
        <s v="Sistem Komputer"/>
        <s v="SPA-BLA"/>
        <s v="SPA-BPKPB"/>
        <s v="SPKPB-BPB"/>
        <s v="SPKPB-BPK"/>
        <s v="SPN-BPGK"/>
        <s v="SPN-BPKB"/>
        <s v="SPN-BPLV"/>
        <s v="SPTB-BPS"/>
        <s v="SPTB-BPT"/>
      </sharedItems>
    </cacheField>
    <cacheField name="[All2].[Kategori].[Kategori]" caption="Kategori" numFmtId="0" hierarchy="43" level="1">
      <sharedItems containsSemiMixedTypes="0" containsNonDate="0" containsString="0"/>
    </cacheField>
    <cacheField name="[PTJ].[PTJ_1].[PTJ_1]" caption="PTJ_1" numFmtId="0" hierarchy="64" level="1">
      <sharedItems containsSemiMixedTypes="0" containsNonDate="0" containsString="0"/>
    </cacheField>
    <cacheField name="[PTJ].[PTJ2].[PTJ2]" caption="PTJ2" numFmtId="0" hierarchy="65" level="1">
      <sharedItems containsSemiMixedTypes="0" containsNonDate="0" containsString="0"/>
    </cacheField>
    <cacheField name="[KOD].[KOD].[KOD]" caption="KOD" numFmtId="0" hierarchy="58" level="1">
      <sharedItems containsSemiMixedTypes="0" containsNonDate="0" containsString="0"/>
    </cacheField>
  </cacheFields>
  <cacheHierarchies count="100">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0"/>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130" unbalanced="0"/>
    <cacheHierarchy uniqueName="[All2].[SASARAN Q1-25]" caption="SASARAN Q1-25" attribute="1" defaultMemberUniqueName="[All2].[SASARAN Q1-25].[All]" allUniqueName="[All2].[SASARAN Q1-25].[All]" dimensionUniqueName="[All2]" displayFolder="" count="0" memberValueDatatype="130" unbalanced="0"/>
    <cacheHierarchy uniqueName="[All2].[SEBENAR Q1-25]" caption="SEBENAR Q1-25" attribute="1" defaultMemberUniqueName="[All2].[SEBENAR Q1-25].[All]" allUniqueName="[All2].[SEBENAR Q1-25].[All]" dimensionUniqueName="[All2]" displayFolder="" count="0" memberValueDatatype="130" unbalanced="0"/>
    <cacheHierarchy uniqueName="[All2].[PRESTASI 03-2025]" caption="PRESTASI 03-2025" attribute="1" defaultMemberUniqueName="[All2].[PRESTASI 03-2025].[All]" allUniqueName="[All2].[PRESTASI 03-2025].[All]" dimensionUniqueName="[All2]" displayFolder="" count="0" memberValueDatatype="130" unbalanced="0"/>
    <cacheHierarchy uniqueName="[All2].[SEBENAR 03-2025]" caption="SEBENAR 03-2025" attribute="1" defaultMemberUniqueName="[All2].[SEBENAR 03-2025].[All]" allUniqueName="[All2].[SEBENAR 03-2025].[All]" dimensionUniqueName="[All2]" displayFolder="" count="0" memberValueDatatype="130" unbalanced="0"/>
    <cacheHierarchy uniqueName="[All2].[Column12]" caption="Column12" attribute="1" defaultMemberUniqueName="[All2].[Column12].[All]" allUniqueName="[All2].[Column12].[All]" dimensionUniqueName="[All2]" displayFolder="" count="0" memberValueDatatype="130" unbalanced="0"/>
    <cacheHierarchy uniqueName="[All2].[Column13]" caption="Column13" attribute="1" defaultMemberUniqueName="[All2].[Column13].[All]" allUniqueName="[All2].[Column13].[All]" dimensionUniqueName="[All2]" displayFolder="" count="0" memberValueDatatype="130" unbalanced="0"/>
    <cacheHierarchy uniqueName="[All2].[Column14]" caption="Column14" attribute="1" defaultMemberUniqueName="[All2].[Column14].[All]" allUniqueName="[All2].[Column14].[All]" dimensionUniqueName="[All2]" displayFolder="" count="0" memberValueDatatype="130" unbalanced="0"/>
    <cacheHierarchy uniqueName="[All2].[Kategori]" caption="Kategori" attribute="1" defaultMemberUniqueName="[All2].[Kategori].[All]" allUniqueName="[All2].[Kategori].[All]" dimensionUniqueName="[All2]" displayFolder="" count="2" memberValueDatatype="130" unbalanced="0">
      <fieldsUsage count="2">
        <fieldUsage x="-1"/>
        <fieldUsage x="1"/>
      </fieldsUsage>
    </cacheHierarchy>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4"/>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2"/>
      </fieldsUsage>
    </cacheHierarchy>
    <cacheHierarchy uniqueName="[PTJ].[PTJ2]" caption="PTJ2" attribute="1" defaultMemberUniqueName="[PTJ].[PTJ2].[All]" allUniqueName="[PTJ].[PTJ2].[All]" dimensionUniqueName="[PTJ]" displayFolder="" count="2" memberValueDatatype="130" unbalanced="0">
      <fieldsUsage count="2">
        <fieldUsage x="-1"/>
        <fieldUsage x="3"/>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PTJ]" caption="Sum of PTJ" measure="1" displayFolder="" measureGroup="DATA" count="0" hidden="1">
      <extLst>
        <ext xmlns:x15="http://schemas.microsoft.com/office/spreadsheetml/2010/11/main" uri="{B97F6D7D-B522-45F9-BDA1-12C45D357490}">
          <x15:cacheHierarchy aggregatedColumn="45"/>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7"/>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6"/>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229.812296412034" backgroundQuery="1" createdVersion="8" refreshedVersion="8" minRefreshableVersion="3" recordCount="0" supportSubquery="1" supportAdvancedDrill="1" xr:uid="{EF9E6F67-CFBD-4E16-BBC9-A28C9C54D2D5}">
  <cacheSource type="external" connectionId="17"/>
  <cacheFields count="6">
    <cacheField name="[kategori].[Kategori].[Kategori]" caption="Kategori" numFmtId="0" hierarchy="56" level="1">
      <sharedItems count="4">
        <s v="Belanja Mengurus"/>
        <s v="Belanja Modal"/>
        <s v="Belanja Program"/>
        <s v="Hasil"/>
      </sharedItems>
    </cacheField>
    <cacheField name="[All2].[Kategori].[Kategori]" caption="Kategori" numFmtId="0" hierarchy="43" level="1">
      <sharedItems containsSemiMixedTypes="0" containsNonDate="0" containsString="0"/>
    </cacheField>
    <cacheField name="[PTJ].[PTJ_1].[PTJ_1]" caption="PTJ_1" numFmtId="0" hierarchy="64"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65" level="1">
      <sharedItems containsSemiMixedTypes="0" containsNonDate="0" containsString="0"/>
    </cacheField>
    <cacheField name="[KOD].[KOD].[KOD]" caption="KOD" numFmtId="0" hierarchy="58" level="1">
      <sharedItems containsSemiMixedTypes="0" containsNonDate="0" containsString="0"/>
    </cacheField>
  </cacheFields>
  <cacheHierarchies count="100">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3"/>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130" unbalanced="0"/>
    <cacheHierarchy uniqueName="[All2].[SASARAN Q1-25]" caption="SASARAN Q1-25" attribute="1" defaultMemberUniqueName="[All2].[SASARAN Q1-25].[All]" allUniqueName="[All2].[SASARAN Q1-25].[All]" dimensionUniqueName="[All2]" displayFolder="" count="0" memberValueDatatype="130" unbalanced="0"/>
    <cacheHierarchy uniqueName="[All2].[SEBENAR Q1-25]" caption="SEBENAR Q1-25" attribute="1" defaultMemberUniqueName="[All2].[SEBENAR Q1-25].[All]" allUniqueName="[All2].[SEBENAR Q1-25].[All]" dimensionUniqueName="[All2]" displayFolder="" count="0" memberValueDatatype="130" unbalanced="0"/>
    <cacheHierarchy uniqueName="[All2].[PRESTASI 03-2025]" caption="PRESTASI 03-2025" attribute="1" defaultMemberUniqueName="[All2].[PRESTASI 03-2025].[All]" allUniqueName="[All2].[PRESTASI 03-2025].[All]" dimensionUniqueName="[All2]" displayFolder="" count="0" memberValueDatatype="130" unbalanced="0"/>
    <cacheHierarchy uniqueName="[All2].[SEBENAR 03-2025]" caption="SEBENAR 03-2025" attribute="1" defaultMemberUniqueName="[All2].[SEBENAR 03-2025].[All]" allUniqueName="[All2].[SEBENAR 03-2025].[All]" dimensionUniqueName="[All2]" displayFolder="" count="0" memberValueDatatype="130" unbalanced="0"/>
    <cacheHierarchy uniqueName="[All2].[Column12]" caption="Column12" attribute="1" defaultMemberUniqueName="[All2].[Column12].[All]" allUniqueName="[All2].[Column12].[All]" dimensionUniqueName="[All2]" displayFolder="" count="0" memberValueDatatype="130" unbalanced="0"/>
    <cacheHierarchy uniqueName="[All2].[Column13]" caption="Column13" attribute="1" defaultMemberUniqueName="[All2].[Column13].[All]" allUniqueName="[All2].[Column13].[All]" dimensionUniqueName="[All2]" displayFolder="" count="0" memberValueDatatype="130" unbalanced="0"/>
    <cacheHierarchy uniqueName="[All2].[Column14]" caption="Column14" attribute="1" defaultMemberUniqueName="[All2].[Column14].[All]" allUniqueName="[All2].[Column14].[All]" dimensionUniqueName="[All2]" displayFolder="" count="0" memberValueDatatype="130" unbalanced="0"/>
    <cacheHierarchy uniqueName="[All2].[Kategori]" caption="Kategori" attribute="1" defaultMemberUniqueName="[All2].[Kategori].[All]" allUniqueName="[All2].[Kategori].[All]" dimensionUniqueName="[All2]" displayFolder="" count="2" memberValueDatatype="130" unbalanced="0">
      <fieldsUsage count="2">
        <fieldUsage x="-1"/>
        <fieldUsage x="1"/>
      </fieldsUsage>
    </cacheHierarchy>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2" memberValueDatatype="130" unbalanced="0">
      <fieldsUsage count="2">
        <fieldUsage x="-1"/>
        <fieldUsage x="0"/>
      </fieldsUsage>
    </cacheHierarchy>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5"/>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2"/>
      </fieldsUsage>
    </cacheHierarchy>
    <cacheHierarchy uniqueName="[PTJ].[PTJ2]" caption="PTJ2" attribute="1" defaultMemberUniqueName="[PTJ].[PTJ2].[All]" allUniqueName="[PTJ].[PTJ2].[All]" dimensionUniqueName="[PTJ]" displayFolder="" count="2" memberValueDatatype="130" unbalanced="0">
      <fieldsUsage count="2">
        <fieldUsage x="-1"/>
        <fieldUsage x="4"/>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PTJ]" caption="Sum of PTJ" measure="1" displayFolder="" measureGroup="DATA" count="0" hidden="1">
      <extLst>
        <ext xmlns:x15="http://schemas.microsoft.com/office/spreadsheetml/2010/11/main" uri="{B97F6D7D-B522-45F9-BDA1-12C45D357490}">
          <x15:cacheHierarchy aggregatedColumn="45"/>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7"/>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6"/>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229.812287731482" backgroundQuery="1" createdVersion="3" refreshedVersion="8" minRefreshableVersion="3" recordCount="0" supportSubquery="1" supportAdvancedDrill="1" xr:uid="{C7C678F2-06D8-4492-9E76-E7F97E1E2220}">
  <cacheSource type="external" connectionId="17">
    <extLst>
      <ext xmlns:x14="http://schemas.microsoft.com/office/spreadsheetml/2009/9/main" uri="{F057638F-6D5F-4e77-A914-E7F072B9BCA8}">
        <x14:sourceConnection name="ThisWorkbookDataModel"/>
      </ext>
    </extLst>
  </cacheSource>
  <cacheFields count="0"/>
  <cacheHierarchies count="100">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130" unbalanced="0"/>
    <cacheHierarchy uniqueName="[All2].[SASARAN Q1-25]" caption="SASARAN Q1-25" attribute="1" defaultMemberUniqueName="[All2].[SASARAN Q1-25].[All]" allUniqueName="[All2].[SASARAN Q1-25].[All]" dimensionUniqueName="[All2]" displayFolder="" count="0" memberValueDatatype="130" unbalanced="0"/>
    <cacheHierarchy uniqueName="[All2].[SEBENAR Q1-25]" caption="SEBENAR Q1-25" attribute="1" defaultMemberUniqueName="[All2].[SEBENAR Q1-25].[All]" allUniqueName="[All2].[SEBENAR Q1-25].[All]" dimensionUniqueName="[All2]" displayFolder="" count="0" memberValueDatatype="130" unbalanced="0"/>
    <cacheHierarchy uniqueName="[All2].[PRESTASI 03-2025]" caption="PRESTASI 03-2025" attribute="1" defaultMemberUniqueName="[All2].[PRESTASI 03-2025].[All]" allUniqueName="[All2].[PRESTASI 03-2025].[All]" dimensionUniqueName="[All2]" displayFolder="" count="0" memberValueDatatype="130" unbalanced="0"/>
    <cacheHierarchy uniqueName="[All2].[SEBENAR 03-2025]" caption="SEBENAR 03-2025" attribute="1" defaultMemberUniqueName="[All2].[SEBENAR 03-2025].[All]" allUniqueName="[All2].[SEBENAR 03-2025].[All]" dimensionUniqueName="[All2]" displayFolder="" count="0" memberValueDatatype="130" unbalanced="0"/>
    <cacheHierarchy uniqueName="[All2].[Column12]" caption="Column12" attribute="1" defaultMemberUniqueName="[All2].[Column12].[All]" allUniqueName="[All2].[Column12].[All]" dimensionUniqueName="[All2]" displayFolder="" count="0" memberValueDatatype="130" unbalanced="0"/>
    <cacheHierarchy uniqueName="[All2].[Column13]" caption="Column13" attribute="1" defaultMemberUniqueName="[All2].[Column13].[All]" allUniqueName="[All2].[Column13].[All]" dimensionUniqueName="[All2]" displayFolder="" count="0" memberValueDatatype="130" unbalanced="0"/>
    <cacheHierarchy uniqueName="[All2].[Column14]" caption="Column14" attribute="1" defaultMemberUniqueName="[All2].[Column14].[All]" allUniqueName="[All2].[Column14].[All]" dimensionUniqueName="[All2]" displayFolder="" count="0" memberValueDatatype="130" unbalanced="0"/>
    <cacheHierarchy uniqueName="[All2].[Kategori]" caption="Kategori" attribute="1" defaultMemberUniqueName="[All2].[Kategori].[All]" allUniqueName="[All2].[Kategori].[All]" dimensionUniqueName="[All2]" displayFolder="" count="2"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cacheHierarchy uniqueName="[PTJ].[PTJ2]" caption="PTJ2" attribute="1" defaultMemberUniqueName="[PTJ].[PTJ2].[All]" allUniqueName="[PTJ].[PTJ2].[All]" dimensionUniqueName="[PTJ]" displayFolder="" count="2" memberValueDatatype="130" unbalanced="0"/>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PTJ]" caption="Sum of PTJ" measure="1" displayFolder="" measureGroup="DATA" count="0" hidden="1">
      <extLst>
        <ext xmlns:x15="http://schemas.microsoft.com/office/spreadsheetml/2010/11/main" uri="{B97F6D7D-B522-45F9-BDA1-12C45D357490}">
          <x15:cacheHierarchy aggregatedColumn="45"/>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7"/>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6"/>
        </ext>
      </extLst>
    </cacheHierarchy>
  </cacheHierarchies>
  <kpis count="0"/>
  <extLst>
    <ext xmlns:x14="http://schemas.microsoft.com/office/spreadsheetml/2009/9/main" uri="{725AE2AE-9491-48be-B2B4-4EB974FC3084}">
      <x14:pivotCacheDefinition slicerData="1" pivotCacheId="1748411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FE66A-58DE-45F9-B858-FF53AF7B99CC}" name="PivotTable1" cacheId="160" applyNumberFormats="0" applyBorderFormats="0" applyFontFormats="0" applyPatternFormats="0" applyAlignmentFormats="0" applyWidthHeightFormats="1" dataCaption="Values" tag="bded6777-2577-4872-954b-4b6b04c809cd" updatedVersion="8" minRefreshableVersion="3" useAutoFormatting="1" subtotalHiddenItems="1" itemPrintTitles="1" createdVersion="8" indent="0" outline="1" outlineData="1" multipleFieldFilters="0" chartFormat="15">
  <location ref="A19:A57" firstHeaderRow="1" firstDataRow="1" firstDataCol="1"/>
  <pivotFields count="5">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18941C-F154-4319-B3F2-F63A485B9F6F}" name="PivotTable10" cacheId="163" applyNumberFormats="0" applyBorderFormats="0" applyFontFormats="0" applyPatternFormats="0" applyAlignmentFormats="0" applyWidthHeightFormats="1" dataCaption="Values" tag="f89dbbb9-9ec1-4e69-a9b7-80a3a548faf6" updatedVersion="8" minRefreshableVersion="3" useAutoFormatting="1" subtotalHiddenItems="1" itemPrintTitles="1" createdVersion="8" indent="0" outline="1" outlineData="1" multipleFieldFilters="0" chartFormat="9">
  <location ref="A10:A15" firstHeaderRow="1" firstDataRow="1" firstDataCol="1"/>
  <pivotFields count="6">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formats count="2">
    <format dxfId="67">
      <pivotArea grandRow="1" outline="0" collapsedLevelsAreSubtotals="1" fieldPosition="0"/>
    </format>
    <format dxfId="66">
      <pivotArea collapsedLevelsAreSubtotals="1" fieldPosition="0">
        <references count="1">
          <reference field="0" count="0"/>
        </references>
      </pivotArea>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caption="Sasaran 12-2025"/>
    <pivotHierarchy dragToRow="0" dragToCol="0" dragToPage="0" dragToData="1" caption="Prestasi (Sebenar/Sasara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3CB98E-7EB3-46D2-8CE8-E6608D5AD8AF}" name="PivotTable3" cacheId="151" applyNumberFormats="0" applyBorderFormats="0" applyFontFormats="0" applyPatternFormats="0" applyAlignmentFormats="0" applyWidthHeightFormats="1" dataCaption="Values" tag="031e8320-fc73-4591-9780-34b97e8f38ab" updatedVersion="8" minRefreshableVersion="3" useAutoFormatting="1" subtotalHiddenItems="1" itemPrintTitles="1" createdVersion="8" indent="0" outline="1" outlineData="1" multipleFieldFilters="0" chartFormat="15">
  <location ref="A3:A8" firstHeaderRow="1" firstDataRow="1" firstDataCol="1"/>
  <pivotFields count="7">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All2].[PTJ].&amp;[HQ]"/>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AACD91-B04A-449E-821F-B25586EED2CB}" name="PivotTable12" cacheId="157" applyNumberFormats="0" applyBorderFormats="0" applyFontFormats="0" applyPatternFormats="0" applyAlignmentFormats="0" applyWidthHeightFormats="1" dataCaption="Values" tag="f67c0482-6ff8-40a7-92ac-3982f33c6540" updatedVersion="8" minRefreshableVersion="3" useAutoFormatting="1" subtotalHiddenItems="1" itemPrintTitles="1" createdVersion="8" indent="0" outline="1" outlineData="1" multipleFieldFilters="0" chartFormat="9">
  <location ref="J3:J46" firstHeaderRow="1" firstDataRow="1" firstDataCol="1"/>
  <pivotFields count="5">
    <pivotField axis="axisRow" allDrilled="1" subtotalTop="0" showAll="0" dataSourceSort="1" defaultSubtotal="0" defaultAttributeDrillState="1">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formats count="5">
    <format dxfId="72">
      <pivotArea collapsedLevelsAreSubtotals="1" fieldPosition="0">
        <references count="1">
          <reference field="0" count="8">
            <x v="2"/>
            <x v="18"/>
            <x v="24"/>
            <x v="25"/>
            <x v="31"/>
            <x v="33"/>
            <x v="34"/>
            <x v="36"/>
          </reference>
        </references>
      </pivotArea>
    </format>
    <format dxfId="71">
      <pivotArea grandRow="1" outline="0" collapsedLevelsAreSubtotals="1" fieldPosition="0"/>
    </format>
    <format dxfId="70">
      <pivotArea outline="0" collapsedLevelsAreSubtotals="1" fieldPosition="0"/>
    </format>
    <format dxfId="69">
      <pivotArea dataOnly="0" labelOnly="1" fieldPosition="0">
        <references count="1">
          <reference field="0" count="14">
            <x v="20"/>
            <x v="21"/>
            <x v="22"/>
            <x v="23"/>
            <x v="25"/>
            <x v="26"/>
            <x v="28"/>
            <x v="29"/>
            <x v="31"/>
            <x v="32"/>
            <x v="35"/>
            <x v="36"/>
            <x v="37"/>
            <x v="40"/>
          </reference>
        </references>
      </pivotArea>
    </format>
    <format dxfId="68">
      <pivotArea dataOnly="0" labelOnly="1" grandRow="1" outline="0"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0B13A0-0336-4B2B-B302-3A2D951454B2}" name="PivotTable11" cacheId="154" applyNumberFormats="0" applyBorderFormats="0" applyFontFormats="0" applyPatternFormats="0" applyAlignmentFormats="0" applyWidthHeightFormats="1" dataCaption="Values" tag="1618bcc0-983c-4b34-a1cb-96fc11f466d3" updatedVersion="8" minRefreshableVersion="3" useAutoFormatting="1" subtotalHiddenItems="1" itemPrintTitles="1" createdVersion="8" indent="0" outline="1" outlineData="1" multipleFieldFilters="0" chartFormat="44">
  <location ref="F3:F46" firstHeaderRow="1" firstDataRow="1" firstDataCol="1"/>
  <pivotFields count="6">
    <pivotField axis="axisRow" allDrilled="1" subtotalTop="0" showAll="0" defaultSubtotal="0" defaultAttributeDrillState="1">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formats count="2">
    <format dxfId="74">
      <pivotArea grandRow="1" outline="0" collapsedLevelsAreSubtotals="1" fieldPosition="0"/>
    </format>
    <format dxfId="73">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All2].[PTJ].&amp;[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caption="Sasaran 12-2025"/>
    <pivotHierarchy dragToRow="0" dragToCol="0" dragToPage="0" dragToData="1" caption="Prestasi 2025 (Sebenar/Sasaran)"/>
    <pivotHierarchy dragToRow="0" dragToCol="0" dragToPage="0" dragToData="1" caption="Pencapaian 12-2025"/>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33BBE98-4C63-4626-B66E-AA03287DF9AE}" autoFormatId="16" applyNumberFormats="0" applyBorderFormats="0" applyFontFormats="0" applyPatternFormats="0" applyAlignmentFormats="0" applyWidthHeightFormats="0">
  <queryTableRefresh nextId="29">
    <queryTableFields count="14">
      <queryTableField id="1" name="KOD" tableColumnId="1"/>
      <queryTableField id="2" name="DESC" tableColumnId="2"/>
      <queryTableField id="3" name="KOD1" tableColumnId="3"/>
      <queryTableField id="4" name="PTJ" tableColumnId="4"/>
      <queryTableField id="5" name="PTJ1" tableColumnId="5"/>
      <queryTableField id="6" name="BAJET 2025" tableColumnId="6"/>
      <queryTableField id="7" name="SASARAN Q1-25" tableColumnId="7"/>
      <queryTableField id="8" name="SEBENAR Q1-25" tableColumnId="8"/>
      <queryTableField id="10" name="PRESTASI 03-2025" tableColumnId="10"/>
      <queryTableField id="22" name="SEBENAR 03-2025" tableColumnId="11"/>
      <queryTableField id="13" name="Column12" tableColumnId="12"/>
      <queryTableField id="23" name="Column13" tableColumnId="13"/>
      <queryTableField id="24" name="Column14" tableColumnId="19"/>
      <queryTableField id="9" name="Kategori" tableColumnId="9"/>
    </queryTableFields>
  </queryTableRefresh>
  <extLst>
    <ext xmlns:x15="http://schemas.microsoft.com/office/spreadsheetml/2010/11/main" uri="{883FBD77-0823-4a55-B5E3-86C4891E6966}">
      <x15:queryTable sourceDataName="Query - All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TJ_1" xr10:uid="{2A5574C9-F7A6-467A-B34A-D54909693ABB}" sourceName="[PTJ].[PTJ_1]">
  <pivotTables>
    <pivotTable tabId="1" name="PivotTable3"/>
    <pivotTable tabId="1" name="PivotTable10"/>
    <pivotTable tabId="1" name="PivotTable11"/>
    <pivotTable tabId="1" name="PivotTable12"/>
    <pivotTable tabId="1" name="PivotTable1"/>
  </pivotTables>
  <data>
    <olap pivotCacheId="174841181">
      <levels count="2">
        <level uniqueName="[PTJ].[PTJ_1].[(All)]" sourceCaption="(All)" count="0"/>
        <level uniqueName="[PTJ].[PTJ_1].[PTJ_1]" sourceCaption="PTJ_1" count="42">
          <ranges>
            <range startItem="0">
              <i n="[PTJ].[PTJ_1].&amp;[BAR]" c="BAR"/>
              <i n="[PTJ].[PTJ_1].&amp;[BKA]" c="BKA"/>
              <i n="[PTJ].[PTJ_1].&amp;[BKK]" c="BKK"/>
              <i n="[PTJ].[PTJ_1].&amp;[BKK1]" c="BKK1"/>
              <i n="[PTJ].[PTJ_1].&amp;[BLA]" c="BLA"/>
              <i n="[PTJ].[PTJ_1].&amp;[BLA1]" c="BLA1"/>
              <i n="[PTJ].[PTJ_1].&amp;[BPB]" c="BPB"/>
              <i n="[PTJ].[PTJ_1].&amp;[BPGK]" c="BPGK"/>
              <i n="[PTJ].[PTJ_1].&amp;[BPK]" c="BPK"/>
              <i n="[PTJ].[PTJ_1].&amp;[BPKB]" c="BPKB"/>
              <i n="[PTJ].[PTJ_1].&amp;[BPKB1]" c="BPKB1"/>
              <i n="[PTJ].[PTJ_1].&amp;[BPKPB]" c="BPKPB"/>
              <i n="[PTJ].[PTJ_1].&amp;[BPLV]" c="BPLV"/>
              <i n="[PTJ].[PTJ_1].&amp;[BPS]" c="BPS"/>
              <i n="[PTJ].[PTJ_1].&amp;[BPS1]" c="BPS1"/>
              <i n="[PTJ].[PTJ_1].&amp;[BPT]" c="BPT"/>
              <i n="[PTJ].[PTJ_1].&amp;[BSM]" c="BSM"/>
              <i n="[PTJ].[PTJ_1].&amp;[BSTU]" c="BSTU"/>
              <i n="[PTJ].[PTJ_1].&amp;[BT]" c="BT"/>
              <i n="[PTJ].[PTJ_1].&amp;[BTM]" c="BTM"/>
              <i n="[PTJ].[PTJ_1].&amp;[JH]" c="JH"/>
              <i n="[PTJ].[PTJ_1].&amp;[KD]" c="KD"/>
              <i n="[PTJ].[PTJ_1].&amp;[KN]" c="KN"/>
              <i n="[PTJ].[PTJ_1].&amp;[ML]" c="ML"/>
              <i n="[PTJ].[PTJ_1].&amp;[MR]" c="MR"/>
              <i n="[PTJ].[PTJ_1].&amp;[NS]" c="NS"/>
              <i n="[PTJ].[PTJ_1].&amp;[PH]" c="PH"/>
              <i n="[PTJ].[PTJ_1].&amp;[PKE]" c="PKE"/>
              <i n="[PTJ].[PTJ_1].&amp;[PL]" c="PL"/>
              <i n="[PTJ].[PTJ_1].&amp;[PP]" c="PP"/>
              <i n="[PTJ].[PTJ_1].&amp;[PPUU]" c="PPUU"/>
              <i n="[PTJ].[PTJ_1].&amp;[PR]" c="PR"/>
              <i n="[PTJ].[PTJ_1].&amp;[SB]" c="SB"/>
              <i n="[PTJ].[PTJ_1].&amp;[SD]" c="SD"/>
              <i n="[PTJ].[PTJ_1].&amp;[SI]" c="SI"/>
              <i n="[PTJ].[PTJ_1].&amp;[SL]" c="SL"/>
              <i n="[PTJ].[PTJ_1].&amp;[SR]" c="SR"/>
              <i n="[PTJ].[PTJ_1].&amp;[TR]" c="TR"/>
              <i n="[PTJ].[PTJ_1].&amp;[TW]" c="TW"/>
              <i n="[PTJ].[PTJ_1].&amp;[UPF]" c="UPF"/>
              <i n="[PTJ].[PTJ_1].&amp;[WP]" c="WP"/>
              <i n="[PTJ].[PTJ_1].&amp;" c="(blank)"/>
            </range>
          </ranges>
        </level>
      </levels>
      <selections count="1">
        <selection n="[PTJ].[PTJ_1].[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 xr10:uid="{22641D70-69F9-4B80-AD96-EC945FF4B2C9}" sourceName="[All2].[DESC]">
  <pivotTables>
    <pivotTable tabId="1" name="PivotTable3"/>
    <pivotTable tabId="1" name="PivotTable10"/>
    <pivotTable tabId="1" name="PivotTable11"/>
    <pivotTable tabId="1" name="PivotTable12"/>
    <pivotTable tabId="1" name="PivotTable1"/>
  </pivotTables>
  <data>
    <olap pivotCacheId="174841181">
      <levels count="2">
        <level uniqueName="[All2].[DESC].[(All)]" sourceCaption="(All)" count="0"/>
        <level uniqueName="[All2].[DESC].[DESC]" sourceCaption="DESC" count="37">
          <ranges>
            <range startItem="0">
              <i n="[All2].[DESC].&amp;[A.Bangunan  ABM]" c="A.Bangunan  ABM"/>
              <i n="[All2].[DESC].&amp;[A.Emolumen]" c="A.Emolumen"/>
              <i n="[All2].[DESC].&amp;[A.Levi Kontrak]" c="A.Levi Kontrak"/>
              <i n="[All2].[DESC].&amp;[B.Bangunan]" c="B.Bangunan"/>
              <i n="[All2].[DESC].&amp;[B.Bangunan The Met]" c="B.Bangunan The Met"/>
              <i n="[All2].[DESC].&amp;[B.Elaun Perjalanan]" c="B.Elaun Perjalanan"/>
              <i n="[All2].[DESC].&amp;[B.Yuran Pendaftaran]" c="B.Yuran Pendaftaran"/>
              <i n="[All2].[DESC].&amp;[BOS]" c="BOS"/>
              <i n="[All2].[DESC].&amp;[C.Faedah &amp; Dividen]" c="C.Faedah &amp; Dividen"/>
              <i n="[All2].[DESC].&amp;[C.Kelengkapan Pejabat]" c="C.Kelengkapan Pejabat"/>
              <i n="[All2].[DESC].&amp;[C.Perhubungan dan Utiliti]" c="C.Perhubungan dan Utiliti"/>
              <i n="[All2].[DESC].&amp;[D.Penilaian Kemahiran]" c="D.Penilaian Kemahiran"/>
              <i n="[All2].[DESC].&amp;[D.Perabot]" c="D.Perabot"/>
              <i n="[All2].[DESC].&amp;[D.Sewaan]" c="D.Sewaan"/>
              <i n="[All2].[DESC].&amp;[E.Bekalan]" c="E.Bekalan"/>
              <i n="[All2].[DESC].&amp;[E.Pelbagai Hasil]" c="E.Pelbagai Hasil"/>
              <i n="[All2].[DESC].&amp;[F.Penyelenggaraan]" c="F.Penyelenggaraan"/>
              <i n="[All2].[DESC].&amp;[G.Perkhidmatan Iktisas]" c="G.Perkhidmatan Iktisas"/>
              <i n="[All2].[DESC].&amp;[G.Perkhidmatan Iktisas COS]" c="G.Perkhidmatan Iktisas COS"/>
              <i n="[All2].[DESC].&amp;[H.Latihan Staf]" c="H.Latihan Staf"/>
              <i n="[All2].[DESC].&amp;[I.Susutnilai]" c="I.Susutnilai"/>
              <i n="[All2].[DESC].&amp;[J.Hutang Ragu]" c="J.Hutang Ragu"/>
              <i n="[All2].[DESC].&amp;[Kenderaan]" c="Kenderaan"/>
              <i n="[All2].[DESC].&amp;[Komputer]" c="Komputer"/>
              <i n="[All2].[DESC].&amp;[PPUU]" c="PPUU"/>
              <i n="[All2].[DESC].&amp;[SDK-BKK]" c="SDK-BKK"/>
              <i n="[All2].[DESC].&amp;[SDK-BSTU]" c="SDK-BSTU"/>
              <i n="[All2].[DESC].&amp;[Sistem Komputer]" c="Sistem Komputer"/>
              <i n="[All2].[DESC].&amp;[SPA-BLA]" c="SPA-BLA"/>
              <i n="[All2].[DESC].&amp;[SPA-BPKPB]" c="SPA-BPKPB"/>
              <i n="[All2].[DESC].&amp;[SPKPB-BPB]" c="SPKPB-BPB"/>
              <i n="[All2].[DESC].&amp;[SPKPB-BPK]" c="SPKPB-BPK"/>
              <i n="[All2].[DESC].&amp;[SPN-BPGK]" c="SPN-BPGK"/>
              <i n="[All2].[DESC].&amp;[SPN-BPKB]" c="SPN-BPKB"/>
              <i n="[All2].[DESC].&amp;[SPN-BPLV]" c="SPN-BPLV"/>
              <i n="[All2].[DESC].&amp;[SPTB-BPS]" c="SPTB-BPS"/>
              <i n="[All2].[DESC].&amp;[SPTB-BPT]" c="SPTB-BPT"/>
            </range>
          </ranges>
        </level>
      </levels>
      <selections count="1">
        <selection n="[All2].[DESC].[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1" xr10:uid="{E05800C1-AA44-4A8C-809F-BC36DF49444F}" sourceName="[All2].[Kategori]">
  <pivotTables>
    <pivotTable tabId="1" name="PivotTable3"/>
    <pivotTable tabId="1" name="PivotTable10"/>
    <pivotTable tabId="1" name="PivotTable11"/>
    <pivotTable tabId="1" name="PivotTable12"/>
    <pivotTable tabId="1" name="PivotTable1"/>
  </pivotTables>
  <data>
    <olap pivotCacheId="174841181">
      <levels count="2">
        <level uniqueName="[All2].[Kategori].[(All)]" sourceCaption="(All)" count="0"/>
        <level uniqueName="[All2].[Kategori].[Kategori]" sourceCaption="Kategori" count="4">
          <ranges>
            <range startItem="0">
              <i n="[All2].[Kategori].&amp;[Belanja Mengurus]" c="Belanja Mengurus"/>
              <i n="[All2].[Kategori].&amp;[Belanja Modal]" c="Belanja Modal"/>
              <i n="[All2].[Kategori].&amp;[Belanja Program]" c="Belanja Program"/>
              <i n="[All2].[Kategori].&amp;[Hasil]" c="Hasil"/>
            </range>
          </ranges>
        </level>
      </levels>
      <selections count="1">
        <selection n="[All2].[Kategori].[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TJ2" xr10:uid="{C0E1CAC8-15B9-41AC-B369-CEE44A569587}" sourceName="[PTJ].[PTJ2]">
  <pivotTables>
    <pivotTable tabId="1" name="PivotTable3"/>
    <pivotTable tabId="1" name="PivotTable1"/>
    <pivotTable tabId="1" name="PivotTable10"/>
    <pivotTable tabId="1" name="PivotTable11"/>
    <pivotTable tabId="1" name="PivotTable12"/>
  </pivotTables>
  <data>
    <olap pivotCacheId="174841181">
      <levels count="2">
        <level uniqueName="[PTJ].[PTJ2].[(All)]" sourceCaption="(All)" count="0"/>
        <level uniqueName="[PTJ].[PTJ2].[PTJ2]" sourceCaption="PTJ2" count="3">
          <ranges>
            <range startItem="0">
              <i n="[PTJ].[PTJ2].&amp;[HQ]" c="HQ"/>
              <i n="[PTJ].[PTJ2].&amp;[Negeri]" c="Negeri"/>
              <i n="[PTJ].[PTJ2].&amp;" c="(blank)"/>
            </range>
          </ranges>
        </level>
      </levels>
      <selections count="1">
        <selection n="[PTJ].[PTJ2].[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D" xr10:uid="{EF75EC2E-28FF-4372-9235-2C83665DA7A6}" sourceName="[KOD].[KOD]">
  <pivotTables>
    <pivotTable tabId="1" name="PivotTable11"/>
    <pivotTable tabId="1" name="PivotTable1"/>
    <pivotTable tabId="1" name="PivotTable10"/>
    <pivotTable tabId="1" name="PivotTable12"/>
    <pivotTable tabId="1" name="PivotTable3"/>
  </pivotTables>
  <data>
    <olap pivotCacheId="174841181">
      <levels count="2">
        <level uniqueName="[KOD].[KOD].[(All)]" sourceCaption="(All)" count="0"/>
        <level uniqueName="[KOD].[KOD].[KOD]" sourceCaption="KOD" count="72">
          <ranges>
            <range startItem="0">
              <i n="[KOD].[KOD].&amp;[A.LV]" c="A.LV"/>
              <i n="[KOD].[KOD].&amp;[AA1]" c="AA1"/>
              <i n="[KOD].[KOD].&amp;[AB1]" c="AB1"/>
              <i n="[KOD].[KOD].&amp;[AC1]" c="AC1"/>
              <i n="[KOD].[KOD].&amp;[B.YP-PB]" c="B.YP-PB"/>
              <i n="[KOD].[KOD].&amp;[B.YP-PK]" c="B.YP-PK"/>
              <i n="[KOD].[KOD].&amp;[BA1]" c="BA1"/>
              <i n="[KOD].[KOD].&amp;[BA1-S]" c="BA1-S"/>
              <i n="[KOD].[KOD].&amp;[BA2]" c="BA2"/>
              <i n="[KOD].[KOD].&amp;[BB4]" c="BB4"/>
              <i n="[KOD].[KOD].&amp;[BB4-G]" c="BB4-G"/>
              <i n="[KOD].[KOD].&amp;[C.FD]" c="C.FD"/>
              <i n="[KOD].[KOD].&amp;[CA1]" c="CA1"/>
              <i n="[KOD].[KOD].&amp;[CB1]" c="CB1"/>
              <i n="[KOD].[KOD].&amp;[D.PK]" c="D.PK"/>
              <i n="[KOD].[KOD].&amp;[DA1]" c="DA1"/>
              <i n="[KOD].[KOD].&amp;[DB1]" c="DB1"/>
              <i n="[KOD].[KOD].&amp;[E1.LLH-YK]" c="E1.LLH-YK"/>
              <i n="[KOD].[KOD].&amp;[E2.LLH-VR]" c="E2.LLH-VR"/>
              <i n="[KOD].[KOD].&amp;[E3.LLH-KOMPAUN]" c="E3.LLH-KOMPAUN"/>
              <i n="[KOD].[KOD].&amp;[E3.LLH-PENALTI]" c="E3.LLH-PENALTI"/>
              <i n="[KOD].[KOD].&amp;[E4.LLH-HUP]" c="E4.LLH-HUP"/>
              <i n="[KOD].[KOD].&amp;[E4.LLH-HUP CAJ SKTN]" c="E4.LLH-HUP CAJ SKTN"/>
              <i n="[KOD].[KOD].&amp;[E5.LLH-LL SEWAAN]" c="E5.LLH-LL SEWAAN"/>
              <i n="[KOD].[KOD].&amp;[E5.LLH-SEWA BGN]" c="E5.LLH-SEWA BGN"/>
              <i n="[KOD].[KOD].&amp;[E5.LLH-SEWA TNH]" c="E5.LLH-SEWA TNH"/>
              <i n="[KOD].[KOD].&amp;[E6.LLH-BYRN BLK GERAN]" c="E6.LLH-BYRN BLK GERAN"/>
              <i n="[KOD].[KOD].&amp;[E6.LLH-GERAN]" c="E6.LLH-GERAN"/>
              <i n="[KOD].[KOD].&amp;[E6.LLH-SUMBGN]" c="E6.LLH-SUMBGN"/>
              <i n="[KOD].[KOD].&amp;[E7.LLH-JDOK]" c="E7.LLH-JDOK"/>
              <i n="[KOD].[KOD].&amp;[E8.LLH-JUAL ASET]" c="E8.LLH-JUAL ASET"/>
              <i n="[KOD].[KOD].&amp;[E9.LLH]" c="E9.LLH"/>
              <i n="[KOD].[KOD].&amp;[E9.LLH-BYRN BLK KOS GUAMAN]" c="E9.LLH-BYRN BLK KOS GUAMAN"/>
              <i n="[KOD].[KOD].&amp;[E9.LLH-HK LEVI]" c="E9.LLH-HK LEVI"/>
              <i n="[KOD].[KOD].&amp;[E9.LLH-MDRBH]" c="E9.LLH-MDRBH"/>
              <i n="[KOD].[KOD].&amp;[EA2]" c="EA2"/>
              <i n="[KOD].[KOD].&amp;[EC2]" c="EC2"/>
              <i n="[KOD].[KOD].&amp;[FA2]" c="FA2"/>
              <i n="[KOD].[KOD].&amp;[FB2]" c="FB2"/>
              <i n="[KOD].[KOD].&amp;[FC2]" c="FC2"/>
              <i n="[KOD].[KOD].&amp;[FD2]" c="FD2"/>
              <i n="[KOD].[KOD].&amp;[GB2]" c="GB2"/>
              <i n="[KOD].[KOD].&amp;[GD2]" c="GD2"/>
              <i n="[KOD].[KOD].&amp;[GD4]" c="GD4"/>
              <i n="[KOD].[KOD].&amp;[GD4-G]" c="GD4-G"/>
              <i n="[KOD].[KOD].&amp;[GE2]" c="GE2"/>
              <i n="[KOD].[KOD].&amp;[HA2]" c="HA2"/>
              <i n="[KOD].[KOD].&amp;[HB2]" c="HB2"/>
              <i n="[KOD].[KOD].&amp;[HB4]" c="HB4"/>
              <i n="[KOD].[KOD].&amp;[HB4-G]" c="HB4-G"/>
              <i n="[KOD].[KOD].&amp;[HC2]" c="HC2"/>
              <i n="[KOD].[KOD].&amp;[HC3]" c="HC3"/>
              <i n="[KOD].[KOD].&amp;[HD1]" c="HD1"/>
              <i n="[KOD].[KOD].&amp;[IA2]" c="IA2"/>
              <i n="[KOD].[KOD].&amp;[IB1]" c="IB1"/>
              <i n="[KOD].[KOD].&amp;[IC1]" c="IC1"/>
              <i n="[KOD].[KOD].&amp;[IC2]" c="IC2"/>
              <i n="[KOD].[KOD].&amp;[IC2-S]" c="IC2-S"/>
              <i n="[KOD].[KOD].&amp;[IE1]" c="IE1"/>
              <i n="[KOD].[KOD].&amp;[JA1]" c="JA1"/>
              <i n="[KOD].[KOD].&amp;[JC1]" c="JC1"/>
              <i n="[KOD].[KOD].&amp;[KB2]" c="KB2"/>
              <i n="[KOD].[KOD].&amp;[KD1]" c="KD1"/>
              <i n="[KOD].[KOD].&amp;[KF1]" c="KF1"/>
              <i n="[KOD].[KOD].&amp;[KF1-S]" c="KF1-S"/>
              <i n="[KOD].[KOD].&amp;[KF2]" c="KF2"/>
              <i n="[KOD].[KOD].&amp;[LA1]" c="LA1"/>
              <i n="[KOD].[KOD].&amp;[LB1]" c="LB1"/>
              <i n="[KOD].[KOD].&amp;[LC1]" c="LC1"/>
              <i n="[KOD].[KOD].&amp;[LD1]" c="LD1"/>
              <i n="[KOD].[KOD].&amp;[NA1]" c="NA1"/>
              <i n="[KOD].[KOD].&amp;" c="(blank)"/>
            </range>
          </ranges>
        </level>
      </levels>
      <selections count="1">
        <selection n="[KOD].[K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J_1 1" xr10:uid="{4C9298EC-6D22-469A-B91C-A7862F037229}" cache="Slicer_PTJ_1" caption="PTJ_1" columnCount="20" level="1" style="SlicerStyleLight1 2" rowHeight="216000"/>
  <slicer name="DESC" xr10:uid="{51D3A7F1-45AE-485C-852F-054A87F90834}" cache="Slicer_DESC" caption="DESC" level="1" style="SlicerStyleLight1 2" rowHeight="251883"/>
  <slicer name="Kategori 1" xr10:uid="{D1A529EE-E66A-4297-A29C-FE5CFD66CB12}" cache="Slicer_Kategori1" caption="Kategori" level="1" style="SlicerStyleLight1 2" rowHeight="251883"/>
  <slicer name="PTJ2" xr10:uid="{D9DF0BEE-DF69-486A-AA95-7B9EC9C76824}" cache="Slicer_PTJ2" caption="PTJ2" level="1" style="SlicerStyleLight1 2" rowHeight="251883"/>
  <slicer name="KOD" xr10:uid="{BD14BAD3-F18D-4B07-BBA1-E86D54AFC36C}" cache="Slicer_KOD" caption="KOD" level="1" style="SlicerStyleLight1 2" rowHeight="251883"/>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92B88A-3B9F-4DEF-ADEC-0C523FAAC239}" name="Table1" displayName="Table1" ref="B4:E24" totalsRowShown="0" headerRowDxfId="65" dataDxfId="64">
  <tableColumns count="4">
    <tableColumn id="1" xr3:uid="{EFDF0132-B064-4D6E-AD1D-64054AA24D60}" name="KOD" dataDxfId="63"/>
    <tableColumn id="2" xr3:uid="{457306A2-0BBB-4AEB-8568-48767F88A8BB}" name="Details" dataDxfId="62"/>
    <tableColumn id="3" xr3:uid="{F4D72EA0-D73F-4749-9ACE-422114DA21C4}" name="KOD2" dataDxfId="61"/>
    <tableColumn id="4" xr3:uid="{D2BB3ABA-2DBD-4941-A30E-727F8534D804}" name="Details3" dataDxfId="6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1BC038-EC4F-4A54-B33B-C8CDAC65BDA1}" name="Table4" displayName="Table4" ref="A1:E3" totalsRowShown="0" headerRowDxfId="59" dataDxfId="57" headerRowBorderDxfId="58" tableBorderDxfId="56" dataCellStyle="Comma">
  <autoFilter ref="A1:E3" xr:uid="{E91BC038-EC4F-4A54-B33B-C8CDAC65BDA1}"/>
  <tableColumns count="5">
    <tableColumn id="1" xr3:uid="{189E201E-E404-4741-A1B9-DF3C8A65DA51}" name="PERKARA" dataDxfId="55"/>
    <tableColumn id="2" xr3:uid="{58FC0E1E-8D37-4010-8146-6364B098D47C}" name="BAJET 2025" dataDxfId="54" dataCellStyle="Comma"/>
    <tableColumn id="3" xr3:uid="{3D2BD9EB-9EC5-4F7D-B6B2-EC65B9E7C1EB}" name="SASARAN _x000a_2025" dataDxfId="53" dataCellStyle="Comma"/>
    <tableColumn id="4" xr3:uid="{DBE263B9-5DFB-41EB-9CAE-740BA2D84759}" name="SEBENAR _x000a_2025" dataDxfId="52" dataCellStyle="Comma"/>
    <tableColumn id="5" xr3:uid="{3D8BBC54-BFEF-4CBF-95B5-57A9BACA1EEE}" name="SEBENAR _x000a_2024" dataDxfId="51"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C2049D-80A4-4297-A11D-150C792E1956}" name="Table5" displayName="Table5" ref="A42:E45" totalsRowShown="0" headerRowDxfId="50" dataDxfId="48" headerRowBorderDxfId="49" tableBorderDxfId="47" dataCellStyle="Comma">
  <autoFilter ref="A42:E45" xr:uid="{8EC2049D-80A4-4297-A11D-150C792E1956}"/>
  <tableColumns count="5">
    <tableColumn id="1" xr3:uid="{4E1136E0-5860-4A6A-8569-C6A4FD142654}" name="PERKARA" dataDxfId="46"/>
    <tableColumn id="2" xr3:uid="{8CC18B98-0444-4D93-A1CD-BB924FD54B1D}" name="BAJET 2025" dataDxfId="45" dataCellStyle="Comma"/>
    <tableColumn id="3" xr3:uid="{DA2E1AB2-6459-45BE-B2F0-B95E34649D94}" name="SASARAN _x000a_2025" dataDxfId="44" dataCellStyle="Comma"/>
    <tableColumn id="4" xr3:uid="{130EBBE3-BCF1-4634-9B1F-6BC2056487D5}" name="SEBENAR _x000a_2025" dataDxfId="43" dataCellStyle="Comma"/>
    <tableColumn id="5" xr3:uid="{87116892-2B7F-4950-9E39-4861EC855B65}" name="SEBENAR _x000a_2024" dataDxfId="42"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0FB2C7-8830-4DE2-A020-20CE87DD0EAA}" name="Table6" displayName="Table6" ref="A23:E28" totalsRowCount="1" headerRowDxfId="41" dataDxfId="39" headerRowBorderDxfId="40" tableBorderDxfId="38" dataCellStyle="Comma">
  <autoFilter ref="A23:E27" xr:uid="{3C0FB2C7-8830-4DE2-A020-20CE87DD0EAA}"/>
  <tableColumns count="5">
    <tableColumn id="1" xr3:uid="{6D50DE00-BE19-4F25-B0C3-249B5BEDCC45}" name="PERKARA" dataDxfId="37" totalsRowDxfId="36"/>
    <tableColumn id="2" xr3:uid="{B7E7C859-F02B-473C-ACC4-C06797EEBCF2}" name="BAJET 2025" totalsRowFunction="sum" dataDxfId="35" totalsRowDxfId="34" dataCellStyle="Comma" totalsRowCellStyle="Comma"/>
    <tableColumn id="3" xr3:uid="{F8FB2D26-3C98-4C11-BDC6-3BC59244F996}" name="SASARAN _x000a_2025" totalsRowFunction="sum" dataDxfId="33" totalsRowDxfId="32" dataCellStyle="Comma" totalsRowCellStyle="Comma"/>
    <tableColumn id="4" xr3:uid="{9CC702A4-BF62-4EAD-8416-42941F9A1E46}" name="SEBENAR _x000a_2025" totalsRowFunction="sum" dataDxfId="31" totalsRowDxfId="30" dataCellStyle="Comma" totalsRowCellStyle="Comma"/>
    <tableColumn id="5" xr3:uid="{ED3938E9-F77E-4E0C-9F7E-388DEFE109A2}" name="SEBENAR _x000a_2024" totalsRowFunction="sum" dataDxfId="29" totalsRowDxfId="28" dataCellStyle="Comma" totalsRow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162AA6-92D0-48E7-9AAE-308CADC4E93F}" name="Table2" displayName="Table2" ref="A32:E36" totalsRowShown="0" headerRowDxfId="27" dataDxfId="26" headerRowCellStyle="Normal 2" dataCellStyle="Comma">
  <autoFilter ref="A32:E36" xr:uid="{2E162AA6-92D0-48E7-9AAE-308CADC4E93F}"/>
  <tableColumns count="5">
    <tableColumn id="1" xr3:uid="{6512FF88-C6DD-4E9A-BE8A-915E4814FD80}" name=" PERKARA" dataCellStyle="Normal 2"/>
    <tableColumn id="2" xr3:uid="{782DD78D-14D0-4EF7-B972-1072BC1483A8}" name="ASET BERSIH (RM)" dataDxfId="25" dataCellStyle="Comma"/>
    <tableColumn id="3" xr3:uid="{F905E106-98F8-4617-B49B-95E10A130881}" name="ASET/LIABILITI BUKAN SEMASA (RM)" dataDxfId="24" dataCellStyle="Comma"/>
    <tableColumn id="4" xr3:uid="{D1A35F01-DACF-4D24-AE6E-2E682DACF15A}" name="ASET/LIABILITI SEMASA (RM)" dataDxfId="23" dataCellStyle="Comma"/>
    <tableColumn id="5" xr3:uid="{6333FFF8-DBAF-4356-A648-48821E6870D8}" name="JUMLAH" dataDxfId="22" dataCellStyle="Comma">
      <calculatedColumnFormula>SUM(Table2[[#This Row],[ASET BERSIH (RM)]:[ASET/LIABILITI SEMASA (RM)]])</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A515FB-9039-4095-A19E-806D74E6D02D}" name="Table3" displayName="Table3" ref="A23:E25" totalsRowShown="0" headerRowDxfId="21" dataDxfId="19" headerRowBorderDxfId="20" tableBorderDxfId="18">
  <autoFilter ref="A23:E25" xr:uid="{3EA515FB-9039-4095-A19E-806D74E6D02D}"/>
  <tableColumns count="5">
    <tableColumn id="1" xr3:uid="{0DC8E394-CD36-4C41-ABD5-26FB06E14528}" name=" PERKARA" dataDxfId="17"/>
    <tableColumn id="2" xr3:uid="{52CB7ED7-8E96-4905-A968-CB331EE664CB}" name="BAKI TUNAI AWAL (RM)" dataDxfId="16"/>
    <tableColumn id="3" xr3:uid="{074FD214-761C-47AE-9FFB-1951C18685AC}" name="AKT. OPERASI (RM )" dataDxfId="15" dataCellStyle="Comma"/>
    <tableColumn id="4" xr3:uid="{68095F32-2641-4A78-83A1-119E19CE9253}" name="AKT. PELABURAN (RM)" dataDxfId="14" dataCellStyle="Comma"/>
    <tableColumn id="5" xr3:uid="{6D339AF7-1B2D-4E64-881B-C301811A10A3}" name="BAKI TUNAI AKHIR (RM)" dataDxfId="1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30D579-22F3-4DD5-8BCB-55927C4F546E}" name="_All2" displayName="_All2" ref="A1:N673" tableType="queryTable" totalsRowShown="0">
  <autoFilter ref="A1:N673" xr:uid="{1B30D579-22F3-4DD5-8BCB-55927C4F546E}">
    <filterColumn colId="13">
      <filters>
        <filter val="Hasil"/>
      </filters>
    </filterColumn>
  </autoFilter>
  <tableColumns count="14">
    <tableColumn id="1" xr3:uid="{25351EBD-393B-434D-9F59-FD63BA5F7ADA}" uniqueName="1" name="KOD" queryTableFieldId="1" dataDxfId="12"/>
    <tableColumn id="2" xr3:uid="{D85B0B99-7269-4ABE-951F-83B17846967F}" uniqueName="2" name="DESC" queryTableFieldId="2" dataDxfId="11"/>
    <tableColumn id="3" xr3:uid="{8BF33412-CCB8-4F75-8D5D-9805C71C40D8}" uniqueName="3" name="KOD1" queryTableFieldId="3" dataDxfId="10"/>
    <tableColumn id="4" xr3:uid="{ED620B84-B9B4-4034-8A53-C55A1AD77A3D}" uniqueName="4" name="PTJ" queryTableFieldId="4" dataDxfId="9"/>
    <tableColumn id="5" xr3:uid="{B596A217-CE30-4A1B-94D2-2C8CDAFF00EB}" uniqueName="5" name="PTJ1" queryTableFieldId="5" dataDxfId="8"/>
    <tableColumn id="6" xr3:uid="{4DBC129B-7B48-49BA-88C7-8FB802BA5841}" uniqueName="6" name="BAJET 2025" queryTableFieldId="6" dataDxfId="7"/>
    <tableColumn id="7" xr3:uid="{54DB7663-3359-4BC2-9BFE-7432761D5E69}" uniqueName="7" name="SASARAN Q1-25" queryTableFieldId="7" dataDxfId="6"/>
    <tableColumn id="8" xr3:uid="{7BB8388D-087F-49D7-898A-15228FAE39E3}" uniqueName="8" name="SEBENAR Q1-25" queryTableFieldId="8" dataDxfId="5"/>
    <tableColumn id="10" xr3:uid="{DF30B3FB-D47E-4623-89A4-E74E1F245327}" uniqueName="10" name="PRESTASI 03-2025" queryTableFieldId="10" dataDxfId="4"/>
    <tableColumn id="11" xr3:uid="{B8EE12AE-499D-48F0-B4E0-6584AA60F27A}" uniqueName="11" name="SEBENAR 03-2025" queryTableFieldId="22" dataDxfId="3"/>
    <tableColumn id="12" xr3:uid="{9D58B54F-DC8D-4B80-885E-9479F9904621}" uniqueName="12" name="Column12" queryTableFieldId="13"/>
    <tableColumn id="13" xr3:uid="{89980D6D-30FA-487D-B392-79F8985A2032}" uniqueName="13" name="Column13" queryTableFieldId="23" dataDxfId="2"/>
    <tableColumn id="19" xr3:uid="{3B7172AD-2ADC-4FDF-A944-8739915B35E9}" uniqueName="19" name="Column14" queryTableFieldId="24" dataDxfId="1"/>
    <tableColumn id="9" xr3:uid="{98FBF860-49A1-4F92-8B22-86FF246E8FE4}" uniqueName="9" name="Kategori"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4.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50916-0D14-4C23-9748-98F228A9D257}">
  <sheetPr>
    <tabColor rgb="FFFFC000"/>
  </sheetPr>
  <dimension ref="A8:O90"/>
  <sheetViews>
    <sheetView topLeftCell="A10" zoomScale="75" zoomScaleNormal="75" workbookViewId="0">
      <selection activeCell="H20" sqref="H20"/>
    </sheetView>
  </sheetViews>
  <sheetFormatPr defaultRowHeight="14.5" x14ac:dyDescent="0.35"/>
  <cols>
    <col min="1" max="10" width="8.7265625" style="1"/>
    <col min="11" max="11" width="13.26953125" style="1" bestFit="1" customWidth="1"/>
    <col min="12" max="12" width="22.1796875" style="1" bestFit="1" customWidth="1"/>
    <col min="13" max="13" width="15.7265625" style="3" bestFit="1" customWidth="1"/>
    <col min="14" max="14" width="16" style="3" bestFit="1" customWidth="1"/>
    <col min="15" max="15" width="15.90625" style="3" bestFit="1" customWidth="1"/>
    <col min="16" max="16384" width="8.7265625" style="1"/>
  </cols>
  <sheetData>
    <row r="8" s="1" customFormat="1" x14ac:dyDescent="0.35"/>
    <row r="9" s="1" customFormat="1" x14ac:dyDescent="0.35"/>
    <row r="10" s="1" customFormat="1" x14ac:dyDescent="0.35"/>
    <row r="11" s="1" customFormat="1" x14ac:dyDescent="0.35"/>
    <row r="12" s="1" customFormat="1" x14ac:dyDescent="0.35"/>
    <row r="13" s="1" customFormat="1" x14ac:dyDescent="0.35"/>
    <row r="14" s="1" customFormat="1" x14ac:dyDescent="0.35"/>
    <row r="15" s="1" customFormat="1" x14ac:dyDescent="0.35"/>
    <row r="16" s="1" customFormat="1" x14ac:dyDescent="0.35"/>
    <row r="17" s="1" customFormat="1" x14ac:dyDescent="0.35"/>
    <row r="18" s="1" customFormat="1" x14ac:dyDescent="0.35"/>
    <row r="19" s="1" customFormat="1" x14ac:dyDescent="0.35"/>
    <row r="20" s="1" customFormat="1" x14ac:dyDescent="0.35"/>
    <row r="21" s="1" customFormat="1" x14ac:dyDescent="0.35"/>
    <row r="22" s="1" customFormat="1" x14ac:dyDescent="0.35"/>
    <row r="23" s="1" customFormat="1" x14ac:dyDescent="0.35"/>
    <row r="24" s="1" customFormat="1" x14ac:dyDescent="0.35"/>
    <row r="25" s="1" customFormat="1" x14ac:dyDescent="0.35"/>
    <row r="26" s="1" customFormat="1" x14ac:dyDescent="0.35"/>
    <row r="27" s="1" customFormat="1" x14ac:dyDescent="0.35"/>
    <row r="28" s="1" customFormat="1" x14ac:dyDescent="0.35"/>
    <row r="29" s="1" customFormat="1" x14ac:dyDescent="0.35"/>
    <row r="30" s="1" customFormat="1" x14ac:dyDescent="0.35"/>
    <row r="31" s="1" customFormat="1" x14ac:dyDescent="0.35"/>
    <row r="32" s="1" customFormat="1" x14ac:dyDescent="0.35"/>
    <row r="33" s="1" customFormat="1" x14ac:dyDescent="0.35"/>
    <row r="34" s="1" customFormat="1" x14ac:dyDescent="0.35"/>
    <row r="35" s="1" customFormat="1" x14ac:dyDescent="0.35"/>
    <row r="36" s="1" customFormat="1" x14ac:dyDescent="0.35"/>
    <row r="37" s="1" customFormat="1" x14ac:dyDescent="0.35"/>
    <row r="38" s="1" customFormat="1" x14ac:dyDescent="0.35"/>
    <row r="39" s="1" customFormat="1" x14ac:dyDescent="0.35"/>
    <row r="40" s="1" customFormat="1" x14ac:dyDescent="0.35"/>
    <row r="41" s="1" customFormat="1" x14ac:dyDescent="0.35"/>
    <row r="42" s="1" customFormat="1" x14ac:dyDescent="0.35"/>
    <row r="43" s="1" customFormat="1" x14ac:dyDescent="0.35"/>
    <row r="44" s="1" customFormat="1" x14ac:dyDescent="0.35"/>
    <row r="45" s="1" customFormat="1" x14ac:dyDescent="0.35"/>
    <row r="46" s="1" customFormat="1" x14ac:dyDescent="0.35"/>
    <row r="47" s="1" customFormat="1" x14ac:dyDescent="0.35"/>
    <row r="48" s="1" customFormat="1" x14ac:dyDescent="0.35"/>
    <row r="49" spans="1:3" s="1" customFormat="1" x14ac:dyDescent="0.35"/>
    <row r="50" spans="1:3" s="1" customFormat="1" x14ac:dyDescent="0.35"/>
    <row r="51" spans="1:3" s="1" customFormat="1" x14ac:dyDescent="0.35"/>
    <row r="52" spans="1:3" s="1" customFormat="1" x14ac:dyDescent="0.35"/>
    <row r="53" spans="1:3" s="1" customFormat="1" x14ac:dyDescent="0.35">
      <c r="A53" s="40" t="s">
        <v>136</v>
      </c>
      <c r="C53" s="1" t="s">
        <v>135</v>
      </c>
    </row>
    <row r="54" spans="1:3" s="1" customFormat="1" x14ac:dyDescent="0.35"/>
    <row r="55" spans="1:3" s="1" customFormat="1" x14ac:dyDescent="0.35"/>
    <row r="56" spans="1:3" s="1" customFormat="1" x14ac:dyDescent="0.35"/>
    <row r="57" spans="1:3" s="1" customFormat="1" x14ac:dyDescent="0.35"/>
    <row r="58" spans="1:3" s="1" customFormat="1" x14ac:dyDescent="0.35"/>
    <row r="59" spans="1:3" s="1" customFormat="1" x14ac:dyDescent="0.35"/>
    <row r="60" spans="1:3" s="1" customFormat="1" x14ac:dyDescent="0.35"/>
    <row r="61" spans="1:3" s="1" customFormat="1" x14ac:dyDescent="0.35"/>
    <row r="62" spans="1:3" s="1" customFormat="1" x14ac:dyDescent="0.35"/>
    <row r="63" spans="1:3" s="1" customFormat="1" x14ac:dyDescent="0.35"/>
    <row r="64" spans="1:3" s="1" customFormat="1" x14ac:dyDescent="0.35"/>
    <row r="65" s="1" customFormat="1" x14ac:dyDescent="0.35"/>
    <row r="66" s="1" customFormat="1" x14ac:dyDescent="0.35"/>
    <row r="67" s="1" customFormat="1" x14ac:dyDescent="0.35"/>
    <row r="68" s="1" customFormat="1" x14ac:dyDescent="0.35"/>
    <row r="69" s="1" customFormat="1" x14ac:dyDescent="0.35"/>
    <row r="70" s="1" customFormat="1" x14ac:dyDescent="0.35"/>
    <row r="71" s="1" customFormat="1" x14ac:dyDescent="0.35"/>
    <row r="72" s="1" customFormat="1" x14ac:dyDescent="0.35"/>
    <row r="73" s="1" customFormat="1" x14ac:dyDescent="0.35"/>
    <row r="74" s="1" customFormat="1" x14ac:dyDescent="0.35"/>
    <row r="75" s="1" customFormat="1" x14ac:dyDescent="0.35"/>
    <row r="76" s="1" customFormat="1" x14ac:dyDescent="0.35"/>
    <row r="77" s="1" customFormat="1" x14ac:dyDescent="0.35"/>
    <row r="78" s="1" customFormat="1" x14ac:dyDescent="0.35"/>
    <row r="79" s="1" customFormat="1" x14ac:dyDescent="0.35"/>
    <row r="80" s="1" customFormat="1" x14ac:dyDescent="0.35"/>
    <row r="81" s="1" customFormat="1" x14ac:dyDescent="0.35"/>
    <row r="82" s="1" customFormat="1" x14ac:dyDescent="0.35"/>
    <row r="83" s="1" customFormat="1" x14ac:dyDescent="0.35"/>
    <row r="84" s="1" customFormat="1" x14ac:dyDescent="0.35"/>
    <row r="85" s="1" customFormat="1" x14ac:dyDescent="0.35"/>
    <row r="86" s="1" customFormat="1" x14ac:dyDescent="0.35"/>
    <row r="87" s="1" customFormat="1" x14ac:dyDescent="0.35"/>
    <row r="88" s="1" customFormat="1" x14ac:dyDescent="0.35"/>
    <row r="89" s="1" customFormat="1" x14ac:dyDescent="0.35"/>
    <row r="90" s="1" customFormat="1" x14ac:dyDescent="0.35"/>
  </sheetData>
  <sheetProtection formatCells="0" formatColumns="0" formatRows="0" insertColumns="0" insertRows="0" insertHyperlinks="0" deleteColumns="0" deleteRows="0" sort="0" autoFilter="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7B7D3-F05E-40B6-BDE7-93622262DBB7}">
  <dimension ref="A3:O97"/>
  <sheetViews>
    <sheetView zoomScale="90" zoomScaleNormal="90" workbookViewId="0">
      <selection activeCell="D8" sqref="D8"/>
    </sheetView>
  </sheetViews>
  <sheetFormatPr defaultRowHeight="14.5" x14ac:dyDescent="0.35"/>
  <cols>
    <col min="1" max="1" width="15.36328125" bestFit="1" customWidth="1"/>
    <col min="2" max="2" width="16.54296875" bestFit="1" customWidth="1"/>
    <col min="3" max="3" width="22.54296875" bestFit="1" customWidth="1"/>
    <col min="4" max="4" width="22.26953125" bestFit="1" customWidth="1"/>
    <col min="5" max="6" width="12.81640625" bestFit="1" customWidth="1"/>
    <col min="7" max="7" width="14.90625" bestFit="1" customWidth="1"/>
    <col min="8" max="8" width="28.81640625" bestFit="1" customWidth="1"/>
    <col min="9" max="9" width="18.1796875" bestFit="1" customWidth="1"/>
    <col min="10" max="10" width="12.81640625" bestFit="1" customWidth="1"/>
    <col min="11" max="11" width="10.90625" bestFit="1" customWidth="1"/>
    <col min="12" max="12" width="12.81640625" bestFit="1" customWidth="1"/>
    <col min="13" max="13" width="21" style="9" bestFit="1" customWidth="1"/>
    <col min="14" max="14" width="9.453125" bestFit="1" customWidth="1"/>
  </cols>
  <sheetData>
    <row r="3" spans="1:13" x14ac:dyDescent="0.35">
      <c r="A3" s="21" t="s">
        <v>0</v>
      </c>
      <c r="F3" s="21" t="s">
        <v>0</v>
      </c>
      <c r="J3" s="21" t="s">
        <v>0</v>
      </c>
      <c r="L3" t="s">
        <v>0</v>
      </c>
      <c r="M3" s="9" t="s">
        <v>32</v>
      </c>
    </row>
    <row r="4" spans="1:13" x14ac:dyDescent="0.35">
      <c r="A4" s="22" t="s">
        <v>146</v>
      </c>
      <c r="F4" s="22" t="s">
        <v>154</v>
      </c>
      <c r="J4" s="22" t="s">
        <v>154</v>
      </c>
      <c r="L4" t="s">
        <v>3</v>
      </c>
      <c r="M4" s="9">
        <v>0</v>
      </c>
    </row>
    <row r="5" spans="1:13" x14ac:dyDescent="0.35">
      <c r="A5" s="22" t="s">
        <v>29</v>
      </c>
      <c r="F5" s="22" t="s">
        <v>2</v>
      </c>
      <c r="J5" s="22" t="s">
        <v>2</v>
      </c>
      <c r="L5" t="s">
        <v>13</v>
      </c>
      <c r="M5" s="9">
        <v>0.14183658666666668</v>
      </c>
    </row>
    <row r="6" spans="1:13" x14ac:dyDescent="0.35">
      <c r="A6" s="22" t="s">
        <v>147</v>
      </c>
      <c r="F6" s="22" t="s">
        <v>3</v>
      </c>
      <c r="J6" s="22" t="s">
        <v>3</v>
      </c>
      <c r="L6" t="s">
        <v>21</v>
      </c>
      <c r="M6" s="9">
        <v>0.20877192982456141</v>
      </c>
    </row>
    <row r="7" spans="1:13" x14ac:dyDescent="0.35">
      <c r="A7" s="22" t="s">
        <v>145</v>
      </c>
      <c r="F7" s="22" t="s">
        <v>188</v>
      </c>
      <c r="J7" s="22" t="s">
        <v>188</v>
      </c>
      <c r="L7" t="s">
        <v>23</v>
      </c>
      <c r="M7" s="9">
        <v>0.39473684210526316</v>
      </c>
    </row>
    <row r="8" spans="1:13" x14ac:dyDescent="0.35">
      <c r="A8" s="22" t="s">
        <v>1</v>
      </c>
      <c r="F8" s="22" t="s">
        <v>4</v>
      </c>
      <c r="J8" s="22" t="s">
        <v>4</v>
      </c>
      <c r="L8" t="s">
        <v>11</v>
      </c>
      <c r="M8" s="9">
        <v>0.47872340425531917</v>
      </c>
    </row>
    <row r="9" spans="1:13" x14ac:dyDescent="0.35">
      <c r="F9" s="22" t="s">
        <v>157</v>
      </c>
      <c r="J9" s="22" t="s">
        <v>157</v>
      </c>
      <c r="L9" t="s">
        <v>20</v>
      </c>
      <c r="M9" s="9">
        <v>0.49019607843137258</v>
      </c>
    </row>
    <row r="10" spans="1:13" x14ac:dyDescent="0.35">
      <c r="A10" s="21" t="s">
        <v>0</v>
      </c>
      <c r="F10" s="22" t="s">
        <v>5</v>
      </c>
      <c r="J10" s="22" t="s">
        <v>5</v>
      </c>
      <c r="L10" t="s">
        <v>26</v>
      </c>
      <c r="M10" s="9">
        <v>0.59087136929460582</v>
      </c>
    </row>
    <row r="11" spans="1:13" x14ac:dyDescent="0.35">
      <c r="A11" s="22" t="s">
        <v>146</v>
      </c>
      <c r="F11" s="22" t="s">
        <v>6</v>
      </c>
      <c r="J11" s="22" t="s">
        <v>6</v>
      </c>
      <c r="L11" t="s">
        <v>16</v>
      </c>
      <c r="M11" s="9">
        <v>0.61486486486486491</v>
      </c>
    </row>
    <row r="12" spans="1:13" x14ac:dyDescent="0.35">
      <c r="A12" s="22" t="s">
        <v>29</v>
      </c>
      <c r="F12" s="22" t="s">
        <v>7</v>
      </c>
      <c r="J12" s="22" t="s">
        <v>7</v>
      </c>
      <c r="L12" t="s">
        <v>22</v>
      </c>
      <c r="M12" s="9">
        <v>0.75146198830409361</v>
      </c>
    </row>
    <row r="13" spans="1:13" x14ac:dyDescent="0.35">
      <c r="A13" s="22" t="s">
        <v>147</v>
      </c>
      <c r="F13" s="22" t="s">
        <v>8</v>
      </c>
      <c r="J13" s="22" t="s">
        <v>8</v>
      </c>
      <c r="L13" t="s">
        <v>14</v>
      </c>
      <c r="M13" s="9">
        <v>0.79498077803203659</v>
      </c>
    </row>
    <row r="14" spans="1:13" x14ac:dyDescent="0.35">
      <c r="A14" s="22" t="s">
        <v>145</v>
      </c>
      <c r="F14" s="22" t="s">
        <v>156</v>
      </c>
      <c r="J14" s="22" t="s">
        <v>156</v>
      </c>
      <c r="L14" t="s">
        <v>15</v>
      </c>
      <c r="M14" s="9">
        <v>0.8091286307053942</v>
      </c>
    </row>
    <row r="15" spans="1:13" x14ac:dyDescent="0.35">
      <c r="A15" s="22" t="s">
        <v>1</v>
      </c>
      <c r="F15" s="22" t="s">
        <v>9</v>
      </c>
      <c r="J15" s="22" t="s">
        <v>9</v>
      </c>
      <c r="L15" t="s">
        <v>27</v>
      </c>
      <c r="M15" s="9">
        <v>0.88171060714285709</v>
      </c>
    </row>
    <row r="16" spans="1:13" x14ac:dyDescent="0.35">
      <c r="F16" s="22" t="s">
        <v>10</v>
      </c>
      <c r="J16" s="22" t="s">
        <v>10</v>
      </c>
      <c r="L16" t="s">
        <v>28</v>
      </c>
      <c r="M16" s="9">
        <v>0.89475084668192217</v>
      </c>
    </row>
    <row r="17" spans="1:13" x14ac:dyDescent="0.35">
      <c r="B17" s="9" t="e">
        <f>GETPIVOTDATA("[Measures].[Sasaran Q1]",$A$10)</f>
        <v>#REF!</v>
      </c>
      <c r="C17" s="9" t="e">
        <f>GETPIVOTDATA("[Measures].[Prestasi (Sebenar/Sasaran)2]",$A$10)</f>
        <v>#REF!</v>
      </c>
      <c r="D17" s="9" t="e">
        <f>GETPIVOTDATA("[Measures].[Pencapaian]",$A$10)</f>
        <v>#REF!</v>
      </c>
      <c r="F17" s="22" t="s">
        <v>11</v>
      </c>
      <c r="J17" s="22" t="s">
        <v>11</v>
      </c>
      <c r="L17" t="s">
        <v>18</v>
      </c>
      <c r="M17" s="9">
        <v>0.9294605809128631</v>
      </c>
    </row>
    <row r="18" spans="1:13" x14ac:dyDescent="0.35">
      <c r="F18" s="22" t="s">
        <v>36</v>
      </c>
      <c r="J18" s="22" t="s">
        <v>36</v>
      </c>
      <c r="L18" t="s">
        <v>24</v>
      </c>
      <c r="M18" s="9">
        <v>0.94737185354691078</v>
      </c>
    </row>
    <row r="19" spans="1:13" x14ac:dyDescent="0.35">
      <c r="A19" s="21" t="s">
        <v>0</v>
      </c>
      <c r="F19" s="22" t="s">
        <v>12</v>
      </c>
      <c r="J19" s="22" t="s">
        <v>12</v>
      </c>
      <c r="L19" t="s">
        <v>17</v>
      </c>
      <c r="M19" s="9">
        <v>0.95892282157676356</v>
      </c>
    </row>
    <row r="20" spans="1:13" x14ac:dyDescent="0.35">
      <c r="A20" s="22" t="s">
        <v>140</v>
      </c>
      <c r="F20" s="22" t="s">
        <v>13</v>
      </c>
      <c r="J20" s="22" t="s">
        <v>13</v>
      </c>
      <c r="L20" t="s">
        <v>7</v>
      </c>
      <c r="M20" s="9">
        <v>0.98292424</v>
      </c>
    </row>
    <row r="21" spans="1:13" x14ac:dyDescent="0.35">
      <c r="A21" s="22" t="s">
        <v>178</v>
      </c>
      <c r="F21" s="22" t="s">
        <v>148</v>
      </c>
      <c r="J21" s="22" t="s">
        <v>148</v>
      </c>
      <c r="L21" t="s">
        <v>19</v>
      </c>
      <c r="M21" s="9">
        <v>1.0350877192982455</v>
      </c>
    </row>
    <row r="22" spans="1:13" x14ac:dyDescent="0.35">
      <c r="A22" s="22" t="s">
        <v>181</v>
      </c>
      <c r="F22" s="22" t="s">
        <v>150</v>
      </c>
      <c r="J22" s="22" t="s">
        <v>150</v>
      </c>
      <c r="L22" t="s">
        <v>4</v>
      </c>
      <c r="M22" s="9">
        <v>1.2965154516640254</v>
      </c>
    </row>
    <row r="23" spans="1:13" x14ac:dyDescent="0.35">
      <c r="A23" s="22" t="s">
        <v>138</v>
      </c>
      <c r="F23" s="22" t="s">
        <v>30</v>
      </c>
      <c r="J23" s="22" t="s">
        <v>30</v>
      </c>
      <c r="L23" t="s">
        <v>1</v>
      </c>
      <c r="M23" s="9">
        <v>1.3502847037975929</v>
      </c>
    </row>
    <row r="24" spans="1:13" x14ac:dyDescent="0.35">
      <c r="A24" s="22" t="s">
        <v>1087</v>
      </c>
      <c r="F24" s="22" t="s">
        <v>14</v>
      </c>
      <c r="J24" s="41" t="s">
        <v>14</v>
      </c>
      <c r="L24" t="s">
        <v>8</v>
      </c>
      <c r="M24" s="9">
        <v>1.6014167679222358</v>
      </c>
    </row>
    <row r="25" spans="1:13" x14ac:dyDescent="0.35">
      <c r="A25" s="22" t="s">
        <v>168</v>
      </c>
      <c r="F25" s="22" t="s">
        <v>15</v>
      </c>
      <c r="J25" s="41" t="s">
        <v>15</v>
      </c>
      <c r="L25" t="s">
        <v>9</v>
      </c>
      <c r="M25" s="9">
        <v>1.8671781125226861</v>
      </c>
    </row>
    <row r="26" spans="1:13" x14ac:dyDescent="0.35">
      <c r="A26" s="22" t="s">
        <v>180</v>
      </c>
      <c r="F26" s="22" t="s">
        <v>16</v>
      </c>
      <c r="J26" s="41" t="s">
        <v>16</v>
      </c>
      <c r="L26" t="s">
        <v>25</v>
      </c>
      <c r="M26" s="9">
        <v>1.9983040935672516</v>
      </c>
    </row>
    <row r="27" spans="1:13" x14ac:dyDescent="0.35">
      <c r="A27" s="22" t="s">
        <v>743</v>
      </c>
      <c r="F27" s="22" t="s">
        <v>17</v>
      </c>
      <c r="J27" s="41" t="s">
        <v>17</v>
      </c>
      <c r="L27" t="s">
        <v>2</v>
      </c>
      <c r="M27" s="9" t="e">
        <v>#NUM!</v>
      </c>
    </row>
    <row r="28" spans="1:13" x14ac:dyDescent="0.35">
      <c r="A28" s="22" t="s">
        <v>176</v>
      </c>
      <c r="F28" s="22" t="s">
        <v>31</v>
      </c>
      <c r="J28" s="22" t="s">
        <v>31</v>
      </c>
      <c r="L28" t="s">
        <v>5</v>
      </c>
      <c r="M28" s="9" t="e">
        <v>#NUM!</v>
      </c>
    </row>
    <row r="29" spans="1:13" x14ac:dyDescent="0.35">
      <c r="A29" s="22" t="s">
        <v>139</v>
      </c>
      <c r="F29" s="22" t="s">
        <v>18</v>
      </c>
      <c r="J29" s="41" t="s">
        <v>18</v>
      </c>
      <c r="L29" t="s">
        <v>6</v>
      </c>
      <c r="M29" s="9" t="e">
        <v>#NUM!</v>
      </c>
    </row>
    <row r="30" spans="1:13" x14ac:dyDescent="0.35">
      <c r="A30" s="22" t="s">
        <v>162</v>
      </c>
      <c r="F30" s="22" t="s">
        <v>19</v>
      </c>
      <c r="J30" s="41" t="s">
        <v>19</v>
      </c>
      <c r="L30" t="s">
        <v>10</v>
      </c>
      <c r="M30" s="9" t="e">
        <v>#NUM!</v>
      </c>
    </row>
    <row r="31" spans="1:13" x14ac:dyDescent="0.35">
      <c r="A31" s="22" t="s">
        <v>581</v>
      </c>
      <c r="F31" s="22" t="s">
        <v>152</v>
      </c>
      <c r="J31" s="22" t="s">
        <v>152</v>
      </c>
      <c r="L31" t="s">
        <v>36</v>
      </c>
      <c r="M31" s="9" t="e">
        <v>#NUM!</v>
      </c>
    </row>
    <row r="32" spans="1:13" x14ac:dyDescent="0.35">
      <c r="A32" s="22" t="s">
        <v>137</v>
      </c>
      <c r="F32" s="22" t="s">
        <v>20</v>
      </c>
      <c r="J32" s="41" t="s">
        <v>20</v>
      </c>
      <c r="L32" t="s">
        <v>12</v>
      </c>
      <c r="M32" s="9" t="e">
        <v>#NUM!</v>
      </c>
    </row>
    <row r="33" spans="1:13" x14ac:dyDescent="0.35">
      <c r="A33" s="22" t="s">
        <v>171</v>
      </c>
      <c r="F33" s="22" t="s">
        <v>21</v>
      </c>
      <c r="J33" s="41" t="s">
        <v>21</v>
      </c>
    </row>
    <row r="34" spans="1:13" x14ac:dyDescent="0.35">
      <c r="A34" s="22" t="s">
        <v>585</v>
      </c>
      <c r="F34" s="22" t="s">
        <v>155</v>
      </c>
      <c r="J34" s="22" t="s">
        <v>155</v>
      </c>
    </row>
    <row r="35" spans="1:13" x14ac:dyDescent="0.35">
      <c r="A35" s="22" t="s">
        <v>177</v>
      </c>
      <c r="F35" s="22" t="s">
        <v>22</v>
      </c>
      <c r="J35" s="41" t="s">
        <v>22</v>
      </c>
    </row>
    <row r="36" spans="1:13" x14ac:dyDescent="0.35">
      <c r="A36" s="22" t="s">
        <v>170</v>
      </c>
      <c r="F36" s="22" t="s">
        <v>23</v>
      </c>
      <c r="J36" s="41" t="s">
        <v>23</v>
      </c>
    </row>
    <row r="37" spans="1:13" x14ac:dyDescent="0.35">
      <c r="A37" s="22" t="s">
        <v>174</v>
      </c>
      <c r="F37" s="22" t="s">
        <v>149</v>
      </c>
      <c r="J37" s="22" t="s">
        <v>149</v>
      </c>
    </row>
    <row r="38" spans="1:13" x14ac:dyDescent="0.35">
      <c r="A38" s="22" t="s">
        <v>327</v>
      </c>
      <c r="F38" s="22" t="s">
        <v>153</v>
      </c>
      <c r="J38" s="22" t="s">
        <v>153</v>
      </c>
    </row>
    <row r="39" spans="1:13" x14ac:dyDescent="0.35">
      <c r="A39" s="22" t="s">
        <v>164</v>
      </c>
      <c r="F39" s="22" t="s">
        <v>24</v>
      </c>
      <c r="J39" s="41" t="s">
        <v>24</v>
      </c>
    </row>
    <row r="40" spans="1:13" x14ac:dyDescent="0.35">
      <c r="A40" s="22" t="s">
        <v>175</v>
      </c>
      <c r="F40" s="22" t="s">
        <v>25</v>
      </c>
      <c r="J40" s="41" t="s">
        <v>25</v>
      </c>
    </row>
    <row r="41" spans="1:13" x14ac:dyDescent="0.35">
      <c r="A41" s="22" t="s">
        <v>158</v>
      </c>
      <c r="F41" s="22" t="s">
        <v>26</v>
      </c>
      <c r="J41" s="41" t="s">
        <v>26</v>
      </c>
    </row>
    <row r="42" spans="1:13" x14ac:dyDescent="0.35">
      <c r="A42" s="22" t="s">
        <v>33</v>
      </c>
      <c r="F42" s="22" t="s">
        <v>151</v>
      </c>
      <c r="J42" s="22" t="s">
        <v>151</v>
      </c>
    </row>
    <row r="43" spans="1:13" x14ac:dyDescent="0.35">
      <c r="A43" s="22" t="s">
        <v>34</v>
      </c>
      <c r="F43" s="22" t="s">
        <v>27</v>
      </c>
      <c r="J43" s="22" t="s">
        <v>27</v>
      </c>
    </row>
    <row r="44" spans="1:13" x14ac:dyDescent="0.35">
      <c r="A44" s="22" t="s">
        <v>155</v>
      </c>
      <c r="F44" s="22" t="s">
        <v>28</v>
      </c>
      <c r="J44" s="41" t="s">
        <v>28</v>
      </c>
    </row>
    <row r="45" spans="1:13" x14ac:dyDescent="0.35">
      <c r="A45" s="22" t="s">
        <v>166</v>
      </c>
      <c r="F45" s="22" t="s">
        <v>2072</v>
      </c>
      <c r="J45" s="22" t="s">
        <v>2072</v>
      </c>
    </row>
    <row r="46" spans="1:13" x14ac:dyDescent="0.35">
      <c r="A46" s="22" t="s">
        <v>159</v>
      </c>
      <c r="F46" s="22" t="s">
        <v>1</v>
      </c>
      <c r="G46" s="23"/>
      <c r="H46" s="23"/>
      <c r="I46" s="2"/>
      <c r="J46" s="41" t="s">
        <v>1</v>
      </c>
      <c r="M46"/>
    </row>
    <row r="47" spans="1:13" x14ac:dyDescent="0.35">
      <c r="A47" s="22" t="s">
        <v>35</v>
      </c>
      <c r="F47" s="22"/>
      <c r="G47" s="23"/>
      <c r="H47" s="23"/>
      <c r="I47" s="2"/>
      <c r="J47" s="22"/>
      <c r="M47"/>
    </row>
    <row r="48" spans="1:13" x14ac:dyDescent="0.35">
      <c r="A48" s="22" t="s">
        <v>179</v>
      </c>
      <c r="F48" s="22"/>
      <c r="G48" s="23"/>
      <c r="H48" s="23"/>
      <c r="I48" s="2"/>
      <c r="J48" s="22"/>
      <c r="M48"/>
    </row>
    <row r="49" spans="1:13" x14ac:dyDescent="0.35">
      <c r="A49" s="22" t="s">
        <v>173</v>
      </c>
      <c r="F49" s="22"/>
      <c r="G49" s="23"/>
      <c r="H49" s="23"/>
      <c r="I49" s="2"/>
      <c r="J49" s="22"/>
      <c r="M49"/>
    </row>
    <row r="50" spans="1:13" x14ac:dyDescent="0.35">
      <c r="A50" s="22" t="s">
        <v>163</v>
      </c>
      <c r="F50" s="22"/>
      <c r="G50" s="23"/>
      <c r="H50" s="23"/>
      <c r="I50" s="2"/>
      <c r="J50" s="22"/>
      <c r="M50"/>
    </row>
    <row r="51" spans="1:13" x14ac:dyDescent="0.35">
      <c r="A51" s="22" t="s">
        <v>167</v>
      </c>
      <c r="F51" s="22"/>
      <c r="G51" s="23"/>
      <c r="H51" s="23"/>
      <c r="I51" s="2"/>
      <c r="J51" s="22"/>
      <c r="M51"/>
    </row>
    <row r="52" spans="1:13" x14ac:dyDescent="0.35">
      <c r="A52" s="22" t="s">
        <v>161</v>
      </c>
      <c r="F52" s="22"/>
      <c r="G52" s="23"/>
      <c r="H52" s="23"/>
      <c r="I52" s="2"/>
      <c r="J52" s="22"/>
      <c r="M52"/>
    </row>
    <row r="53" spans="1:13" x14ac:dyDescent="0.35">
      <c r="A53" s="22" t="s">
        <v>172</v>
      </c>
      <c r="F53" s="22"/>
      <c r="G53" s="23"/>
      <c r="H53" s="23"/>
      <c r="I53" s="2"/>
      <c r="J53" s="22"/>
      <c r="M53"/>
    </row>
    <row r="54" spans="1:13" x14ac:dyDescent="0.35">
      <c r="A54" s="22" t="s">
        <v>160</v>
      </c>
      <c r="F54" s="22"/>
      <c r="G54" s="23"/>
      <c r="H54" s="23"/>
      <c r="I54" s="2"/>
      <c r="J54" s="22"/>
      <c r="M54"/>
    </row>
    <row r="55" spans="1:13" x14ac:dyDescent="0.35">
      <c r="A55" s="22" t="s">
        <v>169</v>
      </c>
      <c r="F55" s="22"/>
      <c r="G55" s="23"/>
      <c r="H55" s="23"/>
      <c r="I55" s="2"/>
      <c r="J55" s="22"/>
      <c r="M55"/>
    </row>
    <row r="56" spans="1:13" x14ac:dyDescent="0.35">
      <c r="A56" s="22" t="s">
        <v>165</v>
      </c>
      <c r="F56" s="22"/>
      <c r="G56" s="23"/>
      <c r="H56" s="23"/>
      <c r="I56" s="2"/>
      <c r="J56" s="22"/>
      <c r="M56"/>
    </row>
    <row r="57" spans="1:13" x14ac:dyDescent="0.35">
      <c r="A57" s="22" t="s">
        <v>1</v>
      </c>
      <c r="F57" s="22"/>
      <c r="G57" s="23"/>
      <c r="H57" s="23"/>
      <c r="I57" s="2"/>
      <c r="J57" s="22"/>
      <c r="M57"/>
    </row>
    <row r="58" spans="1:13" x14ac:dyDescent="0.35">
      <c r="F58" s="22"/>
      <c r="G58" s="23"/>
      <c r="H58" s="23"/>
      <c r="I58" s="2"/>
      <c r="J58" s="22"/>
      <c r="M58"/>
    </row>
    <row r="59" spans="1:13" x14ac:dyDescent="0.35">
      <c r="F59" s="22"/>
      <c r="G59" s="23"/>
      <c r="H59" s="23"/>
      <c r="I59" s="2"/>
      <c r="J59" s="22"/>
      <c r="M59"/>
    </row>
    <row r="60" spans="1:13" x14ac:dyDescent="0.35">
      <c r="F60" s="22"/>
      <c r="G60" s="23"/>
      <c r="H60" s="23"/>
      <c r="I60" s="2"/>
      <c r="J60" s="22"/>
      <c r="M60"/>
    </row>
    <row r="61" spans="1:13" x14ac:dyDescent="0.35">
      <c r="F61" s="22"/>
      <c r="G61" s="23"/>
      <c r="H61" s="23"/>
      <c r="I61" s="2"/>
      <c r="J61" s="22"/>
      <c r="M61"/>
    </row>
    <row r="62" spans="1:13" x14ac:dyDescent="0.35">
      <c r="F62" s="6">
        <f>COUNTIFS(K3:K44,"&gt;=95%", F3:F44,"&lt;&gt;Grand Total")</f>
        <v>0</v>
      </c>
      <c r="G62" s="6">
        <f>COUNTIFS(K3:K44,"&gt;=85%", K3:K44,"&lt;=94.99%", F3:F44,"&lt;&gt;Grand Total")</f>
        <v>0</v>
      </c>
      <c r="H62" s="6">
        <f>COUNTIFS(K3:K44,"&lt;84.999%", F3:F44,"&lt;&gt;Grand Total")</f>
        <v>0</v>
      </c>
      <c r="J62" s="15">
        <f>F62+G62+H62</f>
        <v>0</v>
      </c>
      <c r="M62"/>
    </row>
    <row r="63" spans="1:13" x14ac:dyDescent="0.35">
      <c r="B63" s="14" t="str">
        <f>IFERROR(
  IF(GETPIVOTDATA("[Measures].[Sum of SEBENAR Q1-25 2]",$A$19) &gt;= 1000000,
     "RM " &amp; TEXT(GETPIVOTDATA("[Measures].[Sum of SEBENAR Q1-25 2]",$A$19)/1000000, "0.00") &amp; " juta",
     "RM " &amp; TEXT(GETPIVOTDATA("[Measures].[Sum of SEBENAR Q1-25 2]",$A$19)/1000, "0.00") &amp; " ribu"
  ),
  "-"
)</f>
        <v>-</v>
      </c>
      <c r="C63" s="14" t="str">
        <f>IFERROR(
  IF(GETPIVOTDATA("[Measures].[Sum of SASARAN Q1-25 2]",$A$19) &gt;= 1000000,
     "RM " &amp; TEXT(GETPIVOTDATA("[Measures].[Sum of SASARAN Q1-25 2]",$A$19)/1000000, "0.00") &amp; " juta",
     "RM " &amp; TEXT(GETPIVOTDATA("[Measures].[Sum of SASARAN Q1-25 2]",$A$19)/1000, "0.00") &amp; " ribu"
  ),
  "-"
)</f>
        <v>-</v>
      </c>
      <c r="F63" s="13" t="str" cm="1">
        <f t="array" ref="F63">IFERROR(
  _xlfn.TEXTJOIN(", ", TRUE,
    _xlfn.LET(
      _xlpm.names, J4:J44,
      _xlpm.values, K4:K44,
      _xlpm.filtered, _xlfn._xlws.FILTER(
        CHOOSE({1,2}, _xlpm.names, _xlpm.values),
        ISNUMBER(_xlpm.values) * (_xlpm.values &gt;= 0.95) * (_xlpm.names &lt;&gt; "Grand Total")
      ),
      _xlpm.sorted, _xlfn._xlws.SORT(_xlpm.filtered, 2, -1),
      _xlfn.TEXTJOIN(", ", TRUE, INDEX(_xlpm.sorted,,1) &amp; " - " &amp; TEXT(INDEX(_xlpm.sorted,,2), "0.0%"))
    )
  ),
  "-"
)</f>
        <v>-</v>
      </c>
      <c r="G63" s="7" t="str" cm="1">
        <f t="array" ref="G63">IFERROR(
  _xlfn.TEXTJOIN(", ", TRUE,
    _xlfn.LET(
      _xlpm.names, J4:J44,
      _xlpm.values, K4:K44,
      _xlpm.filtered, _xlfn._xlws.FILTER(
        CHOOSE({1,2}, _xlpm.names, _xlpm.values),
        ISNUMBER(_xlpm.values) * (_xlpm.values &gt;= 0.85) * (_xlpm.values &lt; 0.95) * (_xlpm.names &lt;&gt; "Grand Total")
      ),
      _xlpm.sorted, _xlfn._xlws.SORT(_xlpm.filtered, 2, -1),
      _xlfn.TEXTJOIN(", ", TRUE, INDEX(_xlpm.sorted,,1) &amp; " - " &amp; TEXT(INDEX(_xlpm.sorted,,2), "0.0%"))
    )
  ),
  "-"
)</f>
        <v>-</v>
      </c>
      <c r="H63" s="7" t="str" cm="1">
        <f t="array" ref="H63">IFERROR(
  _xlfn.TEXTJOIN(", ", TRUE,
    _xlfn.LET(
      _xlpm.names, J4:J44,
      _xlpm.values, K4:K44,
      _xlpm.filtered, _xlfn._xlws.FILTER(
        CHOOSE({1,2}, _xlpm.names, _xlpm.values),
        ISNUMBER(_xlpm.values) * (_xlpm.values &lt; 0.85) * (_xlpm.names &lt;&gt; "Grand Total")
      ),
      _xlpm.sorted, _xlfn._xlws.SORT(_xlpm.filtered, 2, -1),
      _xlfn.TEXTJOIN(", ", TRUE, INDEX(_xlpm.sorted,,1) &amp; " - " &amp; TEXT(INDEX(_xlpm.sorted,,2), "0.0%"))
    )
  ),
  "-"
)</f>
        <v>-</v>
      </c>
      <c r="M63"/>
    </row>
    <row r="64" spans="1:13" x14ac:dyDescent="0.35">
      <c r="M64"/>
    </row>
    <row r="65" spans="4:13" x14ac:dyDescent="0.35">
      <c r="D65" s="5"/>
      <c r="M65"/>
    </row>
    <row r="66" spans="4:13" x14ac:dyDescent="0.35">
      <c r="D66" s="4"/>
      <c r="M66"/>
    </row>
    <row r="67" spans="4:13" x14ac:dyDescent="0.35">
      <c r="D67" s="4"/>
    </row>
    <row r="68" spans="4:13" x14ac:dyDescent="0.35">
      <c r="D68" s="4"/>
    </row>
    <row r="69" spans="4:13" x14ac:dyDescent="0.35">
      <c r="D69" s="4"/>
    </row>
    <row r="70" spans="4:13" x14ac:dyDescent="0.35">
      <c r="D70" s="4"/>
    </row>
    <row r="71" spans="4:13" x14ac:dyDescent="0.35">
      <c r="D71" s="4"/>
    </row>
    <row r="72" spans="4:13" x14ac:dyDescent="0.35">
      <c r="D72" s="4"/>
    </row>
    <row r="73" spans="4:13" x14ac:dyDescent="0.35">
      <c r="D73" s="4"/>
    </row>
    <row r="74" spans="4:13" x14ac:dyDescent="0.35">
      <c r="D74" s="4"/>
    </row>
    <row r="87" spans="11:15" x14ac:dyDescent="0.35">
      <c r="K87" s="10" t="e">
        <f>GETPIVOTDATA("[Measures].[SASARAN BELJ PRG%]",$J$64)</f>
        <v>#REF!</v>
      </c>
      <c r="M87" s="9" t="e">
        <f>GETPIVOTDATA("[Measures].[measure 1]",$L$46)</f>
        <v>#REF!</v>
      </c>
    </row>
    <row r="89" spans="11:15" x14ac:dyDescent="0.35">
      <c r="M89" s="12">
        <f>COUNTIFS(M47:M85,"&gt;=85%", L47:L85,"&lt;&gt;Grand Total")</f>
        <v>0</v>
      </c>
      <c r="N89">
        <f>COUNTIFS(M47:M85,"&gt;=60%", M47:M85,"&lt;=84.999%", L47:L85,"&lt;&gt;Grand Total")</f>
        <v>0</v>
      </c>
      <c r="O89">
        <f>COUNTIFS(M47:M85,"&lt;0.6", L47:L85,"&lt;&gt;Grand Total")</f>
        <v>0</v>
      </c>
    </row>
    <row r="90" spans="11:15" x14ac:dyDescent="0.35">
      <c r="M90" s="11" t="str" cm="1">
        <f t="array" ref="M90">IFERROR(
  _xlfn.TEXTJOIN(", ", TRUE,
    _xlfn._xlws.FILTER(
      L47:L85 &amp; " - " &amp; TEXT(M47:M85, "0%"),
      ISNUMBER(M47:M85) * (M47:M85 &gt;= 0.85) * (L47:L85 &lt;&gt; "Grand Total")
    )
  ),
  "-"
)</f>
        <v>-</v>
      </c>
      <c r="N90" s="7" t="str" cm="1">
        <f t="array" ref="N90">IFERROR(
  _xlfn.TEXTJOIN(", ", TRUE,
    _xlfn._xlws.FILTER(
      L47:L85 &amp; " - " &amp; TEXT(M47:M85, "0%"),
      (ISNUMBER(M47:M85)) *
      (M47:M85 &gt;= 0.6) *
      (M47:M85 &lt;= 0.84999) *
      (L47:L85 &lt;&gt; "Grand Total")
    )
  ),
  "-"
)</f>
        <v>-</v>
      </c>
      <c r="O90" s="8" t="str" cm="1">
        <f t="array" ref="O90">IFERROR(
  _xlfn.TEXTJOIN(", ", TRUE,
    _xlfn._xlws.FILTER(
      L47:L85 &amp; " - " &amp; TEXT(M47:M85, "0%"),
      (ISNUMBER(M47:M85)) *
      (M47:M85 &lt; 0.6) *
      (L47:L85 &lt;&gt; "Grand Total")
    )
  ),
  "-"
)</f>
        <v>-</v>
      </c>
    </row>
    <row r="97" spans="6:7" x14ac:dyDescent="0.35">
      <c r="F97" t="str">
        <f>IFERROR(
  IF(GETPIVOTDATA("[Measures].[Sum of SASARAN Q1-25]", $E$46) &gt;= 1000000,
     "RM " &amp; TEXT(GETPIVOTDATA("[Measures].[Sum of SASARAN Q1-25]", $E$46)/1000000, "0.00") &amp; " juta",
     "RM " &amp; TEXT(GETPIVOTDATA("[Measures].[Sum of SASARAN Q1-25]", $E$46)/1000, "0.00") &amp; " ribu"
  ),
  "-"
)</f>
        <v>-</v>
      </c>
      <c r="G97" t="str">
        <f>IFERROR(
  IF(GETPIVOTDATA("[Measures].[Sum of SEBENAR Q1-25]",$E$46) &gt;= 1000000,
     "RM " &amp; TEXT(GETPIVOTDATA("[Measures].[Sum of SEBENAR Q1-25]",$E$46)/1000000, "0.00") &amp; " juta",
     "RM " &amp; TEXT(GETPIVOTDATA("[Measures].[Sum of SEBENAR Q1-25]",$E$46)/1000, "0.00") &amp; " ribu"
  ),
  "-"
)</f>
        <v>-</v>
      </c>
    </row>
  </sheetData>
  <autoFilter ref="L3:M32" xr:uid="{E4F7B7D3-F05E-40B6-BDE7-93622262DBB7}">
    <sortState xmlns:xlrd2="http://schemas.microsoft.com/office/spreadsheetml/2017/richdata2" ref="L4:M32">
      <sortCondition ref="M3:M32"/>
    </sortState>
  </autoFilter>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0CFC-97ED-416C-A2A6-994164C5690B}">
  <sheetPr>
    <tabColor rgb="FFFFC000"/>
  </sheetPr>
  <dimension ref="A1"/>
  <sheetViews>
    <sheetView workbookViewId="0">
      <selection activeCell="H20" sqref="H20"/>
    </sheetView>
  </sheetViews>
  <sheetFormatPr defaultRowHeight="14.5" x14ac:dyDescent="0.35"/>
  <cols>
    <col min="1" max="16384" width="8.7265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2A945-2CBC-4634-AFBF-5D4FB6C529F3}">
  <sheetPr>
    <tabColor rgb="FFFFC000"/>
  </sheetPr>
  <dimension ref="B4:E24"/>
  <sheetViews>
    <sheetView zoomScaleNormal="100" workbookViewId="0">
      <selection activeCell="H20" sqref="H20"/>
    </sheetView>
  </sheetViews>
  <sheetFormatPr defaultRowHeight="14.5" x14ac:dyDescent="0.35"/>
  <cols>
    <col min="1" max="1" width="33.90625" style="1" customWidth="1"/>
    <col min="2" max="2" width="8.90625" style="1" customWidth="1"/>
    <col min="3" max="3" width="41.90625" style="1" bestFit="1" customWidth="1"/>
    <col min="4" max="4" width="10.54296875" style="1" customWidth="1"/>
    <col min="5" max="5" width="43.6328125" style="1" bestFit="1" customWidth="1"/>
    <col min="6" max="16384" width="8.7265625" style="1"/>
  </cols>
  <sheetData>
    <row r="4" spans="2:5" s="16" customFormat="1" ht="23.5" x14ac:dyDescent="0.55000000000000004">
      <c r="B4" s="17" t="s">
        <v>37</v>
      </c>
      <c r="C4" s="18" t="s">
        <v>38</v>
      </c>
      <c r="D4" s="17" t="s">
        <v>115</v>
      </c>
      <c r="E4" s="18" t="s">
        <v>116</v>
      </c>
    </row>
    <row r="5" spans="2:5" ht="18.5" x14ac:dyDescent="0.45">
      <c r="B5" s="19" t="s">
        <v>39</v>
      </c>
      <c r="C5" s="20" t="s">
        <v>40</v>
      </c>
      <c r="D5" s="19" t="s">
        <v>77</v>
      </c>
      <c r="E5" s="20" t="s">
        <v>78</v>
      </c>
    </row>
    <row r="6" spans="2:5" ht="18.5" x14ac:dyDescent="0.45">
      <c r="B6" s="19" t="s">
        <v>41</v>
      </c>
      <c r="C6" s="20" t="s">
        <v>42</v>
      </c>
      <c r="D6" s="19" t="s">
        <v>79</v>
      </c>
      <c r="E6" s="20" t="s">
        <v>80</v>
      </c>
    </row>
    <row r="7" spans="2:5" ht="18.5" x14ac:dyDescent="0.45">
      <c r="B7" s="19" t="s">
        <v>43</v>
      </c>
      <c r="C7" s="20" t="s">
        <v>44</v>
      </c>
      <c r="D7" s="19" t="s">
        <v>81</v>
      </c>
      <c r="E7" s="20" t="s">
        <v>80</v>
      </c>
    </row>
    <row r="8" spans="2:5" ht="18.5" x14ac:dyDescent="0.45">
      <c r="B8" s="19" t="s">
        <v>45</v>
      </c>
      <c r="C8" s="20" t="s">
        <v>46</v>
      </c>
      <c r="D8" s="19" t="s">
        <v>82</v>
      </c>
      <c r="E8" s="20" t="s">
        <v>83</v>
      </c>
    </row>
    <row r="9" spans="2:5" ht="18.5" x14ac:dyDescent="0.45">
      <c r="B9" s="19" t="s">
        <v>47</v>
      </c>
      <c r="C9" s="20" t="s">
        <v>46</v>
      </c>
      <c r="D9" s="19" t="s">
        <v>84</v>
      </c>
      <c r="E9" s="20" t="s">
        <v>83</v>
      </c>
    </row>
    <row r="10" spans="2:5" ht="18.5" x14ac:dyDescent="0.45">
      <c r="B10" s="19" t="s">
        <v>48</v>
      </c>
      <c r="C10" s="20" t="s">
        <v>49</v>
      </c>
      <c r="D10" s="19" t="s">
        <v>85</v>
      </c>
      <c r="E10" s="20" t="s">
        <v>86</v>
      </c>
    </row>
    <row r="11" spans="2:5" ht="18.5" x14ac:dyDescent="0.45">
      <c r="B11" s="19" t="s">
        <v>50</v>
      </c>
      <c r="C11" s="20" t="s">
        <v>51</v>
      </c>
      <c r="D11" s="19" t="s">
        <v>87</v>
      </c>
      <c r="E11" s="20" t="s">
        <v>88</v>
      </c>
    </row>
    <row r="12" spans="2:5" ht="18.5" x14ac:dyDescent="0.45">
      <c r="B12" s="19" t="s">
        <v>52</v>
      </c>
      <c r="C12" s="20" t="s">
        <v>53</v>
      </c>
      <c r="D12" s="19" t="s">
        <v>89</v>
      </c>
      <c r="E12" s="20" t="s">
        <v>90</v>
      </c>
    </row>
    <row r="13" spans="2:5" ht="18.5" x14ac:dyDescent="0.45">
      <c r="B13" s="19" t="s">
        <v>54</v>
      </c>
      <c r="C13" s="20" t="s">
        <v>55</v>
      </c>
      <c r="D13" s="19" t="s">
        <v>91</v>
      </c>
      <c r="E13" s="20" t="s">
        <v>92</v>
      </c>
    </row>
    <row r="14" spans="2:5" ht="18.5" x14ac:dyDescent="0.45">
      <c r="B14" s="19" t="s">
        <v>56</v>
      </c>
      <c r="C14" s="20" t="s">
        <v>57</v>
      </c>
      <c r="D14" s="19" t="s">
        <v>93</v>
      </c>
      <c r="E14" s="20" t="s">
        <v>94</v>
      </c>
    </row>
    <row r="15" spans="2:5" ht="18.5" x14ac:dyDescent="0.45">
      <c r="B15" s="19" t="s">
        <v>58</v>
      </c>
      <c r="C15" s="20" t="s">
        <v>59</v>
      </c>
      <c r="D15" s="19" t="s">
        <v>95</v>
      </c>
      <c r="E15" s="20" t="s">
        <v>96</v>
      </c>
    </row>
    <row r="16" spans="2:5" ht="18.5" x14ac:dyDescent="0.45">
      <c r="B16" s="19" t="s">
        <v>60</v>
      </c>
      <c r="C16" s="20" t="s">
        <v>61</v>
      </c>
      <c r="D16" s="19" t="s">
        <v>97</v>
      </c>
      <c r="E16" s="20" t="s">
        <v>98</v>
      </c>
    </row>
    <row r="17" spans="2:5" ht="18.5" x14ac:dyDescent="0.45">
      <c r="B17" s="19" t="s">
        <v>62</v>
      </c>
      <c r="C17" s="20" t="s">
        <v>63</v>
      </c>
      <c r="D17" s="19" t="s">
        <v>99</v>
      </c>
      <c r="E17" s="20" t="s">
        <v>100</v>
      </c>
    </row>
    <row r="18" spans="2:5" ht="18.5" x14ac:dyDescent="0.45">
      <c r="B18" s="19" t="s">
        <v>64</v>
      </c>
      <c r="C18" s="20" t="s">
        <v>65</v>
      </c>
      <c r="D18" s="19" t="s">
        <v>101</v>
      </c>
      <c r="E18" s="20" t="s">
        <v>102</v>
      </c>
    </row>
    <row r="19" spans="2:5" ht="18.5" x14ac:dyDescent="0.45">
      <c r="B19" s="19" t="s">
        <v>66</v>
      </c>
      <c r="C19" s="20" t="s">
        <v>67</v>
      </c>
      <c r="D19" s="19" t="s">
        <v>103</v>
      </c>
      <c r="E19" s="20" t="s">
        <v>104</v>
      </c>
    </row>
    <row r="20" spans="2:5" ht="18.5" x14ac:dyDescent="0.45">
      <c r="B20" s="19" t="s">
        <v>68</v>
      </c>
      <c r="C20" s="20" t="s">
        <v>69</v>
      </c>
      <c r="D20" s="19" t="s">
        <v>105</v>
      </c>
      <c r="E20" s="20" t="s">
        <v>106</v>
      </c>
    </row>
    <row r="21" spans="2:5" ht="18.5" x14ac:dyDescent="0.45">
      <c r="B21" s="19" t="s">
        <v>70</v>
      </c>
      <c r="C21" s="20" t="s">
        <v>71</v>
      </c>
      <c r="D21" s="19" t="s">
        <v>107</v>
      </c>
      <c r="E21" s="20" t="s">
        <v>108</v>
      </c>
    </row>
    <row r="22" spans="2:5" ht="18.5" x14ac:dyDescent="0.45">
      <c r="B22" s="19" t="s">
        <v>72</v>
      </c>
      <c r="C22" s="20" t="s">
        <v>73</v>
      </c>
      <c r="D22" s="19" t="s">
        <v>109</v>
      </c>
      <c r="E22" s="20" t="s">
        <v>110</v>
      </c>
    </row>
    <row r="23" spans="2:5" ht="18.5" x14ac:dyDescent="0.45">
      <c r="B23" s="19" t="s">
        <v>74</v>
      </c>
      <c r="C23" s="20" t="s">
        <v>73</v>
      </c>
      <c r="D23" s="19" t="s">
        <v>111</v>
      </c>
      <c r="E23" s="20" t="s">
        <v>112</v>
      </c>
    </row>
    <row r="24" spans="2:5" ht="18.5" x14ac:dyDescent="0.45">
      <c r="B24" s="19" t="s">
        <v>75</v>
      </c>
      <c r="C24" s="20" t="s">
        <v>76</v>
      </c>
      <c r="D24" s="19" t="s">
        <v>113</v>
      </c>
      <c r="E24" s="20" t="s">
        <v>114</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5D7A-4DF8-4F29-B3BA-D4F6061FE0F8}">
  <sheetPr>
    <tabColor rgb="FFFFC000"/>
  </sheetPr>
  <dimension ref="A1:E45"/>
  <sheetViews>
    <sheetView zoomScaleNormal="100" workbookViewId="0">
      <selection activeCell="H20" sqref="H20"/>
    </sheetView>
  </sheetViews>
  <sheetFormatPr defaultRowHeight="14.5" x14ac:dyDescent="0.35"/>
  <cols>
    <col min="1" max="1" width="15" style="50" bestFit="1" customWidth="1"/>
    <col min="2" max="5" width="12.6328125" style="50" customWidth="1"/>
    <col min="6" max="16384" width="8.7265625" style="1"/>
  </cols>
  <sheetData>
    <row r="1" spans="1:5" s="24" customFormat="1" ht="22.5" customHeight="1" x14ac:dyDescent="0.35">
      <c r="A1" s="42" t="s">
        <v>123</v>
      </c>
      <c r="B1" s="43" t="s">
        <v>117</v>
      </c>
      <c r="C1" s="43" t="s">
        <v>182</v>
      </c>
      <c r="D1" s="43" t="s">
        <v>183</v>
      </c>
      <c r="E1" s="43" t="s">
        <v>184</v>
      </c>
    </row>
    <row r="2" spans="1:5" s="24" customFormat="1" ht="22.5" customHeight="1" x14ac:dyDescent="0.3">
      <c r="A2" s="44" t="s">
        <v>118</v>
      </c>
      <c r="B2" s="57">
        <v>363200000</v>
      </c>
      <c r="C2" s="57">
        <v>363200000</v>
      </c>
      <c r="D2" s="57">
        <v>503364103.41000003</v>
      </c>
      <c r="E2" s="57">
        <v>490719660.94000006</v>
      </c>
    </row>
    <row r="3" spans="1:5" s="24" customFormat="1" ht="22.5" customHeight="1" x14ac:dyDescent="0.3">
      <c r="A3" s="44" t="s">
        <v>122</v>
      </c>
      <c r="B3" s="57">
        <v>446120000</v>
      </c>
      <c r="C3" s="57">
        <v>446120000</v>
      </c>
      <c r="D3" s="57">
        <v>425931960</v>
      </c>
      <c r="E3" s="57">
        <v>400398168.83999997</v>
      </c>
    </row>
    <row r="23" spans="1:5" ht="26.5" customHeight="1" x14ac:dyDescent="0.35">
      <c r="A23" s="42" t="s">
        <v>123</v>
      </c>
      <c r="B23" s="43" t="s">
        <v>117</v>
      </c>
      <c r="C23" s="43" t="s">
        <v>182</v>
      </c>
      <c r="D23" s="43" t="s">
        <v>183</v>
      </c>
      <c r="E23" s="43" t="s">
        <v>184</v>
      </c>
    </row>
    <row r="24" spans="1:5" ht="26.5" customHeight="1" x14ac:dyDescent="0.35">
      <c r="A24" s="44" t="s">
        <v>119</v>
      </c>
      <c r="B24" s="58">
        <v>210302000</v>
      </c>
      <c r="C24" s="58">
        <v>210302000</v>
      </c>
      <c r="D24" s="58">
        <v>208497151.84999999</v>
      </c>
      <c r="E24" s="58">
        <v>192201122.76000002</v>
      </c>
    </row>
    <row r="25" spans="1:5" ht="26.5" customHeight="1" x14ac:dyDescent="0.35">
      <c r="A25" s="44" t="s">
        <v>120</v>
      </c>
      <c r="B25" s="58">
        <v>180600000</v>
      </c>
      <c r="C25" s="58">
        <v>180600000</v>
      </c>
      <c r="D25" s="58">
        <v>168662031.14000008</v>
      </c>
      <c r="E25" s="58">
        <v>168496552.68999997</v>
      </c>
    </row>
    <row r="26" spans="1:5" ht="26.5" customHeight="1" x14ac:dyDescent="0.35">
      <c r="A26" s="44" t="s">
        <v>121</v>
      </c>
      <c r="B26" s="58">
        <v>55218000</v>
      </c>
      <c r="C26" s="58">
        <v>55218000</v>
      </c>
      <c r="D26" s="58">
        <v>48772777.189999998</v>
      </c>
      <c r="E26" s="58">
        <v>39700493.390000001</v>
      </c>
    </row>
    <row r="27" spans="1:5" x14ac:dyDescent="0.35">
      <c r="A27" s="44"/>
      <c r="B27" s="49"/>
      <c r="C27" s="49"/>
      <c r="D27" s="49"/>
      <c r="E27" s="49"/>
    </row>
    <row r="28" spans="1:5" x14ac:dyDescent="0.35">
      <c r="A28" s="44"/>
      <c r="B28" s="59">
        <f>SUBTOTAL(109,Table6[BAJET 2025])</f>
        <v>446120000</v>
      </c>
      <c r="C28" s="59">
        <f>SUBTOTAL(109,Table6[SASARAN 
2025])</f>
        <v>446120000</v>
      </c>
      <c r="D28" s="59">
        <f>SUBTOTAL(109,Table6[SEBENAR 
2025])</f>
        <v>425931960.18000007</v>
      </c>
      <c r="E28" s="59">
        <f>SUBTOTAL(109,Table6[SEBENAR 
2024])</f>
        <v>400398168.83999997</v>
      </c>
    </row>
    <row r="42" spans="1:5" s="25" customFormat="1" ht="23" customHeight="1" x14ac:dyDescent="0.35">
      <c r="A42" s="42" t="s">
        <v>123</v>
      </c>
      <c r="B42" s="43" t="s">
        <v>117</v>
      </c>
      <c r="C42" s="43" t="s">
        <v>182</v>
      </c>
      <c r="D42" s="43" t="s">
        <v>183</v>
      </c>
      <c r="E42" s="43" t="s">
        <v>184</v>
      </c>
    </row>
    <row r="43" spans="1:5" ht="23" customHeight="1" x14ac:dyDescent="0.35">
      <c r="A43" s="46" t="s">
        <v>118</v>
      </c>
      <c r="B43" s="45">
        <v>363200000</v>
      </c>
      <c r="C43" s="45">
        <f t="shared" ref="C43:E44" si="0">C2</f>
        <v>363200000</v>
      </c>
      <c r="D43" s="45">
        <v>503364103.40999997</v>
      </c>
      <c r="E43" s="45">
        <f t="shared" si="0"/>
        <v>490719660.94000006</v>
      </c>
    </row>
    <row r="44" spans="1:5" ht="23" customHeight="1" x14ac:dyDescent="0.35">
      <c r="A44" s="46" t="s">
        <v>122</v>
      </c>
      <c r="B44" s="45">
        <v>446120000</v>
      </c>
      <c r="C44" s="45">
        <f t="shared" si="0"/>
        <v>446120000</v>
      </c>
      <c r="D44" s="45">
        <v>425931960.18000007</v>
      </c>
      <c r="E44" s="45">
        <f t="shared" si="0"/>
        <v>400398168.83999997</v>
      </c>
    </row>
    <row r="45" spans="1:5" ht="31.5" customHeight="1" x14ac:dyDescent="0.35">
      <c r="A45" s="47" t="s">
        <v>124</v>
      </c>
      <c r="B45" s="48">
        <f>B43-B44</f>
        <v>-82920000</v>
      </c>
      <c r="C45" s="48">
        <f>C43-C44</f>
        <v>-82920000</v>
      </c>
      <c r="D45" s="48">
        <f>D43-D44</f>
        <v>77432143.2299999</v>
      </c>
      <c r="E45" s="56">
        <f>E43-E44</f>
        <v>90321492.100000083</v>
      </c>
    </row>
  </sheetData>
  <pageMargins left="0.7" right="0.7" top="0.75" bottom="0.75" header="0.3" footer="0.3"/>
  <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6826D-5717-4E18-AB4B-96A92D10BFA3}">
  <sheetPr>
    <tabColor rgb="FFFFC000"/>
  </sheetPr>
  <dimension ref="A32:G36"/>
  <sheetViews>
    <sheetView zoomScale="80" zoomScaleNormal="80" workbookViewId="0">
      <selection activeCell="H20" sqref="H20"/>
    </sheetView>
  </sheetViews>
  <sheetFormatPr defaultRowHeight="14.5" x14ac:dyDescent="0.35"/>
  <cols>
    <col min="1" max="1" width="23.81640625" bestFit="1" customWidth="1"/>
    <col min="2" max="2" width="18.26953125" bestFit="1" customWidth="1"/>
    <col min="3" max="3" width="20.7265625" bestFit="1" customWidth="1"/>
    <col min="4" max="4" width="14.453125" bestFit="1" customWidth="1"/>
    <col min="5" max="5" width="14.7265625" bestFit="1" customWidth="1"/>
    <col min="6" max="6" width="13.36328125" bestFit="1" customWidth="1"/>
  </cols>
  <sheetData>
    <row r="32" spans="1:5" x14ac:dyDescent="0.35">
      <c r="A32" s="26" t="s">
        <v>125</v>
      </c>
      <c r="B32" s="27" t="s">
        <v>134</v>
      </c>
      <c r="C32" s="27" t="s">
        <v>190</v>
      </c>
      <c r="D32" s="27" t="s">
        <v>189</v>
      </c>
      <c r="E32" s="27" t="s">
        <v>133</v>
      </c>
    </row>
    <row r="33" spans="1:7" x14ac:dyDescent="0.35">
      <c r="A33" s="26" t="s">
        <v>127</v>
      </c>
      <c r="B33" s="29">
        <v>0</v>
      </c>
      <c r="C33" s="29">
        <v>468597232.14999992</v>
      </c>
      <c r="D33" s="29">
        <v>652641109.48999989</v>
      </c>
      <c r="E33" s="29">
        <f>SUM(Table2[[#This Row],[ASET BERSIH (RM)]:[ASET/LIABILITI SEMASA (RM)]])</f>
        <v>1121238341.6399999</v>
      </c>
      <c r="G33" s="28"/>
    </row>
    <row r="34" spans="1:7" x14ac:dyDescent="0.35">
      <c r="A34" s="26" t="s">
        <v>128</v>
      </c>
      <c r="B34" s="29">
        <v>1032439700.83</v>
      </c>
      <c r="C34" s="29">
        <v>39710053.960000001</v>
      </c>
      <c r="D34" s="29">
        <v>49088586.849999994</v>
      </c>
      <c r="E34" s="29">
        <f>SUM(Table2[[#This Row],[ASET BERSIH (RM)]:[ASET/LIABILITI SEMASA (RM)]])</f>
        <v>1121238341.6400001</v>
      </c>
      <c r="G34" s="28"/>
    </row>
    <row r="35" spans="1:7" x14ac:dyDescent="0.35">
      <c r="A35" s="26" t="s">
        <v>185</v>
      </c>
      <c r="B35" s="29">
        <v>0</v>
      </c>
      <c r="C35" s="29">
        <v>495014741.39000005</v>
      </c>
      <c r="D35" s="29">
        <v>755422297.9799999</v>
      </c>
      <c r="E35" s="29">
        <f>SUM(Table2[[#This Row],[ASET BERSIH (RM)]:[ASET/LIABILITI SEMASA (RM)]])</f>
        <v>1250437039.3699999</v>
      </c>
      <c r="G35" s="28"/>
    </row>
    <row r="36" spans="1:7" x14ac:dyDescent="0.35">
      <c r="A36" s="26" t="s">
        <v>186</v>
      </c>
      <c r="B36" s="29">
        <v>1156879298.2499998</v>
      </c>
      <c r="C36" s="29">
        <v>34346220.859999999</v>
      </c>
      <c r="D36" s="29">
        <v>59211520.260000005</v>
      </c>
      <c r="E36" s="29">
        <f>SUM(Table2[[#This Row],[ASET BERSIH (RM)]:[ASET/LIABILITI SEMASA (RM)]])</f>
        <v>1250437039.3699996</v>
      </c>
      <c r="G36" s="28"/>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FDD65-B19A-4391-82B1-7D0B45967F35}">
  <sheetPr>
    <tabColor rgb="FFFFC000"/>
  </sheetPr>
  <dimension ref="A1:E25"/>
  <sheetViews>
    <sheetView zoomScaleNormal="100" workbookViewId="0">
      <selection activeCell="H20" sqref="H20"/>
    </sheetView>
  </sheetViews>
  <sheetFormatPr defaultRowHeight="14.5" x14ac:dyDescent="0.35"/>
  <cols>
    <col min="1" max="1" width="14.7265625" style="1" bestFit="1" customWidth="1"/>
    <col min="2" max="2" width="31.26953125" style="1" bestFit="1" customWidth="1"/>
    <col min="3" max="3" width="17" style="1" customWidth="1"/>
    <col min="4" max="4" width="15.90625" style="1" customWidth="1"/>
    <col min="5" max="5" width="20.26953125" style="1" bestFit="1" customWidth="1"/>
    <col min="6" max="16384" width="8.7265625" style="1"/>
  </cols>
  <sheetData>
    <row r="1" s="37" customFormat="1" x14ac:dyDescent="0.35"/>
    <row r="23" spans="1:5" ht="29" x14ac:dyDescent="0.35">
      <c r="A23" s="36" t="s">
        <v>125</v>
      </c>
      <c r="B23" s="34" t="s">
        <v>129</v>
      </c>
      <c r="C23" s="35" t="s">
        <v>132</v>
      </c>
      <c r="D23" s="34" t="s">
        <v>131</v>
      </c>
      <c r="E23" s="33" t="s">
        <v>130</v>
      </c>
    </row>
    <row r="24" spans="1:5" x14ac:dyDescent="0.35">
      <c r="A24" s="38" t="s">
        <v>126</v>
      </c>
      <c r="B24" s="32">
        <v>500245702</v>
      </c>
      <c r="C24" s="32">
        <v>125524119</v>
      </c>
      <c r="D24" s="3">
        <v>-17678438</v>
      </c>
      <c r="E24" s="32">
        <v>608091383</v>
      </c>
    </row>
    <row r="25" spans="1:5" x14ac:dyDescent="0.35">
      <c r="A25" s="39" t="s">
        <v>187</v>
      </c>
      <c r="B25" s="31">
        <v>608091383</v>
      </c>
      <c r="C25" s="30">
        <v>108587039</v>
      </c>
      <c r="D25" s="30">
        <v>-23056468</v>
      </c>
      <c r="E25" s="32">
        <f>Table3[[#This Row],[BAKI TUNAI AWAL (RM)]]+Table3[[#This Row],[AKT. OPERASI (RM )]]+Table3[[#This Row],[AKT. PELABURAN (RM)]]</f>
        <v>693621954</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DE9DA-6488-44EB-90EF-200C8AFB9602}">
  <sheetPr>
    <tabColor rgb="FFFFC000"/>
  </sheetPr>
  <dimension ref="A1:C21"/>
  <sheetViews>
    <sheetView workbookViewId="0">
      <selection activeCell="G15" sqref="F15:G15"/>
    </sheetView>
  </sheetViews>
  <sheetFormatPr defaultRowHeight="14.5" x14ac:dyDescent="0.35"/>
  <sheetData>
    <row r="1" spans="1:3" x14ac:dyDescent="0.35">
      <c r="A1" s="51" t="s">
        <v>141</v>
      </c>
      <c r="B1" s="52" t="s">
        <v>142</v>
      </c>
    </row>
    <row r="2" spans="1:3" x14ac:dyDescent="0.35">
      <c r="A2" s="53"/>
    </row>
    <row r="3" spans="1:3" x14ac:dyDescent="0.35">
      <c r="A3" s="53">
        <v>1</v>
      </c>
      <c r="B3" s="54" t="s">
        <v>143</v>
      </c>
    </row>
    <row r="4" spans="1:3" x14ac:dyDescent="0.35">
      <c r="A4" s="53"/>
    </row>
    <row r="5" spans="1:3" x14ac:dyDescent="0.35">
      <c r="A5" s="53">
        <v>2</v>
      </c>
      <c r="B5" t="s">
        <v>144</v>
      </c>
    </row>
    <row r="6" spans="1:3" x14ac:dyDescent="0.35">
      <c r="A6" s="53"/>
    </row>
    <row r="7" spans="1:3" x14ac:dyDescent="0.35">
      <c r="A7" s="53"/>
    </row>
    <row r="8" spans="1:3" x14ac:dyDescent="0.35">
      <c r="A8" s="53"/>
    </row>
    <row r="9" spans="1:3" x14ac:dyDescent="0.35">
      <c r="A9" s="53"/>
      <c r="C9" s="55"/>
    </row>
    <row r="10" spans="1:3" x14ac:dyDescent="0.35">
      <c r="A10" s="53"/>
    </row>
    <row r="11" spans="1:3" x14ac:dyDescent="0.35">
      <c r="A11" s="53"/>
    </row>
    <row r="12" spans="1:3" x14ac:dyDescent="0.35">
      <c r="A12" s="53"/>
    </row>
    <row r="13" spans="1:3" x14ac:dyDescent="0.35">
      <c r="A13" s="53"/>
    </row>
    <row r="14" spans="1:3" x14ac:dyDescent="0.35">
      <c r="A14" s="53"/>
    </row>
    <row r="15" spans="1:3" x14ac:dyDescent="0.35">
      <c r="A15" s="53"/>
    </row>
    <row r="16" spans="1:3" x14ac:dyDescent="0.35">
      <c r="A16" s="53"/>
    </row>
    <row r="17" spans="1:1" x14ac:dyDescent="0.35">
      <c r="A17" s="53"/>
    </row>
    <row r="18" spans="1:1" x14ac:dyDescent="0.35">
      <c r="A18" s="53"/>
    </row>
    <row r="19" spans="1:1" x14ac:dyDescent="0.35">
      <c r="A19" s="53"/>
    </row>
    <row r="20" spans="1:1" x14ac:dyDescent="0.35">
      <c r="A20" s="53"/>
    </row>
    <row r="21" spans="1:1" x14ac:dyDescent="0.35">
      <c r="A21" s="53"/>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E1150-F7AF-4F04-AF2F-0A107EE3C9EF}">
  <dimension ref="A1:N673"/>
  <sheetViews>
    <sheetView tabSelected="1" workbookViewId="0">
      <selection sqref="A1:N673"/>
    </sheetView>
  </sheetViews>
  <sheetFormatPr defaultRowHeight="14.5" x14ac:dyDescent="0.35"/>
  <cols>
    <col min="1" max="1" width="19.1796875" bestFit="1" customWidth="1"/>
    <col min="2" max="2" width="23.81640625" bestFit="1" customWidth="1"/>
    <col min="3" max="3" width="18.81640625" bestFit="1" customWidth="1"/>
    <col min="4" max="4" width="6.08984375" bestFit="1" customWidth="1"/>
    <col min="5" max="5" width="6.7265625" bestFit="1" customWidth="1"/>
    <col min="6" max="6" width="12.1796875" bestFit="1" customWidth="1"/>
    <col min="7" max="7" width="16.36328125" bestFit="1" customWidth="1"/>
    <col min="8" max="8" width="16.1796875" bestFit="1" customWidth="1"/>
    <col min="9" max="9" width="18.1796875" bestFit="1" customWidth="1"/>
    <col min="10" max="10" width="17.90625" bestFit="1" customWidth="1"/>
    <col min="11" max="13" width="11.7265625" bestFit="1" customWidth="1"/>
    <col min="14" max="14" width="15.1796875" bestFit="1" customWidth="1"/>
    <col min="15" max="15" width="11.7265625" bestFit="1" customWidth="1"/>
    <col min="16" max="16" width="19.54296875" bestFit="1" customWidth="1"/>
    <col min="17" max="19" width="11.7265625" customWidth="1"/>
    <col min="20" max="20" width="6.26953125" bestFit="1" customWidth="1"/>
    <col min="21" max="22" width="11.7265625" bestFit="1" customWidth="1"/>
  </cols>
  <sheetData>
    <row r="1" spans="1:14" x14ac:dyDescent="0.35">
      <c r="A1" t="s">
        <v>37</v>
      </c>
      <c r="B1" t="s">
        <v>191</v>
      </c>
      <c r="C1" t="s">
        <v>192</v>
      </c>
      <c r="D1" t="s">
        <v>193</v>
      </c>
      <c r="E1" t="s">
        <v>194</v>
      </c>
      <c r="F1" t="s">
        <v>117</v>
      </c>
      <c r="G1" t="s">
        <v>195</v>
      </c>
      <c r="H1" t="s">
        <v>196</v>
      </c>
      <c r="I1" t="s">
        <v>270</v>
      </c>
      <c r="J1" t="s">
        <v>667</v>
      </c>
      <c r="K1" t="s">
        <v>586</v>
      </c>
      <c r="L1" t="s">
        <v>668</v>
      </c>
      <c r="M1" t="s">
        <v>669</v>
      </c>
      <c r="N1" t="s">
        <v>197</v>
      </c>
    </row>
    <row r="2" spans="1:14" hidden="1" x14ac:dyDescent="0.35">
      <c r="A2" s="60"/>
      <c r="B2" s="60" t="s">
        <v>173</v>
      </c>
      <c r="C2" s="60" t="s">
        <v>39</v>
      </c>
      <c r="D2" s="60" t="s">
        <v>199</v>
      </c>
      <c r="E2" s="60" t="s">
        <v>20</v>
      </c>
      <c r="F2" s="60" t="s">
        <v>421</v>
      </c>
      <c r="G2" s="60" t="s">
        <v>272</v>
      </c>
      <c r="H2" s="60" t="s">
        <v>272</v>
      </c>
      <c r="I2" s="60"/>
      <c r="J2" s="60" t="s">
        <v>387</v>
      </c>
      <c r="L2" s="60"/>
      <c r="M2" s="60"/>
      <c r="N2" s="60" t="s">
        <v>147</v>
      </c>
    </row>
    <row r="3" spans="1:14" hidden="1" x14ac:dyDescent="0.35">
      <c r="A3" s="60"/>
      <c r="B3" s="60" t="s">
        <v>173</v>
      </c>
      <c r="C3" s="60" t="s">
        <v>39</v>
      </c>
      <c r="D3" s="60" t="s">
        <v>199</v>
      </c>
      <c r="E3" s="60" t="s">
        <v>15</v>
      </c>
      <c r="F3" s="60" t="s">
        <v>662</v>
      </c>
      <c r="G3" s="60" t="s">
        <v>272</v>
      </c>
      <c r="H3" s="60" t="s">
        <v>272</v>
      </c>
      <c r="I3" s="60"/>
      <c r="J3" s="60" t="s">
        <v>272</v>
      </c>
      <c r="L3" s="60"/>
      <c r="M3" s="60"/>
      <c r="N3" s="60" t="s">
        <v>147</v>
      </c>
    </row>
    <row r="4" spans="1:14" hidden="1" x14ac:dyDescent="0.35">
      <c r="A4" s="60"/>
      <c r="B4" s="60" t="s">
        <v>173</v>
      </c>
      <c r="C4" s="60" t="s">
        <v>39</v>
      </c>
      <c r="D4" s="60" t="s">
        <v>199</v>
      </c>
      <c r="E4" s="60" t="s">
        <v>21</v>
      </c>
      <c r="F4" s="60" t="s">
        <v>662</v>
      </c>
      <c r="G4" s="60" t="s">
        <v>272</v>
      </c>
      <c r="H4" s="60" t="s">
        <v>272</v>
      </c>
      <c r="I4" s="60"/>
      <c r="J4" s="60" t="s">
        <v>272</v>
      </c>
      <c r="L4" s="60"/>
      <c r="M4" s="60"/>
      <c r="N4" s="60" t="s">
        <v>147</v>
      </c>
    </row>
    <row r="5" spans="1:14" hidden="1" x14ac:dyDescent="0.35">
      <c r="A5" s="60"/>
      <c r="B5" s="60" t="s">
        <v>173</v>
      </c>
      <c r="C5" s="60" t="s">
        <v>39</v>
      </c>
      <c r="D5" s="60" t="s">
        <v>199</v>
      </c>
      <c r="E5" s="60" t="s">
        <v>22</v>
      </c>
      <c r="F5" s="60" t="s">
        <v>430</v>
      </c>
      <c r="G5" s="60" t="s">
        <v>272</v>
      </c>
      <c r="H5" s="60" t="s">
        <v>272</v>
      </c>
      <c r="I5" s="60"/>
      <c r="J5" s="60" t="s">
        <v>707</v>
      </c>
      <c r="L5" s="60"/>
      <c r="M5" s="60"/>
      <c r="N5" s="60" t="s">
        <v>147</v>
      </c>
    </row>
    <row r="6" spans="1:14" hidden="1" x14ac:dyDescent="0.35">
      <c r="A6" s="60"/>
      <c r="B6" s="60" t="s">
        <v>173</v>
      </c>
      <c r="C6" s="60" t="s">
        <v>39</v>
      </c>
      <c r="D6" s="60" t="s">
        <v>199</v>
      </c>
      <c r="E6" s="60" t="s">
        <v>14</v>
      </c>
      <c r="F6" s="60" t="s">
        <v>662</v>
      </c>
      <c r="G6" s="60" t="s">
        <v>272</v>
      </c>
      <c r="H6" s="60" t="s">
        <v>272</v>
      </c>
      <c r="I6" s="60"/>
      <c r="J6" s="60" t="s">
        <v>708</v>
      </c>
      <c r="L6" s="60"/>
      <c r="M6" s="60"/>
      <c r="N6" s="60" t="s">
        <v>147</v>
      </c>
    </row>
    <row r="7" spans="1:14" hidden="1" x14ac:dyDescent="0.35">
      <c r="A7" s="60"/>
      <c r="B7" s="60" t="s">
        <v>173</v>
      </c>
      <c r="C7" s="60" t="s">
        <v>39</v>
      </c>
      <c r="D7" s="60" t="s">
        <v>199</v>
      </c>
      <c r="E7" s="60" t="s">
        <v>19</v>
      </c>
      <c r="F7" s="60" t="s">
        <v>662</v>
      </c>
      <c r="G7" s="60" t="s">
        <v>272</v>
      </c>
      <c r="H7" s="60" t="s">
        <v>272</v>
      </c>
      <c r="I7" s="60"/>
      <c r="J7" s="60" t="s">
        <v>692</v>
      </c>
      <c r="L7" s="60"/>
      <c r="M7" s="60"/>
      <c r="N7" s="60" t="s">
        <v>147</v>
      </c>
    </row>
    <row r="8" spans="1:14" hidden="1" x14ac:dyDescent="0.35">
      <c r="A8" s="60"/>
      <c r="B8" s="60" t="s">
        <v>173</v>
      </c>
      <c r="C8" s="60" t="s">
        <v>39</v>
      </c>
      <c r="D8" s="60" t="s">
        <v>199</v>
      </c>
      <c r="E8" s="60" t="s">
        <v>26</v>
      </c>
      <c r="F8" s="60" t="s">
        <v>430</v>
      </c>
      <c r="G8" s="60" t="s">
        <v>272</v>
      </c>
      <c r="H8" s="60" t="s">
        <v>272</v>
      </c>
      <c r="I8" s="60"/>
      <c r="J8" s="60" t="s">
        <v>663</v>
      </c>
      <c r="L8" s="60"/>
      <c r="M8" s="60"/>
      <c r="N8" s="60" t="s">
        <v>147</v>
      </c>
    </row>
    <row r="9" spans="1:14" hidden="1" x14ac:dyDescent="0.35">
      <c r="A9" s="60"/>
      <c r="B9" s="60" t="s">
        <v>173</v>
      </c>
      <c r="C9" s="60" t="s">
        <v>39</v>
      </c>
      <c r="D9" s="60" t="s">
        <v>199</v>
      </c>
      <c r="E9" s="60" t="s">
        <v>31</v>
      </c>
      <c r="F9" s="60" t="s">
        <v>421</v>
      </c>
      <c r="G9" s="60" t="s">
        <v>272</v>
      </c>
      <c r="H9" s="60" t="s">
        <v>272</v>
      </c>
      <c r="I9" s="60"/>
      <c r="J9" s="60" t="s">
        <v>709</v>
      </c>
      <c r="L9" s="60"/>
      <c r="M9" s="60"/>
      <c r="N9" s="60" t="s">
        <v>147</v>
      </c>
    </row>
    <row r="10" spans="1:14" hidden="1" x14ac:dyDescent="0.35">
      <c r="A10" s="60"/>
      <c r="B10" s="60" t="s">
        <v>173</v>
      </c>
      <c r="C10" s="60" t="s">
        <v>39</v>
      </c>
      <c r="D10" s="60" t="s">
        <v>199</v>
      </c>
      <c r="E10" s="60" t="s">
        <v>150</v>
      </c>
      <c r="F10" s="60" t="s">
        <v>421</v>
      </c>
      <c r="G10" s="60" t="s">
        <v>272</v>
      </c>
      <c r="H10" s="60" t="s">
        <v>272</v>
      </c>
      <c r="I10" s="60"/>
      <c r="J10" s="60" t="s">
        <v>272</v>
      </c>
      <c r="L10" s="60"/>
      <c r="M10" s="60"/>
      <c r="N10" s="60" t="s">
        <v>147</v>
      </c>
    </row>
    <row r="11" spans="1:14" hidden="1" x14ac:dyDescent="0.35">
      <c r="A11" s="60"/>
      <c r="B11" s="60" t="s">
        <v>173</v>
      </c>
      <c r="C11" s="60" t="s">
        <v>39</v>
      </c>
      <c r="D11" s="60" t="s">
        <v>199</v>
      </c>
      <c r="E11" s="60" t="s">
        <v>23</v>
      </c>
      <c r="F11" s="60" t="s">
        <v>662</v>
      </c>
      <c r="G11" s="60" t="s">
        <v>272</v>
      </c>
      <c r="H11" s="60" t="s">
        <v>272</v>
      </c>
      <c r="I11" s="60"/>
      <c r="J11" s="60" t="s">
        <v>693</v>
      </c>
      <c r="L11" s="60"/>
      <c r="M11" s="60"/>
      <c r="N11" s="60" t="s">
        <v>147</v>
      </c>
    </row>
    <row r="12" spans="1:14" hidden="1" x14ac:dyDescent="0.35">
      <c r="A12" s="60"/>
      <c r="B12" s="60" t="s">
        <v>173</v>
      </c>
      <c r="C12" s="60" t="s">
        <v>39</v>
      </c>
      <c r="D12" s="60" t="s">
        <v>199</v>
      </c>
      <c r="E12" s="60" t="s">
        <v>151</v>
      </c>
      <c r="F12" s="60" t="s">
        <v>421</v>
      </c>
      <c r="G12" s="60" t="s">
        <v>272</v>
      </c>
      <c r="H12" s="60" t="s">
        <v>272</v>
      </c>
      <c r="I12" s="60"/>
      <c r="J12" s="60" t="s">
        <v>272</v>
      </c>
      <c r="L12" s="60"/>
      <c r="M12" s="60"/>
      <c r="N12" s="60" t="s">
        <v>147</v>
      </c>
    </row>
    <row r="13" spans="1:14" hidden="1" x14ac:dyDescent="0.35">
      <c r="A13" s="60"/>
      <c r="B13" s="60" t="s">
        <v>173</v>
      </c>
      <c r="C13" s="60" t="s">
        <v>39</v>
      </c>
      <c r="D13" s="60" t="s">
        <v>199</v>
      </c>
      <c r="E13" s="60" t="s">
        <v>149</v>
      </c>
      <c r="F13" s="60" t="s">
        <v>421</v>
      </c>
      <c r="G13" s="60" t="s">
        <v>272</v>
      </c>
      <c r="H13" s="60" t="s">
        <v>272</v>
      </c>
      <c r="I13" s="60"/>
      <c r="J13" s="60" t="s">
        <v>272</v>
      </c>
      <c r="L13" s="60"/>
      <c r="M13" s="60"/>
      <c r="N13" s="60" t="s">
        <v>147</v>
      </c>
    </row>
    <row r="14" spans="1:14" hidden="1" x14ac:dyDescent="0.35">
      <c r="A14" s="60"/>
      <c r="B14" s="60" t="s">
        <v>160</v>
      </c>
      <c r="C14" s="60" t="s">
        <v>41</v>
      </c>
      <c r="D14" s="60" t="s">
        <v>199</v>
      </c>
      <c r="E14" s="60" t="s">
        <v>15</v>
      </c>
      <c r="F14" s="60" t="s">
        <v>272</v>
      </c>
      <c r="G14" s="60" t="s">
        <v>272</v>
      </c>
      <c r="H14" s="60" t="s">
        <v>272</v>
      </c>
      <c r="I14" s="60"/>
      <c r="J14" s="60" t="s">
        <v>710</v>
      </c>
      <c r="L14" s="60"/>
      <c r="M14" s="60"/>
      <c r="N14" s="60" t="s">
        <v>147</v>
      </c>
    </row>
    <row r="15" spans="1:14" hidden="1" x14ac:dyDescent="0.35">
      <c r="A15" s="60"/>
      <c r="B15" s="60" t="s">
        <v>160</v>
      </c>
      <c r="C15" s="60" t="s">
        <v>41</v>
      </c>
      <c r="D15" s="60" t="s">
        <v>199</v>
      </c>
      <c r="E15" s="60" t="s">
        <v>21</v>
      </c>
      <c r="F15" s="60" t="s">
        <v>272</v>
      </c>
      <c r="G15" s="60" t="s">
        <v>272</v>
      </c>
      <c r="H15" s="60" t="s">
        <v>272</v>
      </c>
      <c r="I15" s="60"/>
      <c r="J15" s="60" t="s">
        <v>694</v>
      </c>
      <c r="L15" s="60"/>
      <c r="M15" s="60"/>
      <c r="N15" s="60" t="s">
        <v>147</v>
      </c>
    </row>
    <row r="16" spans="1:14" hidden="1" x14ac:dyDescent="0.35">
      <c r="A16" s="60"/>
      <c r="B16" s="60" t="s">
        <v>160</v>
      </c>
      <c r="C16" s="60" t="s">
        <v>41</v>
      </c>
      <c r="D16" s="60" t="s">
        <v>199</v>
      </c>
      <c r="E16" s="60" t="s">
        <v>18</v>
      </c>
      <c r="F16" s="60" t="s">
        <v>272</v>
      </c>
      <c r="G16" s="60" t="s">
        <v>272</v>
      </c>
      <c r="H16" s="60" t="s">
        <v>272</v>
      </c>
      <c r="I16" s="60"/>
      <c r="J16" s="60" t="s">
        <v>424</v>
      </c>
      <c r="L16" s="60"/>
      <c r="M16" s="60"/>
      <c r="N16" s="60" t="s">
        <v>147</v>
      </c>
    </row>
    <row r="17" spans="1:14" hidden="1" x14ac:dyDescent="0.35">
      <c r="A17" s="60"/>
      <c r="B17" s="60" t="s">
        <v>160</v>
      </c>
      <c r="C17" s="60" t="s">
        <v>41</v>
      </c>
      <c r="D17" s="60" t="s">
        <v>199</v>
      </c>
      <c r="E17" s="60" t="s">
        <v>19</v>
      </c>
      <c r="F17" s="60" t="s">
        <v>272</v>
      </c>
      <c r="G17" s="60" t="s">
        <v>272</v>
      </c>
      <c r="H17" s="60" t="s">
        <v>272</v>
      </c>
      <c r="I17" s="60"/>
      <c r="J17" s="60" t="s">
        <v>434</v>
      </c>
      <c r="L17" s="60"/>
      <c r="M17" s="60"/>
      <c r="N17" s="60" t="s">
        <v>147</v>
      </c>
    </row>
    <row r="18" spans="1:14" hidden="1" x14ac:dyDescent="0.35">
      <c r="A18" s="60"/>
      <c r="B18" s="60" t="s">
        <v>160</v>
      </c>
      <c r="C18" s="60" t="s">
        <v>41</v>
      </c>
      <c r="D18" s="60" t="s">
        <v>199</v>
      </c>
      <c r="E18" s="60" t="s">
        <v>26</v>
      </c>
      <c r="F18" s="60" t="s">
        <v>272</v>
      </c>
      <c r="G18" s="60" t="s">
        <v>272</v>
      </c>
      <c r="H18" s="60" t="s">
        <v>272</v>
      </c>
      <c r="I18" s="60"/>
      <c r="J18" s="60" t="s">
        <v>711</v>
      </c>
      <c r="L18" s="60"/>
      <c r="M18" s="60"/>
      <c r="N18" s="60" t="s">
        <v>147</v>
      </c>
    </row>
    <row r="19" spans="1:14" hidden="1" x14ac:dyDescent="0.35">
      <c r="A19" s="60"/>
      <c r="B19" s="60" t="s">
        <v>160</v>
      </c>
      <c r="C19" s="60" t="s">
        <v>41</v>
      </c>
      <c r="D19" s="60" t="s">
        <v>199</v>
      </c>
      <c r="E19" s="60" t="s">
        <v>23</v>
      </c>
      <c r="F19" s="60" t="s">
        <v>431</v>
      </c>
      <c r="G19" s="60" t="s">
        <v>272</v>
      </c>
      <c r="H19" s="60" t="s">
        <v>272</v>
      </c>
      <c r="I19" s="60"/>
      <c r="J19" s="60" t="s">
        <v>272</v>
      </c>
      <c r="L19" s="60"/>
      <c r="M19" s="60"/>
      <c r="N19" s="60" t="s">
        <v>147</v>
      </c>
    </row>
    <row r="20" spans="1:14" hidden="1" x14ac:dyDescent="0.35">
      <c r="A20" s="60"/>
      <c r="B20" s="60" t="s">
        <v>160</v>
      </c>
      <c r="C20" s="60" t="s">
        <v>41</v>
      </c>
      <c r="D20" s="60" t="s">
        <v>199</v>
      </c>
      <c r="E20" s="60" t="s">
        <v>151</v>
      </c>
      <c r="F20" s="60" t="s">
        <v>382</v>
      </c>
      <c r="G20" s="60" t="s">
        <v>272</v>
      </c>
      <c r="H20" s="60" t="s">
        <v>272</v>
      </c>
      <c r="I20" s="60"/>
      <c r="J20" s="60" t="s">
        <v>272</v>
      </c>
      <c r="L20" s="60"/>
      <c r="M20" s="60"/>
      <c r="N20" s="60" t="s">
        <v>147</v>
      </c>
    </row>
    <row r="21" spans="1:14" hidden="1" x14ac:dyDescent="0.35">
      <c r="A21" s="60"/>
      <c r="B21" s="60" t="s">
        <v>167</v>
      </c>
      <c r="C21" s="60" t="s">
        <v>43</v>
      </c>
      <c r="D21" s="60" t="s">
        <v>198</v>
      </c>
      <c r="E21" s="60" t="s">
        <v>7</v>
      </c>
      <c r="F21" s="60" t="s">
        <v>741</v>
      </c>
      <c r="G21" s="60" t="s">
        <v>272</v>
      </c>
      <c r="H21" s="60" t="s">
        <v>272</v>
      </c>
      <c r="I21" s="60"/>
      <c r="J21" s="60" t="s">
        <v>272</v>
      </c>
      <c r="L21" s="60"/>
      <c r="M21" s="60"/>
      <c r="N21" s="60" t="s">
        <v>147</v>
      </c>
    </row>
    <row r="22" spans="1:14" hidden="1" x14ac:dyDescent="0.35">
      <c r="A22" s="60"/>
      <c r="B22" s="60" t="s">
        <v>167</v>
      </c>
      <c r="C22" s="60" t="s">
        <v>43</v>
      </c>
      <c r="D22" s="60" t="s">
        <v>199</v>
      </c>
      <c r="E22" s="60" t="s">
        <v>21</v>
      </c>
      <c r="F22" s="60" t="s">
        <v>447</v>
      </c>
      <c r="G22" s="60" t="s">
        <v>272</v>
      </c>
      <c r="H22" s="60" t="s">
        <v>272</v>
      </c>
      <c r="I22" s="60"/>
      <c r="J22" s="60" t="s">
        <v>712</v>
      </c>
      <c r="L22" s="60"/>
      <c r="M22" s="60"/>
      <c r="N22" s="60" t="s">
        <v>147</v>
      </c>
    </row>
    <row r="23" spans="1:14" hidden="1" x14ac:dyDescent="0.35">
      <c r="A23" s="60"/>
      <c r="B23" s="60" t="s">
        <v>167</v>
      </c>
      <c r="C23" s="60" t="s">
        <v>43</v>
      </c>
      <c r="D23" s="60" t="s">
        <v>199</v>
      </c>
      <c r="E23" s="60" t="s">
        <v>22</v>
      </c>
      <c r="F23" s="60" t="s">
        <v>272</v>
      </c>
      <c r="G23" s="60" t="s">
        <v>272</v>
      </c>
      <c r="H23" s="60" t="s">
        <v>272</v>
      </c>
      <c r="I23" s="60"/>
      <c r="J23" s="60" t="s">
        <v>684</v>
      </c>
      <c r="L23" s="60"/>
      <c r="M23" s="60"/>
      <c r="N23" s="60" t="s">
        <v>147</v>
      </c>
    </row>
    <row r="24" spans="1:14" hidden="1" x14ac:dyDescent="0.35">
      <c r="A24" s="60"/>
      <c r="B24" s="60" t="s">
        <v>167</v>
      </c>
      <c r="C24" s="60" t="s">
        <v>43</v>
      </c>
      <c r="D24" s="60" t="s">
        <v>199</v>
      </c>
      <c r="E24" s="60" t="s">
        <v>28</v>
      </c>
      <c r="F24" s="60" t="s">
        <v>272</v>
      </c>
      <c r="G24" s="60" t="s">
        <v>272</v>
      </c>
      <c r="H24" s="60" t="s">
        <v>272</v>
      </c>
      <c r="I24" s="60"/>
      <c r="J24" s="60" t="s">
        <v>713</v>
      </c>
      <c r="L24" s="60"/>
      <c r="M24" s="60"/>
      <c r="N24" s="60" t="s">
        <v>147</v>
      </c>
    </row>
    <row r="25" spans="1:14" hidden="1" x14ac:dyDescent="0.35">
      <c r="A25" s="60"/>
      <c r="B25" s="60" t="s">
        <v>167</v>
      </c>
      <c r="C25" s="60" t="s">
        <v>43</v>
      </c>
      <c r="D25" s="60" t="s">
        <v>199</v>
      </c>
      <c r="E25" s="60" t="s">
        <v>18</v>
      </c>
      <c r="F25" s="60" t="s">
        <v>714</v>
      </c>
      <c r="G25" s="60" t="s">
        <v>272</v>
      </c>
      <c r="H25" s="60" t="s">
        <v>272</v>
      </c>
      <c r="I25" s="60"/>
      <c r="J25" s="60" t="s">
        <v>272</v>
      </c>
      <c r="L25" s="60"/>
      <c r="M25" s="60"/>
      <c r="N25" s="60" t="s">
        <v>147</v>
      </c>
    </row>
    <row r="26" spans="1:14" hidden="1" x14ac:dyDescent="0.35">
      <c r="A26" s="60"/>
      <c r="B26" s="60" t="s">
        <v>167</v>
      </c>
      <c r="C26" s="60" t="s">
        <v>43</v>
      </c>
      <c r="D26" s="60" t="s">
        <v>199</v>
      </c>
      <c r="E26" s="60" t="s">
        <v>17</v>
      </c>
      <c r="F26" s="60" t="s">
        <v>272</v>
      </c>
      <c r="G26" s="60" t="s">
        <v>272</v>
      </c>
      <c r="H26" s="60" t="s">
        <v>272</v>
      </c>
      <c r="I26" s="60"/>
      <c r="J26" s="60" t="s">
        <v>695</v>
      </c>
      <c r="L26" s="60"/>
      <c r="M26" s="60"/>
      <c r="N26" s="60" t="s">
        <v>147</v>
      </c>
    </row>
    <row r="27" spans="1:14" hidden="1" x14ac:dyDescent="0.35">
      <c r="A27" s="60"/>
      <c r="B27" s="60" t="s">
        <v>167</v>
      </c>
      <c r="C27" s="60" t="s">
        <v>43</v>
      </c>
      <c r="D27" s="60" t="s">
        <v>199</v>
      </c>
      <c r="E27" s="60" t="s">
        <v>14</v>
      </c>
      <c r="F27" s="60" t="s">
        <v>447</v>
      </c>
      <c r="G27" s="60" t="s">
        <v>272</v>
      </c>
      <c r="H27" s="60" t="s">
        <v>272</v>
      </c>
      <c r="I27" s="60"/>
      <c r="J27" s="60" t="s">
        <v>272</v>
      </c>
      <c r="L27" s="60"/>
      <c r="M27" s="60"/>
      <c r="N27" s="60" t="s">
        <v>147</v>
      </c>
    </row>
    <row r="28" spans="1:14" hidden="1" x14ac:dyDescent="0.35">
      <c r="A28" s="60"/>
      <c r="B28" s="60" t="s">
        <v>167</v>
      </c>
      <c r="C28" s="60" t="s">
        <v>43</v>
      </c>
      <c r="D28" s="60" t="s">
        <v>199</v>
      </c>
      <c r="E28" s="60" t="s">
        <v>19</v>
      </c>
      <c r="F28" s="60" t="s">
        <v>447</v>
      </c>
      <c r="G28" s="60" t="s">
        <v>272</v>
      </c>
      <c r="H28" s="60" t="s">
        <v>272</v>
      </c>
      <c r="I28" s="60"/>
      <c r="J28" s="60" t="s">
        <v>696</v>
      </c>
      <c r="L28" s="60"/>
      <c r="M28" s="60"/>
      <c r="N28" s="60" t="s">
        <v>147</v>
      </c>
    </row>
    <row r="29" spans="1:14" hidden="1" x14ac:dyDescent="0.35">
      <c r="A29" s="60"/>
      <c r="B29" s="60" t="s">
        <v>167</v>
      </c>
      <c r="C29" s="60" t="s">
        <v>43</v>
      </c>
      <c r="D29" s="60" t="s">
        <v>199</v>
      </c>
      <c r="E29" s="60" t="s">
        <v>26</v>
      </c>
      <c r="F29" s="60" t="s">
        <v>272</v>
      </c>
      <c r="G29" s="60" t="s">
        <v>272</v>
      </c>
      <c r="H29" s="60" t="s">
        <v>272</v>
      </c>
      <c r="I29" s="60"/>
      <c r="J29" s="60" t="s">
        <v>715</v>
      </c>
      <c r="L29" s="60"/>
      <c r="M29" s="60"/>
      <c r="N29" s="60" t="s">
        <v>147</v>
      </c>
    </row>
    <row r="30" spans="1:14" hidden="1" x14ac:dyDescent="0.35">
      <c r="A30" s="60"/>
      <c r="B30" s="60" t="s">
        <v>167</v>
      </c>
      <c r="C30" s="60" t="s">
        <v>43</v>
      </c>
      <c r="D30" s="60" t="s">
        <v>199</v>
      </c>
      <c r="E30" s="60" t="s">
        <v>25</v>
      </c>
      <c r="F30" s="60" t="s">
        <v>447</v>
      </c>
      <c r="G30" s="60" t="s">
        <v>272</v>
      </c>
      <c r="H30" s="60" t="s">
        <v>272</v>
      </c>
      <c r="I30" s="60"/>
      <c r="J30" s="60" t="s">
        <v>272</v>
      </c>
      <c r="L30" s="60"/>
      <c r="M30" s="60"/>
      <c r="N30" s="60" t="s">
        <v>147</v>
      </c>
    </row>
    <row r="31" spans="1:14" hidden="1" x14ac:dyDescent="0.35">
      <c r="A31" s="60"/>
      <c r="B31" s="60" t="s">
        <v>167</v>
      </c>
      <c r="C31" s="60" t="s">
        <v>43</v>
      </c>
      <c r="D31" s="60" t="s">
        <v>199</v>
      </c>
      <c r="E31" s="60" t="s">
        <v>23</v>
      </c>
      <c r="F31" s="60" t="s">
        <v>447</v>
      </c>
      <c r="G31" s="60" t="s">
        <v>272</v>
      </c>
      <c r="H31" s="60" t="s">
        <v>272</v>
      </c>
      <c r="I31" s="60"/>
      <c r="J31" s="60" t="s">
        <v>272</v>
      </c>
      <c r="L31" s="60"/>
      <c r="M31" s="60"/>
      <c r="N31" s="60" t="s">
        <v>147</v>
      </c>
    </row>
    <row r="32" spans="1:14" hidden="1" x14ac:dyDescent="0.35">
      <c r="A32" s="60"/>
      <c r="B32" s="60" t="s">
        <v>172</v>
      </c>
      <c r="C32" s="60" t="s">
        <v>47</v>
      </c>
      <c r="D32" s="60" t="s">
        <v>199</v>
      </c>
      <c r="E32" s="60" t="s">
        <v>18</v>
      </c>
      <c r="F32" s="60" t="s">
        <v>272</v>
      </c>
      <c r="G32" s="60" t="s">
        <v>272</v>
      </c>
      <c r="H32" s="60" t="s">
        <v>272</v>
      </c>
      <c r="I32" s="60"/>
      <c r="J32" s="60" t="s">
        <v>431</v>
      </c>
      <c r="L32" s="60"/>
      <c r="M32" s="60"/>
      <c r="N32" s="60" t="s">
        <v>147</v>
      </c>
    </row>
    <row r="33" spans="1:14" hidden="1" x14ac:dyDescent="0.35">
      <c r="A33" s="60"/>
      <c r="B33" s="60" t="s">
        <v>172</v>
      </c>
      <c r="C33" s="60" t="s">
        <v>47</v>
      </c>
      <c r="D33" s="60" t="s">
        <v>199</v>
      </c>
      <c r="E33" s="60" t="s">
        <v>19</v>
      </c>
      <c r="F33" s="60" t="s">
        <v>272</v>
      </c>
      <c r="G33" s="60" t="s">
        <v>272</v>
      </c>
      <c r="H33" s="60" t="s">
        <v>272</v>
      </c>
      <c r="I33" s="60"/>
      <c r="J33" s="60" t="s">
        <v>696</v>
      </c>
      <c r="L33" s="60"/>
      <c r="M33" s="60"/>
      <c r="N33" s="60" t="s">
        <v>147</v>
      </c>
    </row>
    <row r="34" spans="1:14" hidden="1" x14ac:dyDescent="0.35">
      <c r="A34" s="60"/>
      <c r="B34" s="60" t="s">
        <v>172</v>
      </c>
      <c r="C34" s="60" t="s">
        <v>47</v>
      </c>
      <c r="D34" s="60" t="s">
        <v>199</v>
      </c>
      <c r="E34" s="60" t="s">
        <v>25</v>
      </c>
      <c r="F34" s="60" t="s">
        <v>716</v>
      </c>
      <c r="G34" s="60" t="s">
        <v>272</v>
      </c>
      <c r="H34" s="60" t="s">
        <v>272</v>
      </c>
      <c r="I34" s="60"/>
      <c r="J34" s="60" t="s">
        <v>717</v>
      </c>
      <c r="L34" s="60"/>
      <c r="M34" s="60"/>
      <c r="N34" s="60" t="s">
        <v>147</v>
      </c>
    </row>
    <row r="35" spans="1:14" hidden="1" x14ac:dyDescent="0.35">
      <c r="A35" s="60"/>
      <c r="B35" s="60" t="s">
        <v>172</v>
      </c>
      <c r="C35" s="60" t="s">
        <v>718</v>
      </c>
      <c r="D35" s="60" t="s">
        <v>199</v>
      </c>
      <c r="E35" s="60" t="s">
        <v>25</v>
      </c>
      <c r="F35" s="60" t="s">
        <v>272</v>
      </c>
      <c r="G35" s="60" t="s">
        <v>272</v>
      </c>
      <c r="H35" s="60" t="s">
        <v>272</v>
      </c>
      <c r="I35" s="60"/>
      <c r="J35" s="60" t="s">
        <v>719</v>
      </c>
      <c r="L35" s="60"/>
      <c r="M35" s="60"/>
      <c r="N35" s="60" t="s">
        <v>147</v>
      </c>
    </row>
    <row r="36" spans="1:14" hidden="1" x14ac:dyDescent="0.35">
      <c r="A36" s="60"/>
      <c r="B36" s="60" t="s">
        <v>172</v>
      </c>
      <c r="C36" s="60" t="s">
        <v>266</v>
      </c>
      <c r="D36" s="60" t="s">
        <v>198</v>
      </c>
      <c r="E36" s="60" t="s">
        <v>8</v>
      </c>
      <c r="F36" s="60" t="s">
        <v>535</v>
      </c>
      <c r="G36" s="60" t="s">
        <v>272</v>
      </c>
      <c r="H36" s="60" t="s">
        <v>272</v>
      </c>
      <c r="I36" s="60"/>
      <c r="J36" s="60" t="s">
        <v>742</v>
      </c>
      <c r="L36" s="60"/>
      <c r="M36" s="60"/>
      <c r="N36" s="60" t="s">
        <v>147</v>
      </c>
    </row>
    <row r="37" spans="1:14" hidden="1" x14ac:dyDescent="0.35">
      <c r="A37" s="60"/>
      <c r="B37" s="60" t="s">
        <v>161</v>
      </c>
      <c r="C37" s="60" t="s">
        <v>50</v>
      </c>
      <c r="D37" s="60" t="s">
        <v>198</v>
      </c>
      <c r="E37" s="60" t="s">
        <v>6</v>
      </c>
      <c r="F37" s="60" t="s">
        <v>515</v>
      </c>
      <c r="G37" s="60" t="s">
        <v>272</v>
      </c>
      <c r="H37" s="60" t="s">
        <v>272</v>
      </c>
      <c r="I37" s="60"/>
      <c r="J37" s="60" t="s">
        <v>272</v>
      </c>
      <c r="L37" s="60"/>
      <c r="M37" s="60"/>
      <c r="N37" s="60" t="s">
        <v>147</v>
      </c>
    </row>
    <row r="38" spans="1:14" hidden="1" x14ac:dyDescent="0.35">
      <c r="A38" s="60"/>
      <c r="B38" s="60" t="s">
        <v>161</v>
      </c>
      <c r="C38" s="60" t="s">
        <v>50</v>
      </c>
      <c r="D38" s="60" t="s">
        <v>199</v>
      </c>
      <c r="E38" s="60" t="s">
        <v>22</v>
      </c>
      <c r="F38" s="60" t="s">
        <v>384</v>
      </c>
      <c r="G38" s="60" t="s">
        <v>272</v>
      </c>
      <c r="H38" s="60" t="s">
        <v>272</v>
      </c>
      <c r="I38" s="60"/>
      <c r="J38" s="60" t="s">
        <v>720</v>
      </c>
      <c r="L38" s="60"/>
      <c r="M38" s="60"/>
      <c r="N38" s="60" t="s">
        <v>147</v>
      </c>
    </row>
    <row r="39" spans="1:14" hidden="1" x14ac:dyDescent="0.35">
      <c r="A39" s="60"/>
      <c r="B39" s="60" t="s">
        <v>161</v>
      </c>
      <c r="C39" s="60" t="s">
        <v>50</v>
      </c>
      <c r="D39" s="60" t="s">
        <v>199</v>
      </c>
      <c r="E39" s="60" t="s">
        <v>24</v>
      </c>
      <c r="F39" s="60" t="s">
        <v>384</v>
      </c>
      <c r="G39" s="60" t="s">
        <v>272</v>
      </c>
      <c r="H39" s="60" t="s">
        <v>272</v>
      </c>
      <c r="I39" s="60"/>
      <c r="J39" s="60" t="s">
        <v>272</v>
      </c>
      <c r="L39" s="60"/>
      <c r="M39" s="60"/>
      <c r="N39" s="60" t="s">
        <v>147</v>
      </c>
    </row>
    <row r="40" spans="1:14" hidden="1" x14ac:dyDescent="0.35">
      <c r="A40" s="60"/>
      <c r="B40" s="60" t="s">
        <v>161</v>
      </c>
      <c r="C40" s="60" t="s">
        <v>50</v>
      </c>
      <c r="D40" s="60" t="s">
        <v>199</v>
      </c>
      <c r="E40" s="60" t="s">
        <v>18</v>
      </c>
      <c r="F40" s="60" t="s">
        <v>290</v>
      </c>
      <c r="G40" s="60" t="s">
        <v>272</v>
      </c>
      <c r="H40" s="60" t="s">
        <v>272</v>
      </c>
      <c r="I40" s="60"/>
      <c r="J40" s="60" t="s">
        <v>410</v>
      </c>
      <c r="L40" s="60"/>
      <c r="M40" s="60"/>
      <c r="N40" s="60" t="s">
        <v>147</v>
      </c>
    </row>
    <row r="41" spans="1:14" hidden="1" x14ac:dyDescent="0.35">
      <c r="A41" s="60"/>
      <c r="B41" s="60" t="s">
        <v>161</v>
      </c>
      <c r="C41" s="60" t="s">
        <v>50</v>
      </c>
      <c r="D41" s="60" t="s">
        <v>199</v>
      </c>
      <c r="E41" s="60" t="s">
        <v>17</v>
      </c>
      <c r="F41" s="60" t="s">
        <v>290</v>
      </c>
      <c r="G41" s="60" t="s">
        <v>272</v>
      </c>
      <c r="H41" s="60" t="s">
        <v>272</v>
      </c>
      <c r="I41" s="60"/>
      <c r="J41" s="60" t="s">
        <v>272</v>
      </c>
      <c r="L41" s="60"/>
      <c r="M41" s="60"/>
      <c r="N41" s="60" t="s">
        <v>147</v>
      </c>
    </row>
    <row r="42" spans="1:14" hidden="1" x14ac:dyDescent="0.35">
      <c r="A42" s="60"/>
      <c r="B42" s="60" t="s">
        <v>161</v>
      </c>
      <c r="C42" s="60" t="s">
        <v>50</v>
      </c>
      <c r="D42" s="60" t="s">
        <v>199</v>
      </c>
      <c r="E42" s="60" t="s">
        <v>19</v>
      </c>
      <c r="F42" s="60" t="s">
        <v>384</v>
      </c>
      <c r="G42" s="60" t="s">
        <v>272</v>
      </c>
      <c r="H42" s="60" t="s">
        <v>272</v>
      </c>
      <c r="I42" s="60"/>
      <c r="J42" s="60" t="s">
        <v>721</v>
      </c>
      <c r="L42" s="60"/>
      <c r="M42" s="60"/>
      <c r="N42" s="60" t="s">
        <v>147</v>
      </c>
    </row>
    <row r="43" spans="1:14" hidden="1" x14ac:dyDescent="0.35">
      <c r="A43" s="60"/>
      <c r="B43" s="60" t="s">
        <v>161</v>
      </c>
      <c r="C43" s="60" t="s">
        <v>50</v>
      </c>
      <c r="D43" s="60" t="s">
        <v>199</v>
      </c>
      <c r="E43" s="60" t="s">
        <v>26</v>
      </c>
      <c r="F43" s="60" t="s">
        <v>290</v>
      </c>
      <c r="G43" s="60" t="s">
        <v>272</v>
      </c>
      <c r="H43" s="60" t="s">
        <v>272</v>
      </c>
      <c r="I43" s="60"/>
      <c r="J43" s="60" t="s">
        <v>697</v>
      </c>
      <c r="L43" s="60"/>
      <c r="M43" s="60"/>
      <c r="N43" s="60" t="s">
        <v>147</v>
      </c>
    </row>
    <row r="44" spans="1:14" hidden="1" x14ac:dyDescent="0.35">
      <c r="A44" s="60"/>
      <c r="B44" s="60" t="s">
        <v>161</v>
      </c>
      <c r="C44" s="60" t="s">
        <v>50</v>
      </c>
      <c r="D44" s="60" t="s">
        <v>199</v>
      </c>
      <c r="E44" s="60" t="s">
        <v>16</v>
      </c>
      <c r="F44" s="60" t="s">
        <v>290</v>
      </c>
      <c r="G44" s="60" t="s">
        <v>272</v>
      </c>
      <c r="H44" s="60" t="s">
        <v>272</v>
      </c>
      <c r="I44" s="60"/>
      <c r="J44" s="60" t="s">
        <v>272</v>
      </c>
      <c r="L44" s="60"/>
      <c r="M44" s="60"/>
      <c r="N44" s="60" t="s">
        <v>147</v>
      </c>
    </row>
    <row r="45" spans="1:14" hidden="1" x14ac:dyDescent="0.35">
      <c r="A45" s="60"/>
      <c r="B45" s="60" t="s">
        <v>161</v>
      </c>
      <c r="C45" s="60" t="s">
        <v>50</v>
      </c>
      <c r="D45" s="60" t="s">
        <v>199</v>
      </c>
      <c r="E45" s="60" t="s">
        <v>25</v>
      </c>
      <c r="F45" s="60" t="s">
        <v>422</v>
      </c>
      <c r="G45" s="60" t="s">
        <v>272</v>
      </c>
      <c r="H45" s="60" t="s">
        <v>272</v>
      </c>
      <c r="I45" s="60"/>
      <c r="J45" s="60" t="s">
        <v>722</v>
      </c>
      <c r="L45" s="60"/>
      <c r="M45" s="60"/>
      <c r="N45" s="60" t="s">
        <v>147</v>
      </c>
    </row>
    <row r="46" spans="1:14" hidden="1" x14ac:dyDescent="0.35">
      <c r="A46" s="60"/>
      <c r="B46" s="60" t="s">
        <v>161</v>
      </c>
      <c r="C46" s="60" t="s">
        <v>50</v>
      </c>
      <c r="D46" s="60" t="s">
        <v>199</v>
      </c>
      <c r="E46" s="60" t="s">
        <v>31</v>
      </c>
      <c r="F46" s="60" t="s">
        <v>405</v>
      </c>
      <c r="G46" s="60" t="s">
        <v>272</v>
      </c>
      <c r="H46" s="60" t="s">
        <v>272</v>
      </c>
      <c r="I46" s="60"/>
      <c r="J46" s="60" t="s">
        <v>272</v>
      </c>
      <c r="L46" s="60"/>
      <c r="M46" s="60"/>
      <c r="N46" s="60" t="s">
        <v>147</v>
      </c>
    </row>
    <row r="47" spans="1:14" hidden="1" x14ac:dyDescent="0.35">
      <c r="A47" s="60"/>
      <c r="B47" s="60" t="s">
        <v>161</v>
      </c>
      <c r="C47" s="60" t="s">
        <v>52</v>
      </c>
      <c r="D47" s="60" t="s">
        <v>198</v>
      </c>
      <c r="E47" s="60" t="s">
        <v>6</v>
      </c>
      <c r="F47" s="60" t="s">
        <v>384</v>
      </c>
      <c r="G47" s="60" t="s">
        <v>272</v>
      </c>
      <c r="H47" s="60" t="s">
        <v>272</v>
      </c>
      <c r="I47" s="60"/>
      <c r="J47" s="60" t="s">
        <v>272</v>
      </c>
      <c r="L47" s="60"/>
      <c r="M47" s="60"/>
      <c r="N47" s="60" t="s">
        <v>147</v>
      </c>
    </row>
    <row r="48" spans="1:14" hidden="1" x14ac:dyDescent="0.35">
      <c r="A48" s="60"/>
      <c r="B48" s="60" t="s">
        <v>161</v>
      </c>
      <c r="C48" s="60" t="s">
        <v>52</v>
      </c>
      <c r="D48" s="60" t="s">
        <v>199</v>
      </c>
      <c r="E48" s="60" t="s">
        <v>150</v>
      </c>
      <c r="F48" s="60" t="s">
        <v>389</v>
      </c>
      <c r="G48" s="60" t="s">
        <v>272</v>
      </c>
      <c r="H48" s="60" t="s">
        <v>272</v>
      </c>
      <c r="I48" s="60"/>
      <c r="J48" s="60" t="s">
        <v>723</v>
      </c>
      <c r="L48" s="60"/>
      <c r="M48" s="60"/>
      <c r="N48" s="60" t="s">
        <v>147</v>
      </c>
    </row>
    <row r="49" spans="1:14" hidden="1" x14ac:dyDescent="0.35">
      <c r="A49" s="60"/>
      <c r="B49" s="60" t="s">
        <v>161</v>
      </c>
      <c r="C49" s="60" t="s">
        <v>52</v>
      </c>
      <c r="D49" s="60" t="s">
        <v>199</v>
      </c>
      <c r="E49" s="60" t="s">
        <v>151</v>
      </c>
      <c r="F49" s="60" t="s">
        <v>389</v>
      </c>
      <c r="G49" s="60" t="s">
        <v>272</v>
      </c>
      <c r="H49" s="60" t="s">
        <v>272</v>
      </c>
      <c r="I49" s="60"/>
      <c r="J49" s="60" t="s">
        <v>700</v>
      </c>
      <c r="L49" s="60"/>
      <c r="M49" s="60"/>
      <c r="N49" s="60" t="s">
        <v>147</v>
      </c>
    </row>
    <row r="50" spans="1:14" hidden="1" x14ac:dyDescent="0.35">
      <c r="A50" s="60"/>
      <c r="B50" s="60" t="s">
        <v>173</v>
      </c>
      <c r="C50" s="60" t="s">
        <v>56</v>
      </c>
      <c r="D50" s="60" t="s">
        <v>199</v>
      </c>
      <c r="E50" s="60" t="s">
        <v>19</v>
      </c>
      <c r="F50" s="60" t="s">
        <v>272</v>
      </c>
      <c r="G50" s="60" t="s">
        <v>272</v>
      </c>
      <c r="H50" s="60" t="s">
        <v>272</v>
      </c>
      <c r="I50" s="60"/>
      <c r="J50" s="60" t="s">
        <v>724</v>
      </c>
      <c r="L50" s="60"/>
      <c r="M50" s="60"/>
      <c r="N50" s="60" t="s">
        <v>147</v>
      </c>
    </row>
    <row r="51" spans="1:14" hidden="1" x14ac:dyDescent="0.35">
      <c r="A51" s="60"/>
      <c r="B51" s="60" t="s">
        <v>173</v>
      </c>
      <c r="C51" s="60" t="s">
        <v>56</v>
      </c>
      <c r="D51" s="60" t="s">
        <v>199</v>
      </c>
      <c r="E51" s="60" t="s">
        <v>31</v>
      </c>
      <c r="F51" s="60" t="s">
        <v>272</v>
      </c>
      <c r="G51" s="60" t="s">
        <v>272</v>
      </c>
      <c r="H51" s="60" t="s">
        <v>272</v>
      </c>
      <c r="I51" s="60"/>
      <c r="J51" s="60" t="s">
        <v>725</v>
      </c>
      <c r="L51" s="60"/>
      <c r="M51" s="60"/>
      <c r="N51" s="60" t="s">
        <v>147</v>
      </c>
    </row>
    <row r="52" spans="1:14" hidden="1" x14ac:dyDescent="0.35">
      <c r="A52" s="60"/>
      <c r="B52" s="60" t="s">
        <v>743</v>
      </c>
      <c r="C52" s="60" t="s">
        <v>744</v>
      </c>
      <c r="D52" s="60" t="s">
        <v>198</v>
      </c>
      <c r="E52" s="60" t="s">
        <v>743</v>
      </c>
      <c r="F52" s="60" t="s">
        <v>745</v>
      </c>
      <c r="G52" s="60" t="s">
        <v>272</v>
      </c>
      <c r="H52" s="60" t="s">
        <v>272</v>
      </c>
      <c r="I52" s="60"/>
      <c r="J52" s="60" t="s">
        <v>272</v>
      </c>
      <c r="L52" s="60"/>
      <c r="M52" s="60"/>
      <c r="N52" s="60" t="s">
        <v>147</v>
      </c>
    </row>
    <row r="53" spans="1:14" hidden="1" x14ac:dyDescent="0.35">
      <c r="A53" s="60"/>
      <c r="B53" s="60" t="s">
        <v>179</v>
      </c>
      <c r="C53" s="60" t="s">
        <v>58</v>
      </c>
      <c r="D53" s="60" t="s">
        <v>199</v>
      </c>
      <c r="E53" s="60" t="s">
        <v>28</v>
      </c>
      <c r="F53" s="60" t="s">
        <v>272</v>
      </c>
      <c r="G53" s="60" t="s">
        <v>272</v>
      </c>
      <c r="H53" s="60" t="s">
        <v>272</v>
      </c>
      <c r="I53" s="60"/>
      <c r="J53" s="60" t="s">
        <v>726</v>
      </c>
      <c r="L53" s="60"/>
      <c r="M53" s="60"/>
      <c r="N53" s="60" t="s">
        <v>147</v>
      </c>
    </row>
    <row r="54" spans="1:14" hidden="1" x14ac:dyDescent="0.35">
      <c r="A54" s="60"/>
      <c r="B54" s="60" t="s">
        <v>179</v>
      </c>
      <c r="C54" s="60" t="s">
        <v>58</v>
      </c>
      <c r="D54" s="60" t="s">
        <v>199</v>
      </c>
      <c r="E54" s="60" t="s">
        <v>17</v>
      </c>
      <c r="F54" s="60" t="s">
        <v>272</v>
      </c>
      <c r="G54" s="60" t="s">
        <v>272</v>
      </c>
      <c r="H54" s="60" t="s">
        <v>272</v>
      </c>
      <c r="I54" s="60"/>
      <c r="J54" s="60" t="s">
        <v>727</v>
      </c>
      <c r="L54" s="60"/>
      <c r="M54" s="60"/>
      <c r="N54" s="60" t="s">
        <v>147</v>
      </c>
    </row>
    <row r="55" spans="1:14" hidden="1" x14ac:dyDescent="0.35">
      <c r="A55" s="60"/>
      <c r="B55" s="60" t="s">
        <v>179</v>
      </c>
      <c r="C55" s="60" t="s">
        <v>58</v>
      </c>
      <c r="D55" s="60" t="s">
        <v>199</v>
      </c>
      <c r="E55" s="60" t="s">
        <v>19</v>
      </c>
      <c r="F55" s="60" t="s">
        <v>272</v>
      </c>
      <c r="G55" s="60" t="s">
        <v>272</v>
      </c>
      <c r="H55" s="60" t="s">
        <v>272</v>
      </c>
      <c r="I55" s="60"/>
      <c r="J55" s="60" t="s">
        <v>728</v>
      </c>
      <c r="L55" s="60"/>
      <c r="M55" s="60"/>
      <c r="N55" s="60" t="s">
        <v>147</v>
      </c>
    </row>
    <row r="56" spans="1:14" hidden="1" x14ac:dyDescent="0.35">
      <c r="A56" s="60"/>
      <c r="B56" s="60" t="s">
        <v>179</v>
      </c>
      <c r="C56" s="60" t="s">
        <v>58</v>
      </c>
      <c r="D56" s="60" t="s">
        <v>199</v>
      </c>
      <c r="E56" s="60" t="s">
        <v>16</v>
      </c>
      <c r="F56" s="60" t="s">
        <v>272</v>
      </c>
      <c r="G56" s="60" t="s">
        <v>272</v>
      </c>
      <c r="H56" s="60" t="s">
        <v>272</v>
      </c>
      <c r="I56" s="60"/>
      <c r="J56" s="60" t="s">
        <v>424</v>
      </c>
      <c r="L56" s="60"/>
      <c r="M56" s="60"/>
      <c r="N56" s="60" t="s">
        <v>147</v>
      </c>
    </row>
    <row r="57" spans="1:14" hidden="1" x14ac:dyDescent="0.35">
      <c r="A57" s="60"/>
      <c r="B57" s="60" t="s">
        <v>169</v>
      </c>
      <c r="C57" s="60" t="s">
        <v>62</v>
      </c>
      <c r="D57" s="60" t="s">
        <v>198</v>
      </c>
      <c r="E57" s="60" t="s">
        <v>11</v>
      </c>
      <c r="F57" s="60" t="s">
        <v>589</v>
      </c>
      <c r="G57" s="60" t="s">
        <v>272</v>
      </c>
      <c r="H57" s="60" t="s">
        <v>272</v>
      </c>
      <c r="I57" s="60"/>
      <c r="J57" s="60" t="s">
        <v>746</v>
      </c>
      <c r="L57" s="60"/>
      <c r="M57" s="60"/>
      <c r="N57" s="60" t="s">
        <v>147</v>
      </c>
    </row>
    <row r="58" spans="1:14" hidden="1" x14ac:dyDescent="0.35">
      <c r="A58" s="60"/>
      <c r="B58" s="60" t="s">
        <v>166</v>
      </c>
      <c r="C58" s="60" t="s">
        <v>66</v>
      </c>
      <c r="D58" s="60" t="s">
        <v>198</v>
      </c>
      <c r="E58" s="60" t="s">
        <v>3</v>
      </c>
      <c r="F58" s="60" t="s">
        <v>272</v>
      </c>
      <c r="G58" s="60" t="s">
        <v>272</v>
      </c>
      <c r="H58" s="60" t="s">
        <v>272</v>
      </c>
      <c r="I58" s="60"/>
      <c r="J58" s="60" t="s">
        <v>272</v>
      </c>
      <c r="L58" s="60"/>
      <c r="M58" s="60"/>
      <c r="N58" s="60" t="s">
        <v>147</v>
      </c>
    </row>
    <row r="59" spans="1:14" hidden="1" x14ac:dyDescent="0.35">
      <c r="A59" s="60"/>
      <c r="B59" s="60" t="s">
        <v>166</v>
      </c>
      <c r="C59" s="60" t="s">
        <v>66</v>
      </c>
      <c r="D59" s="60" t="s">
        <v>199</v>
      </c>
      <c r="E59" s="60" t="s">
        <v>18</v>
      </c>
      <c r="F59" s="60" t="s">
        <v>272</v>
      </c>
      <c r="G59" s="60" t="s">
        <v>272</v>
      </c>
      <c r="H59" s="60" t="s">
        <v>272</v>
      </c>
      <c r="I59" s="60"/>
      <c r="J59" s="60" t="s">
        <v>729</v>
      </c>
      <c r="L59" s="60"/>
      <c r="M59" s="60"/>
      <c r="N59" s="60" t="s">
        <v>147</v>
      </c>
    </row>
    <row r="60" spans="1:14" hidden="1" x14ac:dyDescent="0.35">
      <c r="A60" s="60"/>
      <c r="B60" s="60" t="s">
        <v>166</v>
      </c>
      <c r="C60" s="60" t="s">
        <v>66</v>
      </c>
      <c r="D60" s="60" t="s">
        <v>199</v>
      </c>
      <c r="E60" s="60" t="s">
        <v>25</v>
      </c>
      <c r="F60" s="60" t="s">
        <v>272</v>
      </c>
      <c r="G60" s="60" t="s">
        <v>272</v>
      </c>
      <c r="H60" s="60" t="s">
        <v>272</v>
      </c>
      <c r="I60" s="60"/>
      <c r="J60" s="60" t="s">
        <v>438</v>
      </c>
      <c r="L60" s="60"/>
      <c r="M60" s="60"/>
      <c r="N60" s="60" t="s">
        <v>147</v>
      </c>
    </row>
    <row r="61" spans="1:14" hidden="1" x14ac:dyDescent="0.35">
      <c r="A61" s="60"/>
      <c r="B61" s="60" t="s">
        <v>167</v>
      </c>
      <c r="C61" s="60" t="s">
        <v>70</v>
      </c>
      <c r="D61" s="60" t="s">
        <v>199</v>
      </c>
      <c r="E61" s="60" t="s">
        <v>25</v>
      </c>
      <c r="F61" s="60" t="s">
        <v>274</v>
      </c>
      <c r="G61" s="60" t="s">
        <v>272</v>
      </c>
      <c r="H61" s="60" t="s">
        <v>272</v>
      </c>
      <c r="I61" s="60"/>
      <c r="J61" s="60" t="s">
        <v>272</v>
      </c>
      <c r="L61" s="60"/>
      <c r="M61" s="60"/>
      <c r="N61" s="60" t="s">
        <v>147</v>
      </c>
    </row>
    <row r="62" spans="1:14" hidden="1" x14ac:dyDescent="0.35">
      <c r="A62" s="60"/>
      <c r="B62" s="60" t="s">
        <v>167</v>
      </c>
      <c r="C62" s="60" t="s">
        <v>269</v>
      </c>
      <c r="D62" s="60" t="s">
        <v>198</v>
      </c>
      <c r="E62" s="60" t="s">
        <v>7</v>
      </c>
      <c r="F62" s="60" t="s">
        <v>272</v>
      </c>
      <c r="G62" s="60" t="s">
        <v>272</v>
      </c>
      <c r="H62" s="60" t="s">
        <v>272</v>
      </c>
      <c r="I62" s="60"/>
      <c r="J62" s="60" t="s">
        <v>676</v>
      </c>
      <c r="L62" s="60"/>
      <c r="M62" s="60"/>
      <c r="N62" s="60" t="s">
        <v>147</v>
      </c>
    </row>
    <row r="63" spans="1:14" hidden="1" x14ac:dyDescent="0.35">
      <c r="A63" s="60"/>
      <c r="B63" s="60" t="s">
        <v>179</v>
      </c>
      <c r="C63" s="60" t="s">
        <v>75</v>
      </c>
      <c r="D63" s="60" t="s">
        <v>198</v>
      </c>
      <c r="E63" s="60" t="s">
        <v>4</v>
      </c>
      <c r="F63" s="60" t="s">
        <v>422</v>
      </c>
      <c r="G63" s="60" t="s">
        <v>272</v>
      </c>
      <c r="H63" s="60" t="s">
        <v>272</v>
      </c>
      <c r="I63" s="60"/>
      <c r="J63" s="60" t="s">
        <v>272</v>
      </c>
      <c r="L63" s="60"/>
      <c r="M63" s="60"/>
      <c r="N63" s="60" t="s">
        <v>147</v>
      </c>
    </row>
    <row r="64" spans="1:14" hidden="1" x14ac:dyDescent="0.35">
      <c r="A64" s="60"/>
      <c r="B64" s="60" t="s">
        <v>179</v>
      </c>
      <c r="C64" s="60" t="s">
        <v>75</v>
      </c>
      <c r="D64" s="60" t="s">
        <v>199</v>
      </c>
      <c r="E64" s="60" t="s">
        <v>23</v>
      </c>
      <c r="F64" s="60" t="s">
        <v>294</v>
      </c>
      <c r="G64" s="60" t="s">
        <v>272</v>
      </c>
      <c r="H64" s="60" t="s">
        <v>272</v>
      </c>
      <c r="I64" s="60"/>
      <c r="J64" s="60" t="s">
        <v>703</v>
      </c>
      <c r="L64" s="60"/>
      <c r="M64" s="60"/>
      <c r="N64" s="60" t="s">
        <v>147</v>
      </c>
    </row>
    <row r="65" spans="1:14" hidden="1" x14ac:dyDescent="0.35">
      <c r="A65" s="60"/>
      <c r="B65" s="60" t="s">
        <v>179</v>
      </c>
      <c r="C65" s="60" t="s">
        <v>75</v>
      </c>
      <c r="D65" s="60" t="s">
        <v>199</v>
      </c>
      <c r="E65" s="60" t="s">
        <v>151</v>
      </c>
      <c r="F65" s="60" t="s">
        <v>405</v>
      </c>
      <c r="G65" s="60" t="s">
        <v>272</v>
      </c>
      <c r="H65" s="60" t="s">
        <v>272</v>
      </c>
      <c r="I65" s="60"/>
      <c r="J65" s="60" t="s">
        <v>272</v>
      </c>
      <c r="L65" s="60"/>
      <c r="M65" s="60"/>
      <c r="N65" s="60" t="s">
        <v>147</v>
      </c>
    </row>
    <row r="66" spans="1:14" hidden="1" x14ac:dyDescent="0.35">
      <c r="A66" s="60"/>
      <c r="B66" s="60" t="s">
        <v>179</v>
      </c>
      <c r="C66" s="60" t="s">
        <v>75</v>
      </c>
      <c r="D66" s="60" t="s">
        <v>199</v>
      </c>
      <c r="E66" s="60" t="s">
        <v>149</v>
      </c>
      <c r="F66" s="60" t="s">
        <v>405</v>
      </c>
      <c r="G66" s="60" t="s">
        <v>272</v>
      </c>
      <c r="H66" s="60" t="s">
        <v>272</v>
      </c>
      <c r="I66" s="60"/>
      <c r="J66" s="60" t="s">
        <v>272</v>
      </c>
      <c r="L66" s="60"/>
      <c r="M66" s="60"/>
      <c r="N66" s="60" t="s">
        <v>147</v>
      </c>
    </row>
    <row r="67" spans="1:14" hidden="1" x14ac:dyDescent="0.35">
      <c r="A67" s="60"/>
      <c r="B67" s="60" t="s">
        <v>179</v>
      </c>
      <c r="C67" s="60" t="s">
        <v>87</v>
      </c>
      <c r="D67" s="60" t="s">
        <v>199</v>
      </c>
      <c r="E67" s="60" t="s">
        <v>17</v>
      </c>
      <c r="F67" s="60" t="s">
        <v>272</v>
      </c>
      <c r="G67" s="60" t="s">
        <v>272</v>
      </c>
      <c r="H67" s="60" t="s">
        <v>272</v>
      </c>
      <c r="I67" s="60"/>
      <c r="J67" s="60" t="s">
        <v>730</v>
      </c>
      <c r="L67" s="60"/>
      <c r="M67" s="60"/>
      <c r="N67" s="60" t="s">
        <v>147</v>
      </c>
    </row>
    <row r="68" spans="1:14" hidden="1" x14ac:dyDescent="0.35">
      <c r="A68" s="60"/>
      <c r="B68" s="60" t="s">
        <v>179</v>
      </c>
      <c r="C68" s="60" t="s">
        <v>89</v>
      </c>
      <c r="D68" s="60" t="s">
        <v>199</v>
      </c>
      <c r="E68" s="60" t="s">
        <v>16</v>
      </c>
      <c r="F68" s="60" t="s">
        <v>272</v>
      </c>
      <c r="G68" s="60" t="s">
        <v>272</v>
      </c>
      <c r="H68" s="60" t="s">
        <v>272</v>
      </c>
      <c r="I68" s="60"/>
      <c r="J68" s="60" t="s">
        <v>731</v>
      </c>
      <c r="L68" s="60"/>
      <c r="M68" s="60"/>
      <c r="N68" s="60" t="s">
        <v>147</v>
      </c>
    </row>
    <row r="69" spans="1:14" hidden="1" x14ac:dyDescent="0.35">
      <c r="A69" s="60"/>
      <c r="B69" s="60" t="s">
        <v>169</v>
      </c>
      <c r="C69" s="60" t="s">
        <v>747</v>
      </c>
      <c r="D69" s="60" t="s">
        <v>198</v>
      </c>
      <c r="E69" s="60" t="s">
        <v>11</v>
      </c>
      <c r="F69" s="60" t="s">
        <v>272</v>
      </c>
      <c r="G69" s="60" t="s">
        <v>272</v>
      </c>
      <c r="H69" s="60" t="s">
        <v>272</v>
      </c>
      <c r="I69" s="60"/>
      <c r="J69" s="60" t="s">
        <v>392</v>
      </c>
      <c r="L69" s="60"/>
      <c r="M69" s="60"/>
      <c r="N69" s="60" t="s">
        <v>147</v>
      </c>
    </row>
    <row r="70" spans="1:14" hidden="1" x14ac:dyDescent="0.35">
      <c r="A70" s="60"/>
      <c r="B70" s="60" t="s">
        <v>166</v>
      </c>
      <c r="C70" s="60" t="s">
        <v>105</v>
      </c>
      <c r="D70" s="60" t="s">
        <v>199</v>
      </c>
      <c r="E70" s="60" t="s">
        <v>25</v>
      </c>
      <c r="F70" s="60" t="s">
        <v>272</v>
      </c>
      <c r="G70" s="60" t="s">
        <v>272</v>
      </c>
      <c r="H70" s="60" t="s">
        <v>272</v>
      </c>
      <c r="I70" s="60"/>
      <c r="J70" s="60" t="s">
        <v>732</v>
      </c>
      <c r="L70" s="60"/>
      <c r="M70" s="60"/>
      <c r="N70" s="60" t="s">
        <v>147</v>
      </c>
    </row>
    <row r="71" spans="1:14" hidden="1" x14ac:dyDescent="0.35">
      <c r="A71" s="60"/>
      <c r="B71" s="60" t="s">
        <v>166</v>
      </c>
      <c r="C71" s="60" t="s">
        <v>107</v>
      </c>
      <c r="D71" s="60" t="s">
        <v>199</v>
      </c>
      <c r="E71" s="60" t="s">
        <v>150</v>
      </c>
      <c r="F71" s="60" t="s">
        <v>272</v>
      </c>
      <c r="G71" s="60" t="s">
        <v>272</v>
      </c>
      <c r="H71" s="60" t="s">
        <v>272</v>
      </c>
      <c r="I71" s="60"/>
      <c r="J71" s="60" t="s">
        <v>733</v>
      </c>
      <c r="L71" s="60"/>
      <c r="M71" s="60"/>
      <c r="N71" s="60" t="s">
        <v>147</v>
      </c>
    </row>
    <row r="72" spans="1:14" hidden="1" x14ac:dyDescent="0.35">
      <c r="A72" s="60"/>
      <c r="B72" s="60" t="s">
        <v>166</v>
      </c>
      <c r="C72" s="60" t="s">
        <v>109</v>
      </c>
      <c r="D72" s="60" t="s">
        <v>199</v>
      </c>
      <c r="E72" s="60" t="s">
        <v>22</v>
      </c>
      <c r="F72" s="60" t="s">
        <v>734</v>
      </c>
      <c r="G72" s="60" t="s">
        <v>272</v>
      </c>
      <c r="H72" s="60" t="s">
        <v>272</v>
      </c>
      <c r="I72" s="60"/>
      <c r="J72" s="60" t="s">
        <v>272</v>
      </c>
      <c r="L72" s="60"/>
      <c r="M72" s="60"/>
      <c r="N72" s="60" t="s">
        <v>147</v>
      </c>
    </row>
    <row r="73" spans="1:14" hidden="1" x14ac:dyDescent="0.35">
      <c r="A73" s="60"/>
      <c r="B73" s="60" t="s">
        <v>166</v>
      </c>
      <c r="C73" s="60" t="s">
        <v>109</v>
      </c>
      <c r="D73" s="60" t="s">
        <v>199</v>
      </c>
      <c r="E73" s="60" t="s">
        <v>24</v>
      </c>
      <c r="F73" s="60" t="s">
        <v>690</v>
      </c>
      <c r="G73" s="60" t="s">
        <v>272</v>
      </c>
      <c r="H73" s="60" t="s">
        <v>272</v>
      </c>
      <c r="I73" s="60"/>
      <c r="J73" s="60" t="s">
        <v>272</v>
      </c>
      <c r="L73" s="60"/>
      <c r="M73" s="60"/>
      <c r="N73" s="60" t="s">
        <v>147</v>
      </c>
    </row>
    <row r="74" spans="1:14" hidden="1" x14ac:dyDescent="0.35">
      <c r="A74" s="60"/>
      <c r="B74" s="60" t="s">
        <v>166</v>
      </c>
      <c r="C74" s="60" t="s">
        <v>109</v>
      </c>
      <c r="D74" s="60" t="s">
        <v>199</v>
      </c>
      <c r="E74" s="60" t="s">
        <v>28</v>
      </c>
      <c r="F74" s="60" t="s">
        <v>735</v>
      </c>
      <c r="G74" s="60" t="s">
        <v>272</v>
      </c>
      <c r="H74" s="60" t="s">
        <v>272</v>
      </c>
      <c r="I74" s="60"/>
      <c r="J74" s="60" t="s">
        <v>272</v>
      </c>
      <c r="L74" s="60"/>
      <c r="M74" s="60"/>
      <c r="N74" s="60" t="s">
        <v>147</v>
      </c>
    </row>
    <row r="75" spans="1:14" hidden="1" x14ac:dyDescent="0.35">
      <c r="A75" s="60"/>
      <c r="B75" s="60" t="s">
        <v>166</v>
      </c>
      <c r="C75" s="60" t="s">
        <v>109</v>
      </c>
      <c r="D75" s="60" t="s">
        <v>199</v>
      </c>
      <c r="E75" s="60" t="s">
        <v>14</v>
      </c>
      <c r="F75" s="60" t="s">
        <v>736</v>
      </c>
      <c r="G75" s="60" t="s">
        <v>272</v>
      </c>
      <c r="H75" s="60" t="s">
        <v>272</v>
      </c>
      <c r="I75" s="60"/>
      <c r="J75" s="60" t="s">
        <v>272</v>
      </c>
      <c r="L75" s="60"/>
      <c r="M75" s="60"/>
      <c r="N75" s="60" t="s">
        <v>147</v>
      </c>
    </row>
    <row r="76" spans="1:14" hidden="1" x14ac:dyDescent="0.35">
      <c r="A76" s="60"/>
      <c r="B76" s="60" t="s">
        <v>166</v>
      </c>
      <c r="C76" s="60" t="s">
        <v>109</v>
      </c>
      <c r="D76" s="60" t="s">
        <v>199</v>
      </c>
      <c r="E76" s="60" t="s">
        <v>25</v>
      </c>
      <c r="F76" s="60" t="s">
        <v>737</v>
      </c>
      <c r="G76" s="60" t="s">
        <v>272</v>
      </c>
      <c r="H76" s="60" t="s">
        <v>272</v>
      </c>
      <c r="I76" s="60"/>
      <c r="J76" s="60" t="s">
        <v>705</v>
      </c>
      <c r="L76" s="60"/>
      <c r="M76" s="60"/>
      <c r="N76" s="60" t="s">
        <v>147</v>
      </c>
    </row>
    <row r="77" spans="1:14" hidden="1" x14ac:dyDescent="0.35">
      <c r="A77" s="60"/>
      <c r="B77" s="60" t="s">
        <v>166</v>
      </c>
      <c r="C77" s="60" t="s">
        <v>111</v>
      </c>
      <c r="D77" s="60" t="s">
        <v>199</v>
      </c>
      <c r="E77" s="60" t="s">
        <v>22</v>
      </c>
      <c r="F77" s="60" t="s">
        <v>272</v>
      </c>
      <c r="G77" s="60" t="s">
        <v>272</v>
      </c>
      <c r="H77" s="60" t="s">
        <v>272</v>
      </c>
      <c r="I77" s="60"/>
      <c r="J77" s="60" t="s">
        <v>738</v>
      </c>
      <c r="L77" s="60"/>
      <c r="M77" s="60"/>
      <c r="N77" s="60" t="s">
        <v>147</v>
      </c>
    </row>
    <row r="78" spans="1:14" hidden="1" x14ac:dyDescent="0.35">
      <c r="A78" s="60"/>
      <c r="B78" s="60" t="s">
        <v>166</v>
      </c>
      <c r="C78" s="60" t="s">
        <v>111</v>
      </c>
      <c r="D78" s="60" t="s">
        <v>199</v>
      </c>
      <c r="E78" s="60" t="s">
        <v>31</v>
      </c>
      <c r="F78" s="60" t="s">
        <v>272</v>
      </c>
      <c r="G78" s="60" t="s">
        <v>272</v>
      </c>
      <c r="H78" s="60" t="s">
        <v>272</v>
      </c>
      <c r="I78" s="60"/>
      <c r="J78" s="60" t="s">
        <v>739</v>
      </c>
      <c r="L78" s="60"/>
      <c r="M78" s="60"/>
      <c r="N78" s="60" t="s">
        <v>147</v>
      </c>
    </row>
    <row r="79" spans="1:14" hidden="1" x14ac:dyDescent="0.35">
      <c r="A79" s="60"/>
      <c r="B79" s="60" t="s">
        <v>166</v>
      </c>
      <c r="C79" s="60" t="s">
        <v>111</v>
      </c>
      <c r="D79" s="60" t="s">
        <v>199</v>
      </c>
      <c r="E79" s="60" t="s">
        <v>149</v>
      </c>
      <c r="F79" s="60" t="s">
        <v>272</v>
      </c>
      <c r="G79" s="60" t="s">
        <v>272</v>
      </c>
      <c r="H79" s="60" t="s">
        <v>272</v>
      </c>
      <c r="I79" s="60"/>
      <c r="J79" s="60" t="s">
        <v>740</v>
      </c>
      <c r="L79" s="60"/>
      <c r="M79" s="60"/>
      <c r="N79" s="60" t="s">
        <v>147</v>
      </c>
    </row>
    <row r="80" spans="1:14" hidden="1" x14ac:dyDescent="0.35">
      <c r="A80" s="60"/>
      <c r="B80" s="60" t="s">
        <v>155</v>
      </c>
      <c r="C80" s="60" t="s">
        <v>113</v>
      </c>
      <c r="D80" s="60" t="s">
        <v>198</v>
      </c>
      <c r="E80" s="60" t="s">
        <v>155</v>
      </c>
      <c r="F80" s="60" t="s">
        <v>748</v>
      </c>
      <c r="G80" s="60" t="s">
        <v>272</v>
      </c>
      <c r="H80" s="60" t="s">
        <v>272</v>
      </c>
      <c r="I80" s="60"/>
      <c r="J80" s="60" t="s">
        <v>272</v>
      </c>
      <c r="L80" s="60"/>
      <c r="M80" s="60"/>
      <c r="N80" s="60" t="s">
        <v>147</v>
      </c>
    </row>
    <row r="81" spans="1:14" hidden="1" x14ac:dyDescent="0.35">
      <c r="A81" s="60"/>
      <c r="B81" s="60" t="s">
        <v>155</v>
      </c>
      <c r="C81" s="60" t="s">
        <v>113</v>
      </c>
      <c r="D81" s="60" t="s">
        <v>199</v>
      </c>
      <c r="E81" s="60" t="s">
        <v>24</v>
      </c>
      <c r="F81" s="60" t="s">
        <v>422</v>
      </c>
      <c r="G81" s="60" t="s">
        <v>272</v>
      </c>
      <c r="H81" s="60" t="s">
        <v>272</v>
      </c>
      <c r="I81" s="60"/>
      <c r="J81" s="60" t="s">
        <v>422</v>
      </c>
      <c r="L81" s="60"/>
      <c r="M81" s="60"/>
      <c r="N81" s="60" t="s">
        <v>147</v>
      </c>
    </row>
    <row r="82" spans="1:14" hidden="1" x14ac:dyDescent="0.35">
      <c r="A82" s="60"/>
      <c r="B82" s="60" t="s">
        <v>155</v>
      </c>
      <c r="C82" s="60" t="s">
        <v>113</v>
      </c>
      <c r="D82" s="60" t="s">
        <v>199</v>
      </c>
      <c r="E82" s="60" t="s">
        <v>31</v>
      </c>
      <c r="F82" s="60" t="s">
        <v>422</v>
      </c>
      <c r="G82" s="60" t="s">
        <v>272</v>
      </c>
      <c r="H82" s="60" t="s">
        <v>272</v>
      </c>
      <c r="I82" s="60"/>
      <c r="J82" s="60" t="s">
        <v>272</v>
      </c>
      <c r="L82" s="60"/>
      <c r="M82" s="60"/>
      <c r="N82" s="60" t="s">
        <v>147</v>
      </c>
    </row>
    <row r="83" spans="1:14" hidden="1" x14ac:dyDescent="0.35">
      <c r="A83" s="60"/>
      <c r="B83" s="60" t="s">
        <v>155</v>
      </c>
      <c r="C83" s="60" t="s">
        <v>113</v>
      </c>
      <c r="D83" s="60" t="s">
        <v>199</v>
      </c>
      <c r="E83" s="60" t="s">
        <v>14</v>
      </c>
      <c r="F83" s="60" t="s">
        <v>431</v>
      </c>
      <c r="G83" s="60" t="s">
        <v>272</v>
      </c>
      <c r="H83" s="60" t="s">
        <v>272</v>
      </c>
      <c r="I83" s="60"/>
      <c r="J83" s="60" t="s">
        <v>272</v>
      </c>
      <c r="L83" s="60"/>
      <c r="M83" s="60"/>
      <c r="N83" s="60" t="s">
        <v>147</v>
      </c>
    </row>
    <row r="84" spans="1:14" hidden="1" x14ac:dyDescent="0.35">
      <c r="A84" s="60"/>
      <c r="B84" s="60" t="s">
        <v>155</v>
      </c>
      <c r="C84" s="60" t="s">
        <v>113</v>
      </c>
      <c r="D84" s="60" t="s">
        <v>199</v>
      </c>
      <c r="E84" s="60" t="s">
        <v>19</v>
      </c>
      <c r="F84" s="60" t="s">
        <v>422</v>
      </c>
      <c r="G84" s="60" t="s">
        <v>272</v>
      </c>
      <c r="H84" s="60" t="s">
        <v>272</v>
      </c>
      <c r="I84" s="60"/>
      <c r="J84" s="60" t="s">
        <v>272</v>
      </c>
      <c r="L84" s="60"/>
      <c r="M84" s="60"/>
      <c r="N84" s="60" t="s">
        <v>147</v>
      </c>
    </row>
    <row r="85" spans="1:14" hidden="1" x14ac:dyDescent="0.35">
      <c r="A85" s="60"/>
      <c r="B85" s="60" t="s">
        <v>155</v>
      </c>
      <c r="C85" s="60" t="s">
        <v>113</v>
      </c>
      <c r="D85" s="60" t="s">
        <v>199</v>
      </c>
      <c r="E85" s="60" t="s">
        <v>16</v>
      </c>
      <c r="F85" s="60" t="s">
        <v>383</v>
      </c>
      <c r="G85" s="60" t="s">
        <v>272</v>
      </c>
      <c r="H85" s="60" t="s">
        <v>272</v>
      </c>
      <c r="I85" s="60"/>
      <c r="J85" s="60" t="s">
        <v>272</v>
      </c>
      <c r="L85" s="60"/>
      <c r="M85" s="60"/>
      <c r="N85" s="60" t="s">
        <v>147</v>
      </c>
    </row>
    <row r="86" spans="1:14" hidden="1" x14ac:dyDescent="0.35">
      <c r="A86" s="60" t="s">
        <v>232</v>
      </c>
      <c r="B86" s="60" t="s">
        <v>35</v>
      </c>
      <c r="C86" s="60" t="s">
        <v>233</v>
      </c>
      <c r="D86" s="60" t="s">
        <v>198</v>
      </c>
      <c r="E86" s="60" t="s">
        <v>30</v>
      </c>
      <c r="F86" s="60" t="s">
        <v>597</v>
      </c>
      <c r="G86" s="60" t="s">
        <v>272</v>
      </c>
      <c r="H86" s="60" t="s">
        <v>272</v>
      </c>
      <c r="I86" s="60"/>
      <c r="J86" s="60" t="s">
        <v>749</v>
      </c>
      <c r="L86" s="60"/>
      <c r="M86" s="60"/>
      <c r="N86" s="60" t="s">
        <v>29</v>
      </c>
    </row>
    <row r="87" spans="1:14" hidden="1" x14ac:dyDescent="0.35">
      <c r="A87" s="60" t="s">
        <v>232</v>
      </c>
      <c r="B87" s="60" t="s">
        <v>35</v>
      </c>
      <c r="C87" s="60" t="s">
        <v>233</v>
      </c>
      <c r="D87" s="60" t="s">
        <v>198</v>
      </c>
      <c r="E87" s="60" t="s">
        <v>30</v>
      </c>
      <c r="F87" s="60" t="s">
        <v>445</v>
      </c>
      <c r="G87" s="60" t="s">
        <v>272</v>
      </c>
      <c r="H87" s="60" t="s">
        <v>272</v>
      </c>
      <c r="I87" s="60"/>
      <c r="J87" s="60"/>
      <c r="L87" s="60"/>
      <c r="M87" s="60"/>
      <c r="N87" s="60" t="s">
        <v>29</v>
      </c>
    </row>
    <row r="88" spans="1:14" hidden="1" x14ac:dyDescent="0.35">
      <c r="A88" s="60" t="s">
        <v>232</v>
      </c>
      <c r="B88" s="60" t="s">
        <v>35</v>
      </c>
      <c r="C88" s="60" t="s">
        <v>233</v>
      </c>
      <c r="D88" s="60" t="s">
        <v>198</v>
      </c>
      <c r="E88" s="60" t="s">
        <v>30</v>
      </c>
      <c r="F88" s="60" t="s">
        <v>274</v>
      </c>
      <c r="G88" s="60" t="s">
        <v>272</v>
      </c>
      <c r="H88" s="60" t="s">
        <v>272</v>
      </c>
      <c r="I88" s="60"/>
      <c r="J88" s="60"/>
      <c r="L88" s="60"/>
      <c r="M88" s="60"/>
      <c r="N88" s="60" t="s">
        <v>29</v>
      </c>
    </row>
    <row r="89" spans="1:14" hidden="1" x14ac:dyDescent="0.35">
      <c r="A89" s="60" t="s">
        <v>232</v>
      </c>
      <c r="B89" s="60" t="s">
        <v>35</v>
      </c>
      <c r="C89" s="60" t="s">
        <v>233</v>
      </c>
      <c r="D89" s="60" t="s">
        <v>198</v>
      </c>
      <c r="E89" s="60" t="s">
        <v>30</v>
      </c>
      <c r="F89" s="60" t="s">
        <v>750</v>
      </c>
      <c r="G89" s="60" t="s">
        <v>272</v>
      </c>
      <c r="H89" s="60" t="s">
        <v>272</v>
      </c>
      <c r="I89" s="60"/>
      <c r="J89" s="60"/>
      <c r="L89" s="60"/>
      <c r="M89" s="60"/>
      <c r="N89" s="60" t="s">
        <v>29</v>
      </c>
    </row>
    <row r="90" spans="1:14" hidden="1" x14ac:dyDescent="0.35">
      <c r="A90" s="60" t="s">
        <v>232</v>
      </c>
      <c r="B90" s="60" t="s">
        <v>35</v>
      </c>
      <c r="C90" s="60" t="s">
        <v>233</v>
      </c>
      <c r="D90" s="60" t="s">
        <v>198</v>
      </c>
      <c r="E90" s="60" t="s">
        <v>30</v>
      </c>
      <c r="F90" s="60" t="s">
        <v>498</v>
      </c>
      <c r="G90" s="60" t="s">
        <v>272</v>
      </c>
      <c r="H90" s="60" t="s">
        <v>272</v>
      </c>
      <c r="I90" s="60"/>
      <c r="J90" s="60"/>
      <c r="L90" s="60"/>
      <c r="M90" s="60"/>
      <c r="N90" s="60" t="s">
        <v>29</v>
      </c>
    </row>
    <row r="91" spans="1:14" hidden="1" x14ac:dyDescent="0.35">
      <c r="A91" s="60" t="s">
        <v>232</v>
      </c>
      <c r="B91" s="60" t="s">
        <v>35</v>
      </c>
      <c r="C91" s="60" t="s">
        <v>233</v>
      </c>
      <c r="D91" s="60" t="s">
        <v>198</v>
      </c>
      <c r="E91" s="60" t="s">
        <v>30</v>
      </c>
      <c r="F91" s="60" t="s">
        <v>445</v>
      </c>
      <c r="G91" s="60" t="s">
        <v>272</v>
      </c>
      <c r="H91" s="60" t="s">
        <v>272</v>
      </c>
      <c r="I91" s="60"/>
      <c r="J91" s="60"/>
      <c r="L91" s="60"/>
      <c r="M91" s="60"/>
      <c r="N91" s="60" t="s">
        <v>29</v>
      </c>
    </row>
    <row r="92" spans="1:14" hidden="1" x14ac:dyDescent="0.35">
      <c r="A92" s="60" t="s">
        <v>226</v>
      </c>
      <c r="B92" s="60" t="s">
        <v>137</v>
      </c>
      <c r="C92" s="60" t="s">
        <v>227</v>
      </c>
      <c r="D92" s="60" t="s">
        <v>199</v>
      </c>
      <c r="E92" s="60" t="s">
        <v>14</v>
      </c>
      <c r="F92" s="60" t="s">
        <v>499</v>
      </c>
      <c r="G92" s="60" t="s">
        <v>272</v>
      </c>
      <c r="H92" s="60" t="s">
        <v>272</v>
      </c>
      <c r="I92" s="60"/>
      <c r="J92" s="60"/>
      <c r="L92" s="60"/>
      <c r="M92" s="60"/>
      <c r="N92" s="60" t="s">
        <v>29</v>
      </c>
    </row>
    <row r="93" spans="1:14" hidden="1" x14ac:dyDescent="0.35">
      <c r="A93" s="60" t="s">
        <v>222</v>
      </c>
      <c r="B93" s="60" t="s">
        <v>139</v>
      </c>
      <c r="C93" s="60" t="s">
        <v>223</v>
      </c>
      <c r="D93" s="60" t="s">
        <v>199</v>
      </c>
      <c r="E93" s="60" t="s">
        <v>31</v>
      </c>
      <c r="F93" s="60" t="s">
        <v>395</v>
      </c>
      <c r="G93" s="60" t="s">
        <v>272</v>
      </c>
      <c r="H93" s="60" t="s">
        <v>272</v>
      </c>
      <c r="I93" s="60"/>
      <c r="J93" s="60"/>
      <c r="L93" s="60"/>
      <c r="M93" s="60"/>
      <c r="N93" s="60" t="s">
        <v>29</v>
      </c>
    </row>
    <row r="94" spans="1:14" hidden="1" x14ac:dyDescent="0.35">
      <c r="A94" s="60" t="s">
        <v>222</v>
      </c>
      <c r="B94" s="60" t="s">
        <v>139</v>
      </c>
      <c r="C94" s="60" t="s">
        <v>223</v>
      </c>
      <c r="D94" s="60" t="s">
        <v>199</v>
      </c>
      <c r="E94" s="60" t="s">
        <v>18</v>
      </c>
      <c r="F94" s="60" t="s">
        <v>290</v>
      </c>
      <c r="G94" s="60" t="s">
        <v>272</v>
      </c>
      <c r="H94" s="60" t="s">
        <v>272</v>
      </c>
      <c r="I94" s="60"/>
      <c r="J94" s="60"/>
      <c r="L94" s="60"/>
      <c r="M94" s="60"/>
      <c r="N94" s="60" t="s">
        <v>29</v>
      </c>
    </row>
    <row r="95" spans="1:14" hidden="1" x14ac:dyDescent="0.35">
      <c r="A95" s="60" t="s">
        <v>222</v>
      </c>
      <c r="B95" s="60" t="s">
        <v>139</v>
      </c>
      <c r="C95" s="60" t="s">
        <v>223</v>
      </c>
      <c r="D95" s="60" t="s">
        <v>199</v>
      </c>
      <c r="E95" s="60" t="s">
        <v>21</v>
      </c>
      <c r="F95" s="60" t="s">
        <v>383</v>
      </c>
      <c r="G95" s="60" t="s">
        <v>272</v>
      </c>
      <c r="H95" s="60" t="s">
        <v>272</v>
      </c>
      <c r="I95" s="60"/>
      <c r="J95" s="60"/>
      <c r="L95" s="60"/>
      <c r="M95" s="60"/>
      <c r="N95" s="60" t="s">
        <v>29</v>
      </c>
    </row>
    <row r="96" spans="1:14" hidden="1" x14ac:dyDescent="0.35">
      <c r="A96" s="60" t="s">
        <v>226</v>
      </c>
      <c r="B96" s="60" t="s">
        <v>137</v>
      </c>
      <c r="C96" s="60" t="s">
        <v>227</v>
      </c>
      <c r="D96" s="60" t="s">
        <v>199</v>
      </c>
      <c r="E96" s="60" t="s">
        <v>21</v>
      </c>
      <c r="F96" s="60" t="s">
        <v>290</v>
      </c>
      <c r="G96" s="60" t="s">
        <v>272</v>
      </c>
      <c r="H96" s="60" t="s">
        <v>272</v>
      </c>
      <c r="I96" s="60"/>
      <c r="J96" s="60"/>
      <c r="L96" s="60"/>
      <c r="M96" s="60"/>
      <c r="N96" s="60" t="s">
        <v>29</v>
      </c>
    </row>
    <row r="97" spans="1:14" hidden="1" x14ac:dyDescent="0.35">
      <c r="A97" s="60" t="s">
        <v>222</v>
      </c>
      <c r="B97" s="60" t="s">
        <v>139</v>
      </c>
      <c r="C97" s="60" t="s">
        <v>223</v>
      </c>
      <c r="D97" s="60" t="s">
        <v>199</v>
      </c>
      <c r="E97" s="60" t="s">
        <v>22</v>
      </c>
      <c r="F97" s="60" t="s">
        <v>432</v>
      </c>
      <c r="G97" s="60" t="s">
        <v>272</v>
      </c>
      <c r="H97" s="60" t="s">
        <v>272</v>
      </c>
      <c r="I97" s="60"/>
      <c r="J97" s="60"/>
      <c r="L97" s="60"/>
      <c r="M97" s="60"/>
      <c r="N97" s="60" t="s">
        <v>29</v>
      </c>
    </row>
    <row r="98" spans="1:14" hidden="1" x14ac:dyDescent="0.35">
      <c r="A98" s="60" t="s">
        <v>222</v>
      </c>
      <c r="B98" s="60" t="s">
        <v>139</v>
      </c>
      <c r="C98" s="60" t="s">
        <v>223</v>
      </c>
      <c r="D98" s="60" t="s">
        <v>199</v>
      </c>
      <c r="E98" s="60" t="s">
        <v>23</v>
      </c>
      <c r="F98" s="60" t="s">
        <v>525</v>
      </c>
      <c r="G98" s="60" t="s">
        <v>272</v>
      </c>
      <c r="H98" s="60" t="s">
        <v>272</v>
      </c>
      <c r="I98" s="60"/>
      <c r="J98" s="60"/>
      <c r="L98" s="60"/>
      <c r="M98" s="60"/>
      <c r="N98" s="60" t="s">
        <v>29</v>
      </c>
    </row>
    <row r="99" spans="1:14" hidden="1" x14ac:dyDescent="0.35">
      <c r="A99" s="60" t="s">
        <v>222</v>
      </c>
      <c r="B99" s="60" t="s">
        <v>139</v>
      </c>
      <c r="C99" s="60" t="s">
        <v>223</v>
      </c>
      <c r="D99" s="60" t="s">
        <v>199</v>
      </c>
      <c r="E99" s="60" t="s">
        <v>149</v>
      </c>
      <c r="F99" s="60" t="s">
        <v>447</v>
      </c>
      <c r="G99" s="60" t="s">
        <v>272</v>
      </c>
      <c r="H99" s="60" t="s">
        <v>272</v>
      </c>
      <c r="I99" s="60"/>
      <c r="J99" s="60"/>
      <c r="L99" s="60"/>
      <c r="M99" s="60"/>
      <c r="N99" s="60" t="s">
        <v>29</v>
      </c>
    </row>
    <row r="100" spans="1:14" hidden="1" x14ac:dyDescent="0.35">
      <c r="A100" s="60" t="s">
        <v>222</v>
      </c>
      <c r="B100" s="60" t="s">
        <v>139</v>
      </c>
      <c r="C100" s="60" t="s">
        <v>223</v>
      </c>
      <c r="D100" s="60" t="s">
        <v>199</v>
      </c>
      <c r="E100" s="60" t="s">
        <v>24</v>
      </c>
      <c r="F100" s="60" t="s">
        <v>400</v>
      </c>
      <c r="G100" s="60" t="s">
        <v>272</v>
      </c>
      <c r="H100" s="60" t="s">
        <v>272</v>
      </c>
      <c r="I100" s="60"/>
      <c r="J100" s="60"/>
      <c r="L100" s="60"/>
      <c r="M100" s="60"/>
      <c r="N100" s="60" t="s">
        <v>29</v>
      </c>
    </row>
    <row r="101" spans="1:14" hidden="1" x14ac:dyDescent="0.35">
      <c r="A101" s="60" t="s">
        <v>222</v>
      </c>
      <c r="B101" s="60" t="s">
        <v>139</v>
      </c>
      <c r="C101" s="60" t="s">
        <v>223</v>
      </c>
      <c r="D101" s="60" t="s">
        <v>199</v>
      </c>
      <c r="E101" s="60" t="s">
        <v>25</v>
      </c>
      <c r="F101" s="60" t="s">
        <v>382</v>
      </c>
      <c r="G101" s="60" t="s">
        <v>272</v>
      </c>
      <c r="H101" s="60" t="s">
        <v>272</v>
      </c>
      <c r="I101" s="60"/>
      <c r="J101" s="60"/>
      <c r="L101" s="60"/>
      <c r="M101" s="60"/>
      <c r="N101" s="60" t="s">
        <v>29</v>
      </c>
    </row>
    <row r="102" spans="1:14" hidden="1" x14ac:dyDescent="0.35">
      <c r="A102" s="60" t="s">
        <v>222</v>
      </c>
      <c r="B102" s="60" t="s">
        <v>139</v>
      </c>
      <c r="C102" s="60" t="s">
        <v>223</v>
      </c>
      <c r="D102" s="60" t="s">
        <v>199</v>
      </c>
      <c r="E102" s="60" t="s">
        <v>151</v>
      </c>
      <c r="F102" s="60" t="s">
        <v>432</v>
      </c>
      <c r="G102" s="60" t="s">
        <v>272</v>
      </c>
      <c r="H102" s="60" t="s">
        <v>272</v>
      </c>
      <c r="I102" s="60"/>
      <c r="J102" s="60"/>
      <c r="L102" s="60"/>
      <c r="M102" s="60"/>
      <c r="N102" s="60" t="s">
        <v>29</v>
      </c>
    </row>
    <row r="103" spans="1:14" hidden="1" x14ac:dyDescent="0.35">
      <c r="A103" s="60" t="s">
        <v>230</v>
      </c>
      <c r="B103" s="60" t="s">
        <v>138</v>
      </c>
      <c r="C103" s="60" t="s">
        <v>231</v>
      </c>
      <c r="D103" s="60" t="s">
        <v>198</v>
      </c>
      <c r="E103" s="60" t="s">
        <v>27</v>
      </c>
      <c r="F103" s="60" t="s">
        <v>274</v>
      </c>
      <c r="G103" s="60" t="s">
        <v>272</v>
      </c>
      <c r="H103" s="60" t="s">
        <v>272</v>
      </c>
      <c r="I103" s="60"/>
      <c r="J103" s="60"/>
      <c r="L103" s="60"/>
      <c r="M103" s="60"/>
      <c r="N103" s="60" t="s">
        <v>29</v>
      </c>
    </row>
    <row r="104" spans="1:14" hidden="1" x14ac:dyDescent="0.35">
      <c r="A104" s="60" t="s">
        <v>230</v>
      </c>
      <c r="B104" s="60" t="s">
        <v>138</v>
      </c>
      <c r="C104" s="60" t="s">
        <v>231</v>
      </c>
      <c r="D104" s="60" t="s">
        <v>198</v>
      </c>
      <c r="E104" s="60" t="s">
        <v>27</v>
      </c>
      <c r="F104" s="60" t="s">
        <v>274</v>
      </c>
      <c r="G104" s="60" t="s">
        <v>272</v>
      </c>
      <c r="H104" s="60" t="s">
        <v>272</v>
      </c>
      <c r="I104" s="60"/>
      <c r="J104" s="60"/>
      <c r="L104" s="60"/>
      <c r="M104" s="60"/>
      <c r="N104" s="60" t="s">
        <v>29</v>
      </c>
    </row>
    <row r="105" spans="1:14" hidden="1" x14ac:dyDescent="0.35">
      <c r="A105" s="60" t="s">
        <v>230</v>
      </c>
      <c r="B105" s="60" t="s">
        <v>138</v>
      </c>
      <c r="C105" s="60" t="s">
        <v>231</v>
      </c>
      <c r="D105" s="60" t="s">
        <v>198</v>
      </c>
      <c r="E105" s="60" t="s">
        <v>27</v>
      </c>
      <c r="F105" s="60" t="s">
        <v>596</v>
      </c>
      <c r="G105" s="60" t="s">
        <v>272</v>
      </c>
      <c r="H105" s="60" t="s">
        <v>272</v>
      </c>
      <c r="I105" s="60"/>
      <c r="J105" s="60"/>
      <c r="L105" s="60"/>
      <c r="M105" s="60"/>
      <c r="N105" s="60" t="s">
        <v>29</v>
      </c>
    </row>
    <row r="106" spans="1:14" hidden="1" x14ac:dyDescent="0.35">
      <c r="A106" s="60" t="s">
        <v>228</v>
      </c>
      <c r="B106" s="60" t="s">
        <v>140</v>
      </c>
      <c r="C106" s="60" t="s">
        <v>229</v>
      </c>
      <c r="D106" s="60" t="s">
        <v>198</v>
      </c>
      <c r="E106" s="60" t="s">
        <v>27</v>
      </c>
      <c r="F106" s="60" t="s">
        <v>392</v>
      </c>
      <c r="G106" s="60" t="s">
        <v>272</v>
      </c>
      <c r="H106" s="60" t="s">
        <v>272</v>
      </c>
      <c r="I106" s="60"/>
      <c r="J106" s="60"/>
      <c r="L106" s="60"/>
      <c r="M106" s="60"/>
      <c r="N106" s="60" t="s">
        <v>29</v>
      </c>
    </row>
    <row r="107" spans="1:14" hidden="1" x14ac:dyDescent="0.35">
      <c r="A107" s="60" t="s">
        <v>228</v>
      </c>
      <c r="B107" s="60" t="s">
        <v>140</v>
      </c>
      <c r="C107" s="60" t="s">
        <v>229</v>
      </c>
      <c r="D107" s="60" t="s">
        <v>198</v>
      </c>
      <c r="E107" s="60" t="s">
        <v>27</v>
      </c>
      <c r="F107" s="60" t="s">
        <v>401</v>
      </c>
      <c r="G107" s="60" t="s">
        <v>272</v>
      </c>
      <c r="H107" s="60" t="s">
        <v>272</v>
      </c>
      <c r="I107" s="60"/>
      <c r="J107" s="60"/>
      <c r="L107" s="60"/>
      <c r="M107" s="60"/>
      <c r="N107" s="60" t="s">
        <v>29</v>
      </c>
    </row>
    <row r="108" spans="1:14" hidden="1" x14ac:dyDescent="0.35">
      <c r="A108" s="60" t="s">
        <v>228</v>
      </c>
      <c r="B108" s="60" t="s">
        <v>140</v>
      </c>
      <c r="C108" s="60" t="s">
        <v>229</v>
      </c>
      <c r="D108" s="60" t="s">
        <v>198</v>
      </c>
      <c r="E108" s="60" t="s">
        <v>27</v>
      </c>
      <c r="F108" s="60" t="s">
        <v>393</v>
      </c>
      <c r="G108" s="60" t="s">
        <v>272</v>
      </c>
      <c r="H108" s="60" t="s">
        <v>272</v>
      </c>
      <c r="I108" s="60"/>
      <c r="J108" s="60"/>
      <c r="L108" s="60"/>
      <c r="M108" s="60"/>
      <c r="N108" s="60" t="s">
        <v>29</v>
      </c>
    </row>
    <row r="109" spans="1:14" hidden="1" x14ac:dyDescent="0.35">
      <c r="A109" s="60" t="s">
        <v>228</v>
      </c>
      <c r="B109" s="60" t="s">
        <v>140</v>
      </c>
      <c r="C109" s="60" t="s">
        <v>229</v>
      </c>
      <c r="D109" s="60" t="s">
        <v>198</v>
      </c>
      <c r="E109" s="60" t="s">
        <v>27</v>
      </c>
      <c r="F109" s="60" t="s">
        <v>401</v>
      </c>
      <c r="G109" s="60" t="s">
        <v>272</v>
      </c>
      <c r="H109" s="60" t="s">
        <v>272</v>
      </c>
      <c r="I109" s="60"/>
      <c r="J109" s="60"/>
      <c r="L109" s="60"/>
      <c r="M109" s="60"/>
      <c r="N109" s="60" t="s">
        <v>29</v>
      </c>
    </row>
    <row r="110" spans="1:14" hidden="1" x14ac:dyDescent="0.35">
      <c r="A110" s="60" t="s">
        <v>228</v>
      </c>
      <c r="B110" s="60" t="s">
        <v>140</v>
      </c>
      <c r="C110" s="60" t="s">
        <v>229</v>
      </c>
      <c r="D110" s="60" t="s">
        <v>198</v>
      </c>
      <c r="E110" s="60" t="s">
        <v>27</v>
      </c>
      <c r="F110" s="60" t="s">
        <v>274</v>
      </c>
      <c r="G110" s="60" t="s">
        <v>272</v>
      </c>
      <c r="H110" s="60" t="s">
        <v>272</v>
      </c>
      <c r="I110" s="60"/>
      <c r="J110" s="60"/>
      <c r="L110" s="60"/>
      <c r="M110" s="60"/>
      <c r="N110" s="60" t="s">
        <v>29</v>
      </c>
    </row>
    <row r="111" spans="1:14" hidden="1" x14ac:dyDescent="0.35">
      <c r="A111" s="60" t="s">
        <v>228</v>
      </c>
      <c r="B111" s="60" t="s">
        <v>140</v>
      </c>
      <c r="C111" s="60" t="s">
        <v>229</v>
      </c>
      <c r="D111" s="60" t="s">
        <v>198</v>
      </c>
      <c r="E111" s="60" t="s">
        <v>27</v>
      </c>
      <c r="F111" s="60" t="s">
        <v>274</v>
      </c>
      <c r="G111" s="60" t="s">
        <v>272</v>
      </c>
      <c r="H111" s="60" t="s">
        <v>272</v>
      </c>
      <c r="I111" s="60"/>
      <c r="J111" s="60"/>
      <c r="L111" s="60"/>
      <c r="M111" s="60"/>
      <c r="N111" s="60" t="s">
        <v>29</v>
      </c>
    </row>
    <row r="112" spans="1:14" hidden="1" x14ac:dyDescent="0.35">
      <c r="A112" s="60" t="s">
        <v>226</v>
      </c>
      <c r="B112" s="60" t="s">
        <v>137</v>
      </c>
      <c r="C112" s="60" t="s">
        <v>227</v>
      </c>
      <c r="D112" s="60" t="s">
        <v>199</v>
      </c>
      <c r="E112" s="60" t="s">
        <v>28</v>
      </c>
      <c r="F112" s="60" t="s">
        <v>424</v>
      </c>
      <c r="G112" s="60" t="s">
        <v>272</v>
      </c>
      <c r="H112" s="60" t="s">
        <v>272</v>
      </c>
      <c r="I112" s="60"/>
      <c r="J112" s="60"/>
      <c r="L112" s="60"/>
      <c r="M112" s="60"/>
      <c r="N112" s="60" t="s">
        <v>29</v>
      </c>
    </row>
    <row r="113" spans="1:14" x14ac:dyDescent="0.35">
      <c r="A113" s="60" t="s">
        <v>241</v>
      </c>
      <c r="B113" s="60" t="s">
        <v>177</v>
      </c>
      <c r="C113" s="60" t="s">
        <v>242</v>
      </c>
      <c r="D113" s="60" t="s">
        <v>198</v>
      </c>
      <c r="E113" s="60" t="s">
        <v>11</v>
      </c>
      <c r="F113" s="60" t="s">
        <v>314</v>
      </c>
      <c r="G113" s="60" t="s">
        <v>272</v>
      </c>
      <c r="H113" s="60" t="s">
        <v>272</v>
      </c>
      <c r="I113" s="60"/>
      <c r="J113" s="60" t="s">
        <v>272</v>
      </c>
      <c r="L113" s="60"/>
      <c r="M113" s="60"/>
      <c r="N113" s="60" t="s">
        <v>145</v>
      </c>
    </row>
    <row r="114" spans="1:14" x14ac:dyDescent="0.35">
      <c r="A114" s="60" t="s">
        <v>241</v>
      </c>
      <c r="B114" s="60" t="s">
        <v>177</v>
      </c>
      <c r="C114" s="60" t="s">
        <v>242</v>
      </c>
      <c r="D114" s="60" t="s">
        <v>199</v>
      </c>
      <c r="E114" s="60" t="s">
        <v>3</v>
      </c>
      <c r="F114" s="60" t="s">
        <v>274</v>
      </c>
      <c r="G114" s="60" t="s">
        <v>272</v>
      </c>
      <c r="H114" s="60" t="s">
        <v>272</v>
      </c>
      <c r="I114" s="60"/>
      <c r="J114" s="60" t="s">
        <v>272</v>
      </c>
      <c r="L114" s="60"/>
      <c r="M114" s="60"/>
      <c r="N114" s="60" t="s">
        <v>145</v>
      </c>
    </row>
    <row r="115" spans="1:14" x14ac:dyDescent="0.35">
      <c r="A115" s="60" t="s">
        <v>555</v>
      </c>
      <c r="B115" s="60" t="s">
        <v>177</v>
      </c>
      <c r="C115" s="60" t="s">
        <v>556</v>
      </c>
      <c r="D115" s="60" t="s">
        <v>198</v>
      </c>
      <c r="E115" s="60" t="s">
        <v>155</v>
      </c>
      <c r="F115" s="60" t="s">
        <v>424</v>
      </c>
      <c r="G115" s="60" t="s">
        <v>272</v>
      </c>
      <c r="H115" s="60" t="s">
        <v>272</v>
      </c>
      <c r="I115" s="60"/>
      <c r="J115" s="60" t="s">
        <v>272</v>
      </c>
      <c r="L115" s="60"/>
      <c r="M115" s="60"/>
      <c r="N115" s="60" t="s">
        <v>145</v>
      </c>
    </row>
    <row r="116" spans="1:14" x14ac:dyDescent="0.35">
      <c r="A116" s="60" t="s">
        <v>531</v>
      </c>
      <c r="B116" s="60" t="s">
        <v>177</v>
      </c>
      <c r="C116" s="60" t="s">
        <v>532</v>
      </c>
      <c r="D116" s="60" t="s">
        <v>198</v>
      </c>
      <c r="E116" s="60" t="s">
        <v>5</v>
      </c>
      <c r="F116" s="60" t="s">
        <v>419</v>
      </c>
      <c r="G116" s="60" t="s">
        <v>272</v>
      </c>
      <c r="H116" s="60" t="s">
        <v>272</v>
      </c>
      <c r="I116" s="60"/>
      <c r="J116" s="60" t="s">
        <v>272</v>
      </c>
      <c r="L116" s="60"/>
      <c r="M116" s="60"/>
      <c r="N116" s="60" t="s">
        <v>145</v>
      </c>
    </row>
    <row r="117" spans="1:14" x14ac:dyDescent="0.35">
      <c r="A117" s="60" t="s">
        <v>559</v>
      </c>
      <c r="B117" s="60" t="s">
        <v>177</v>
      </c>
      <c r="C117" s="60" t="s">
        <v>560</v>
      </c>
      <c r="D117" s="60" t="s">
        <v>198</v>
      </c>
      <c r="E117" s="60" t="s">
        <v>7</v>
      </c>
      <c r="F117" s="60" t="s">
        <v>533</v>
      </c>
      <c r="G117" s="60" t="s">
        <v>272</v>
      </c>
      <c r="H117" s="60" t="s">
        <v>272</v>
      </c>
      <c r="I117" s="60"/>
      <c r="J117" s="60" t="s">
        <v>272</v>
      </c>
      <c r="L117" s="60"/>
      <c r="M117" s="60"/>
      <c r="N117" s="60" t="s">
        <v>145</v>
      </c>
    </row>
    <row r="118" spans="1:14" x14ac:dyDescent="0.35">
      <c r="A118" s="60" t="s">
        <v>751</v>
      </c>
      <c r="B118" s="60" t="s">
        <v>177</v>
      </c>
      <c r="C118" s="60" t="s">
        <v>752</v>
      </c>
      <c r="D118" s="60" t="s">
        <v>198</v>
      </c>
      <c r="E118" s="60" t="s">
        <v>23</v>
      </c>
      <c r="F118" s="60" t="s">
        <v>272</v>
      </c>
      <c r="G118" s="60" t="s">
        <v>272</v>
      </c>
      <c r="H118" s="60" t="s">
        <v>272</v>
      </c>
      <c r="I118" s="60"/>
      <c r="J118" s="60" t="s">
        <v>753</v>
      </c>
      <c r="L118" s="60"/>
      <c r="M118" s="60"/>
      <c r="N118" s="60" t="s">
        <v>145</v>
      </c>
    </row>
    <row r="119" spans="1:14" x14ac:dyDescent="0.35">
      <c r="A119" s="60" t="s">
        <v>200</v>
      </c>
      <c r="B119" s="60" t="s">
        <v>177</v>
      </c>
      <c r="C119" s="60" t="s">
        <v>201</v>
      </c>
      <c r="D119" s="60" t="s">
        <v>199</v>
      </c>
      <c r="E119" s="60" t="s">
        <v>21</v>
      </c>
      <c r="F119" s="60" t="s">
        <v>272</v>
      </c>
      <c r="G119" s="60" t="s">
        <v>272</v>
      </c>
      <c r="H119" s="60" t="s">
        <v>272</v>
      </c>
      <c r="I119" s="60"/>
      <c r="J119" s="60" t="s">
        <v>386</v>
      </c>
      <c r="L119" s="60"/>
      <c r="M119" s="60"/>
      <c r="N119" s="60" t="s">
        <v>145</v>
      </c>
    </row>
    <row r="120" spans="1:14" x14ac:dyDescent="0.35">
      <c r="A120" s="60" t="s">
        <v>200</v>
      </c>
      <c r="B120" s="60" t="s">
        <v>177</v>
      </c>
      <c r="C120" s="60" t="s">
        <v>201</v>
      </c>
      <c r="D120" s="60" t="s">
        <v>199</v>
      </c>
      <c r="E120" s="60" t="s">
        <v>14</v>
      </c>
      <c r="F120" s="60"/>
      <c r="G120" s="60" t="s">
        <v>272</v>
      </c>
      <c r="H120" s="60" t="s">
        <v>272</v>
      </c>
      <c r="I120" s="60"/>
      <c r="J120" s="60" t="s">
        <v>541</v>
      </c>
      <c r="L120" s="60"/>
      <c r="M120" s="60"/>
      <c r="N120" s="60" t="s">
        <v>145</v>
      </c>
    </row>
    <row r="121" spans="1:14" x14ac:dyDescent="0.35">
      <c r="A121" s="60" t="s">
        <v>202</v>
      </c>
      <c r="B121" s="60" t="s">
        <v>177</v>
      </c>
      <c r="C121" s="60" t="s">
        <v>203</v>
      </c>
      <c r="D121" s="60" t="s">
        <v>199</v>
      </c>
      <c r="E121" s="60" t="s">
        <v>22</v>
      </c>
      <c r="F121" s="60" t="s">
        <v>567</v>
      </c>
      <c r="G121" s="60" t="s">
        <v>272</v>
      </c>
      <c r="H121" s="60" t="s">
        <v>272</v>
      </c>
      <c r="I121" s="60"/>
      <c r="J121" s="60" t="s">
        <v>272</v>
      </c>
      <c r="L121" s="60"/>
      <c r="M121" s="60"/>
      <c r="N121" s="60" t="s">
        <v>145</v>
      </c>
    </row>
    <row r="122" spans="1:14" x14ac:dyDescent="0.35">
      <c r="A122" s="60" t="s">
        <v>202</v>
      </c>
      <c r="B122" s="60" t="s">
        <v>177</v>
      </c>
      <c r="C122" s="60" t="s">
        <v>203</v>
      </c>
      <c r="D122" s="60" t="s">
        <v>199</v>
      </c>
      <c r="E122" s="60" t="s">
        <v>16</v>
      </c>
      <c r="F122" s="60" t="s">
        <v>571</v>
      </c>
      <c r="G122" s="60" t="s">
        <v>272</v>
      </c>
      <c r="H122" s="60" t="s">
        <v>272</v>
      </c>
      <c r="I122" s="60"/>
      <c r="J122" s="60" t="s">
        <v>754</v>
      </c>
      <c r="L122" s="60"/>
      <c r="M122" s="60"/>
      <c r="N122" s="60" t="s">
        <v>145</v>
      </c>
    </row>
    <row r="123" spans="1:14" x14ac:dyDescent="0.35">
      <c r="A123" s="60" t="s">
        <v>202</v>
      </c>
      <c r="B123" s="60" t="s">
        <v>177</v>
      </c>
      <c r="C123" s="60" t="s">
        <v>203</v>
      </c>
      <c r="D123" s="60" t="s">
        <v>199</v>
      </c>
      <c r="E123" s="60" t="s">
        <v>23</v>
      </c>
      <c r="F123" s="60" t="s">
        <v>567</v>
      </c>
      <c r="G123" s="60" t="s">
        <v>272</v>
      </c>
      <c r="H123" s="60" t="s">
        <v>272</v>
      </c>
      <c r="I123" s="60"/>
      <c r="J123" s="60" t="s">
        <v>491</v>
      </c>
      <c r="L123" s="60"/>
      <c r="M123" s="60"/>
      <c r="N123" s="60" t="s">
        <v>145</v>
      </c>
    </row>
    <row r="124" spans="1:14" x14ac:dyDescent="0.35">
      <c r="A124" s="60" t="s">
        <v>245</v>
      </c>
      <c r="B124" s="60" t="s">
        <v>177</v>
      </c>
      <c r="C124" s="60" t="s">
        <v>534</v>
      </c>
      <c r="D124" s="60" t="s">
        <v>198</v>
      </c>
      <c r="E124" s="60" t="s">
        <v>8</v>
      </c>
      <c r="F124" s="60" t="s">
        <v>535</v>
      </c>
      <c r="G124" s="60" t="s">
        <v>272</v>
      </c>
      <c r="H124" s="60" t="s">
        <v>272</v>
      </c>
      <c r="I124" s="60"/>
      <c r="J124" s="60" t="s">
        <v>742</v>
      </c>
      <c r="L124" s="60"/>
      <c r="M124" s="60"/>
      <c r="N124" s="60" t="s">
        <v>145</v>
      </c>
    </row>
    <row r="125" spans="1:14" x14ac:dyDescent="0.35">
      <c r="A125" s="60" t="s">
        <v>245</v>
      </c>
      <c r="B125" s="60" t="s">
        <v>177</v>
      </c>
      <c r="C125" s="60" t="s">
        <v>534</v>
      </c>
      <c r="D125" s="60" t="s">
        <v>198</v>
      </c>
      <c r="E125" s="60" t="s">
        <v>7</v>
      </c>
      <c r="F125" s="60" t="s">
        <v>272</v>
      </c>
      <c r="G125" s="60" t="s">
        <v>272</v>
      </c>
      <c r="H125" s="60" t="s">
        <v>272</v>
      </c>
      <c r="I125" s="60"/>
      <c r="J125" s="60" t="s">
        <v>676</v>
      </c>
      <c r="L125" s="60"/>
      <c r="M125" s="60"/>
      <c r="N125" s="60" t="s">
        <v>145</v>
      </c>
    </row>
    <row r="126" spans="1:14" x14ac:dyDescent="0.35">
      <c r="A126" s="60" t="s">
        <v>216</v>
      </c>
      <c r="B126" s="60" t="s">
        <v>177</v>
      </c>
      <c r="C126" s="60" t="s">
        <v>536</v>
      </c>
      <c r="D126" s="60" t="s">
        <v>198</v>
      </c>
      <c r="E126" s="60" t="s">
        <v>8</v>
      </c>
      <c r="F126" s="60"/>
      <c r="G126" s="60" t="s">
        <v>272</v>
      </c>
      <c r="H126" s="60" t="s">
        <v>272</v>
      </c>
      <c r="I126" s="60"/>
      <c r="J126" s="60" t="s">
        <v>393</v>
      </c>
      <c r="L126" s="60"/>
      <c r="M126" s="60"/>
      <c r="N126" s="60" t="s">
        <v>145</v>
      </c>
    </row>
    <row r="127" spans="1:14" x14ac:dyDescent="0.35">
      <c r="A127" s="60" t="s">
        <v>216</v>
      </c>
      <c r="B127" s="60" t="s">
        <v>177</v>
      </c>
      <c r="C127" s="60" t="s">
        <v>536</v>
      </c>
      <c r="D127" s="60" t="s">
        <v>198</v>
      </c>
      <c r="E127" s="60" t="s">
        <v>11</v>
      </c>
      <c r="F127" s="60" t="s">
        <v>272</v>
      </c>
      <c r="G127" s="60" t="s">
        <v>272</v>
      </c>
      <c r="H127" s="60" t="s">
        <v>272</v>
      </c>
      <c r="I127" s="60"/>
      <c r="J127" s="60" t="s">
        <v>392</v>
      </c>
      <c r="L127" s="60"/>
      <c r="M127" s="60"/>
      <c r="N127" s="60" t="s">
        <v>145</v>
      </c>
    </row>
    <row r="128" spans="1:14" x14ac:dyDescent="0.35">
      <c r="A128" s="60" t="s">
        <v>216</v>
      </c>
      <c r="B128" s="60" t="s">
        <v>177</v>
      </c>
      <c r="C128" s="60" t="s">
        <v>536</v>
      </c>
      <c r="D128" s="60" t="s">
        <v>198</v>
      </c>
      <c r="E128" s="60" t="s">
        <v>4</v>
      </c>
      <c r="F128" s="60"/>
      <c r="G128" s="60" t="s">
        <v>272</v>
      </c>
      <c r="H128" s="60" t="s">
        <v>272</v>
      </c>
      <c r="I128" s="60"/>
      <c r="J128" s="60" t="s">
        <v>755</v>
      </c>
      <c r="L128" s="60"/>
      <c r="M128" s="60"/>
      <c r="N128" s="60" t="s">
        <v>145</v>
      </c>
    </row>
    <row r="129" spans="1:14" x14ac:dyDescent="0.35">
      <c r="A129" s="60" t="s">
        <v>206</v>
      </c>
      <c r="B129" s="60" t="s">
        <v>177</v>
      </c>
      <c r="C129" s="60" t="s">
        <v>207</v>
      </c>
      <c r="D129" s="60" t="s">
        <v>198</v>
      </c>
      <c r="E129" s="60" t="s">
        <v>8</v>
      </c>
      <c r="F129" s="60" t="s">
        <v>300</v>
      </c>
      <c r="G129" s="60" t="s">
        <v>272</v>
      </c>
      <c r="H129" s="60" t="s">
        <v>272</v>
      </c>
      <c r="I129" s="60"/>
      <c r="J129" s="60" t="s">
        <v>272</v>
      </c>
      <c r="L129" s="60"/>
      <c r="M129" s="60"/>
      <c r="N129" s="60" t="s">
        <v>145</v>
      </c>
    </row>
    <row r="130" spans="1:14" x14ac:dyDescent="0.35">
      <c r="A130" s="60" t="s">
        <v>206</v>
      </c>
      <c r="B130" s="60" t="s">
        <v>177</v>
      </c>
      <c r="C130" s="60" t="s">
        <v>207</v>
      </c>
      <c r="D130" s="60" t="s">
        <v>198</v>
      </c>
      <c r="E130" s="60" t="s">
        <v>3</v>
      </c>
      <c r="F130" s="60" t="s">
        <v>537</v>
      </c>
      <c r="G130" s="60" t="s">
        <v>272</v>
      </c>
      <c r="H130" s="60" t="s">
        <v>272</v>
      </c>
      <c r="I130" s="60"/>
      <c r="J130" s="60" t="s">
        <v>272</v>
      </c>
      <c r="L130" s="60"/>
      <c r="M130" s="60"/>
      <c r="N130" s="60" t="s">
        <v>145</v>
      </c>
    </row>
    <row r="131" spans="1:14" x14ac:dyDescent="0.35">
      <c r="A131" s="60" t="s">
        <v>206</v>
      </c>
      <c r="B131" s="60" t="s">
        <v>177</v>
      </c>
      <c r="C131" s="60" t="s">
        <v>207</v>
      </c>
      <c r="D131" s="60" t="s">
        <v>198</v>
      </c>
      <c r="E131" s="60" t="s">
        <v>7</v>
      </c>
      <c r="F131" s="60" t="s">
        <v>272</v>
      </c>
      <c r="G131" s="60" t="s">
        <v>272</v>
      </c>
      <c r="H131" s="60" t="s">
        <v>272</v>
      </c>
      <c r="I131" s="60"/>
      <c r="J131" s="60" t="s">
        <v>756</v>
      </c>
      <c r="L131" s="60"/>
      <c r="M131" s="60"/>
      <c r="N131" s="60" t="s">
        <v>145</v>
      </c>
    </row>
    <row r="132" spans="1:14" x14ac:dyDescent="0.35">
      <c r="A132" s="60" t="s">
        <v>206</v>
      </c>
      <c r="B132" s="60" t="s">
        <v>177</v>
      </c>
      <c r="C132" s="60" t="s">
        <v>207</v>
      </c>
      <c r="D132" s="60" t="s">
        <v>199</v>
      </c>
      <c r="E132" s="60" t="s">
        <v>17</v>
      </c>
      <c r="F132" s="60" t="s">
        <v>272</v>
      </c>
      <c r="G132" s="60" t="s">
        <v>272</v>
      </c>
      <c r="H132" s="60" t="s">
        <v>272</v>
      </c>
      <c r="I132" s="60"/>
      <c r="J132" s="60" t="s">
        <v>546</v>
      </c>
      <c r="L132" s="60"/>
      <c r="M132" s="60"/>
      <c r="N132" s="60" t="s">
        <v>145</v>
      </c>
    </row>
    <row r="133" spans="1:14" x14ac:dyDescent="0.35">
      <c r="A133" s="60" t="s">
        <v>208</v>
      </c>
      <c r="B133" s="60" t="s">
        <v>177</v>
      </c>
      <c r="C133" s="60" t="s">
        <v>209</v>
      </c>
      <c r="D133" s="60" t="s">
        <v>199</v>
      </c>
      <c r="E133" s="60" t="s">
        <v>20</v>
      </c>
      <c r="F133" s="60"/>
      <c r="G133" s="60" t="s">
        <v>272</v>
      </c>
      <c r="H133" s="60" t="s">
        <v>272</v>
      </c>
      <c r="I133" s="60"/>
      <c r="J133" s="60" t="s">
        <v>757</v>
      </c>
      <c r="L133" s="60"/>
      <c r="M133" s="60"/>
      <c r="N133" s="60" t="s">
        <v>145</v>
      </c>
    </row>
    <row r="134" spans="1:14" x14ac:dyDescent="0.35">
      <c r="A134" s="60" t="s">
        <v>208</v>
      </c>
      <c r="B134" s="60" t="s">
        <v>177</v>
      </c>
      <c r="C134" s="60" t="s">
        <v>209</v>
      </c>
      <c r="D134" s="60" t="s">
        <v>199</v>
      </c>
      <c r="E134" s="60" t="s">
        <v>24</v>
      </c>
      <c r="F134" s="60" t="s">
        <v>272</v>
      </c>
      <c r="G134" s="60" t="s">
        <v>272</v>
      </c>
      <c r="H134" s="60" t="s">
        <v>272</v>
      </c>
      <c r="I134" s="60"/>
      <c r="J134" s="60" t="s">
        <v>677</v>
      </c>
      <c r="L134" s="60"/>
      <c r="M134" s="60"/>
      <c r="N134" s="60" t="s">
        <v>145</v>
      </c>
    </row>
    <row r="135" spans="1:14" x14ac:dyDescent="0.35">
      <c r="A135" s="60" t="s">
        <v>208</v>
      </c>
      <c r="B135" s="60" t="s">
        <v>177</v>
      </c>
      <c r="C135" s="60" t="s">
        <v>209</v>
      </c>
      <c r="D135" s="60" t="s">
        <v>199</v>
      </c>
      <c r="E135" s="60" t="s">
        <v>14</v>
      </c>
      <c r="F135" s="60" t="s">
        <v>272</v>
      </c>
      <c r="G135" s="60" t="s">
        <v>272</v>
      </c>
      <c r="H135" s="60" t="s">
        <v>272</v>
      </c>
      <c r="I135" s="60"/>
      <c r="J135" s="60" t="s">
        <v>678</v>
      </c>
      <c r="L135" s="60"/>
      <c r="M135" s="60"/>
      <c r="N135" s="60" t="s">
        <v>145</v>
      </c>
    </row>
    <row r="136" spans="1:14" x14ac:dyDescent="0.35">
      <c r="A136" s="60" t="s">
        <v>208</v>
      </c>
      <c r="B136" s="60" t="s">
        <v>177</v>
      </c>
      <c r="C136" s="60" t="s">
        <v>209</v>
      </c>
      <c r="D136" s="60" t="s">
        <v>199</v>
      </c>
      <c r="E136" s="60" t="s">
        <v>23</v>
      </c>
      <c r="F136" s="60"/>
      <c r="G136" s="60" t="s">
        <v>272</v>
      </c>
      <c r="H136" s="60" t="s">
        <v>272</v>
      </c>
      <c r="I136" s="60"/>
      <c r="J136" s="60" t="s">
        <v>758</v>
      </c>
      <c r="L136" s="60"/>
      <c r="M136" s="60"/>
      <c r="N136" s="60" t="s">
        <v>145</v>
      </c>
    </row>
    <row r="137" spans="1:14" x14ac:dyDescent="0.35">
      <c r="A137" s="60" t="s">
        <v>214</v>
      </c>
      <c r="B137" s="60" t="s">
        <v>177</v>
      </c>
      <c r="C137" s="60" t="s">
        <v>215</v>
      </c>
      <c r="D137" s="60" t="s">
        <v>198</v>
      </c>
      <c r="E137" s="60" t="s">
        <v>27</v>
      </c>
      <c r="F137" s="60" t="s">
        <v>272</v>
      </c>
      <c r="G137" s="60" t="s">
        <v>272</v>
      </c>
      <c r="H137" s="60" t="s">
        <v>272</v>
      </c>
      <c r="I137" s="60"/>
      <c r="J137" s="60" t="s">
        <v>759</v>
      </c>
      <c r="L137" s="60"/>
      <c r="M137" s="60"/>
      <c r="N137" s="60" t="s">
        <v>145</v>
      </c>
    </row>
    <row r="138" spans="1:14" x14ac:dyDescent="0.35">
      <c r="A138" s="60" t="s">
        <v>210</v>
      </c>
      <c r="B138" s="60" t="s">
        <v>177</v>
      </c>
      <c r="C138" s="60" t="s">
        <v>211</v>
      </c>
      <c r="D138" s="60" t="s">
        <v>198</v>
      </c>
      <c r="E138" s="60" t="s">
        <v>10</v>
      </c>
      <c r="F138" s="60" t="s">
        <v>272</v>
      </c>
      <c r="G138" s="60" t="s">
        <v>272</v>
      </c>
      <c r="H138" s="60" t="s">
        <v>272</v>
      </c>
      <c r="I138" s="60"/>
      <c r="J138" s="60" t="s">
        <v>679</v>
      </c>
      <c r="L138" s="60"/>
      <c r="M138" s="60"/>
      <c r="N138" s="60" t="s">
        <v>145</v>
      </c>
    </row>
    <row r="139" spans="1:14" x14ac:dyDescent="0.35">
      <c r="A139" s="60" t="s">
        <v>212</v>
      </c>
      <c r="B139" s="60" t="s">
        <v>177</v>
      </c>
      <c r="C139" s="60" t="s">
        <v>213</v>
      </c>
      <c r="D139" s="60" t="s">
        <v>198</v>
      </c>
      <c r="E139" s="60" t="s">
        <v>27</v>
      </c>
      <c r="F139" s="60"/>
      <c r="G139" s="60" t="s">
        <v>272</v>
      </c>
      <c r="H139" s="60" t="s">
        <v>272</v>
      </c>
      <c r="I139" s="60"/>
      <c r="J139" s="60" t="s">
        <v>760</v>
      </c>
      <c r="L139" s="60"/>
      <c r="M139" s="60"/>
      <c r="N139" s="60" t="s">
        <v>145</v>
      </c>
    </row>
    <row r="140" spans="1:14" x14ac:dyDescent="0.35">
      <c r="A140" s="60" t="s">
        <v>212</v>
      </c>
      <c r="B140" s="60" t="s">
        <v>177</v>
      </c>
      <c r="C140" s="60" t="s">
        <v>213</v>
      </c>
      <c r="D140" s="60" t="s">
        <v>199</v>
      </c>
      <c r="E140" s="60" t="s">
        <v>22</v>
      </c>
      <c r="F140" s="60"/>
      <c r="G140" s="60" t="s">
        <v>272</v>
      </c>
      <c r="H140" s="60" t="s">
        <v>272</v>
      </c>
      <c r="I140" s="60"/>
      <c r="J140" s="60" t="s">
        <v>272</v>
      </c>
      <c r="L140" s="60"/>
      <c r="M140" s="60"/>
      <c r="N140" s="60" t="s">
        <v>145</v>
      </c>
    </row>
    <row r="141" spans="1:14" x14ac:dyDescent="0.35">
      <c r="A141" s="60" t="s">
        <v>212</v>
      </c>
      <c r="B141" s="60" t="s">
        <v>177</v>
      </c>
      <c r="C141" s="60" t="s">
        <v>213</v>
      </c>
      <c r="D141" s="60" t="s">
        <v>199</v>
      </c>
      <c r="E141" s="60" t="s">
        <v>17</v>
      </c>
      <c r="F141" s="60" t="s">
        <v>272</v>
      </c>
      <c r="G141" s="60" t="s">
        <v>272</v>
      </c>
      <c r="H141" s="60" t="s">
        <v>272</v>
      </c>
      <c r="I141" s="60"/>
      <c r="J141" s="60" t="s">
        <v>681</v>
      </c>
      <c r="L141" s="60"/>
      <c r="M141" s="60"/>
      <c r="N141" s="60" t="s">
        <v>145</v>
      </c>
    </row>
    <row r="142" spans="1:14" hidden="1" x14ac:dyDescent="0.35">
      <c r="A142" s="60" t="s">
        <v>226</v>
      </c>
      <c r="B142" s="60" t="s">
        <v>137</v>
      </c>
      <c r="C142" s="60" t="s">
        <v>227</v>
      </c>
      <c r="D142" s="60" t="s">
        <v>198</v>
      </c>
      <c r="E142" s="60" t="s">
        <v>27</v>
      </c>
      <c r="F142" s="60" t="s">
        <v>761</v>
      </c>
      <c r="G142" s="60" t="s">
        <v>608</v>
      </c>
      <c r="H142" s="60" t="s">
        <v>272</v>
      </c>
      <c r="I142" s="60"/>
      <c r="J142" s="60"/>
      <c r="L142" s="60"/>
      <c r="M142" s="60"/>
      <c r="N142" s="60" t="s">
        <v>29</v>
      </c>
    </row>
    <row r="143" spans="1:14" x14ac:dyDescent="0.35">
      <c r="A143" s="60" t="s">
        <v>200</v>
      </c>
      <c r="B143" s="60" t="s">
        <v>177</v>
      </c>
      <c r="C143" s="60" t="s">
        <v>201</v>
      </c>
      <c r="D143" s="60" t="s">
        <v>198</v>
      </c>
      <c r="E143" s="60" t="s">
        <v>11</v>
      </c>
      <c r="F143" s="60" t="s">
        <v>428</v>
      </c>
      <c r="G143" s="60" t="s">
        <v>447</v>
      </c>
      <c r="H143" s="60" t="s">
        <v>272</v>
      </c>
      <c r="I143" s="60"/>
      <c r="J143" s="60" t="s">
        <v>762</v>
      </c>
      <c r="L143" s="60"/>
      <c r="M143" s="60"/>
      <c r="N143" s="60" t="s">
        <v>145</v>
      </c>
    </row>
    <row r="144" spans="1:14" hidden="1" x14ac:dyDescent="0.35">
      <c r="A144" s="60" t="s">
        <v>224</v>
      </c>
      <c r="B144" s="60" t="s">
        <v>34</v>
      </c>
      <c r="C144" s="60" t="s">
        <v>225</v>
      </c>
      <c r="D144" s="60" t="s">
        <v>198</v>
      </c>
      <c r="E144" s="60" t="s">
        <v>30</v>
      </c>
      <c r="F144" s="60" t="s">
        <v>595</v>
      </c>
      <c r="G144" s="60" t="s">
        <v>429</v>
      </c>
      <c r="H144" s="60" t="s">
        <v>763</v>
      </c>
      <c r="I144" s="60"/>
      <c r="J144" s="60"/>
      <c r="L144" s="60"/>
      <c r="M144" s="60"/>
      <c r="N144" s="60" t="s">
        <v>29</v>
      </c>
    </row>
    <row r="145" spans="1:14" hidden="1" x14ac:dyDescent="0.35">
      <c r="A145" s="60" t="s">
        <v>232</v>
      </c>
      <c r="B145" s="60" t="s">
        <v>35</v>
      </c>
      <c r="C145" s="60" t="s">
        <v>233</v>
      </c>
      <c r="D145" s="60" t="s">
        <v>198</v>
      </c>
      <c r="E145" s="60" t="s">
        <v>30</v>
      </c>
      <c r="F145" s="60" t="s">
        <v>764</v>
      </c>
      <c r="G145" s="60" t="s">
        <v>764</v>
      </c>
      <c r="H145" s="60" t="s">
        <v>765</v>
      </c>
      <c r="I145" s="60"/>
      <c r="J145" s="60"/>
      <c r="L145" s="60"/>
      <c r="M145" s="60"/>
      <c r="N145" s="60" t="s">
        <v>29</v>
      </c>
    </row>
    <row r="146" spans="1:14" hidden="1" x14ac:dyDescent="0.35">
      <c r="A146" s="60" t="s">
        <v>232</v>
      </c>
      <c r="B146" s="60" t="s">
        <v>35</v>
      </c>
      <c r="C146" s="60" t="s">
        <v>233</v>
      </c>
      <c r="D146" s="60" t="s">
        <v>198</v>
      </c>
      <c r="E146" s="60" t="s">
        <v>30</v>
      </c>
      <c r="F146" s="60" t="s">
        <v>402</v>
      </c>
      <c r="G146" s="60" t="s">
        <v>1085</v>
      </c>
      <c r="H146" s="60" t="s">
        <v>602</v>
      </c>
      <c r="I146" s="60"/>
      <c r="J146" s="60"/>
      <c r="L146" s="60"/>
      <c r="M146" s="60"/>
      <c r="N146" s="60" t="s">
        <v>29</v>
      </c>
    </row>
    <row r="147" spans="1:14" hidden="1" x14ac:dyDescent="0.35">
      <c r="A147" s="60" t="s">
        <v>232</v>
      </c>
      <c r="B147" s="60" t="s">
        <v>35</v>
      </c>
      <c r="C147" s="60" t="s">
        <v>233</v>
      </c>
      <c r="D147" s="60" t="s">
        <v>198</v>
      </c>
      <c r="E147" s="60" t="s">
        <v>30</v>
      </c>
      <c r="F147" s="60" t="s">
        <v>401</v>
      </c>
      <c r="G147" s="60" t="s">
        <v>393</v>
      </c>
      <c r="H147" s="60" t="s">
        <v>766</v>
      </c>
      <c r="I147" s="60"/>
      <c r="J147" s="60"/>
      <c r="L147" s="60"/>
      <c r="M147" s="60"/>
      <c r="N147" s="60" t="s">
        <v>29</v>
      </c>
    </row>
    <row r="148" spans="1:14" hidden="1" x14ac:dyDescent="0.35">
      <c r="A148" s="60" t="s">
        <v>232</v>
      </c>
      <c r="B148" s="60" t="s">
        <v>35</v>
      </c>
      <c r="C148" s="60" t="s">
        <v>233</v>
      </c>
      <c r="D148" s="60" t="s">
        <v>198</v>
      </c>
      <c r="E148" s="60" t="s">
        <v>30</v>
      </c>
      <c r="F148" s="60" t="s">
        <v>274</v>
      </c>
      <c r="G148" s="60" t="s">
        <v>290</v>
      </c>
      <c r="H148" s="60" t="s">
        <v>767</v>
      </c>
      <c r="I148" s="60"/>
      <c r="J148" s="60"/>
      <c r="L148" s="60"/>
      <c r="M148" s="60"/>
      <c r="N148" s="60" t="s">
        <v>29</v>
      </c>
    </row>
    <row r="149" spans="1:14" hidden="1" x14ac:dyDescent="0.35">
      <c r="A149" s="60" t="s">
        <v>232</v>
      </c>
      <c r="B149" s="60" t="s">
        <v>35</v>
      </c>
      <c r="C149" s="60" t="s">
        <v>233</v>
      </c>
      <c r="D149" s="60" t="s">
        <v>198</v>
      </c>
      <c r="E149" s="60" t="s">
        <v>30</v>
      </c>
      <c r="F149" s="60" t="s">
        <v>598</v>
      </c>
      <c r="G149" s="60" t="s">
        <v>404</v>
      </c>
      <c r="H149" s="60" t="s">
        <v>768</v>
      </c>
      <c r="I149" s="60"/>
      <c r="J149" s="60"/>
      <c r="L149" s="60"/>
      <c r="M149" s="60"/>
      <c r="N149" s="60" t="s">
        <v>29</v>
      </c>
    </row>
    <row r="150" spans="1:14" hidden="1" x14ac:dyDescent="0.35">
      <c r="A150" s="60" t="s">
        <v>232</v>
      </c>
      <c r="B150" s="60" t="s">
        <v>35</v>
      </c>
      <c r="C150" s="60" t="s">
        <v>233</v>
      </c>
      <c r="D150" s="60" t="s">
        <v>198</v>
      </c>
      <c r="E150" s="60" t="s">
        <v>30</v>
      </c>
      <c r="F150" s="60" t="s">
        <v>599</v>
      </c>
      <c r="G150" s="60" t="s">
        <v>497</v>
      </c>
      <c r="H150" s="60" t="s">
        <v>1084</v>
      </c>
      <c r="I150" s="60"/>
      <c r="J150" s="60"/>
      <c r="L150" s="60"/>
      <c r="M150" s="60"/>
      <c r="N150" s="60" t="s">
        <v>29</v>
      </c>
    </row>
    <row r="151" spans="1:14" hidden="1" x14ac:dyDescent="0.35">
      <c r="A151" s="60" t="s">
        <v>222</v>
      </c>
      <c r="B151" s="60" t="s">
        <v>139</v>
      </c>
      <c r="C151" s="60" t="s">
        <v>223</v>
      </c>
      <c r="D151" s="60" t="s">
        <v>199</v>
      </c>
      <c r="E151" s="60" t="s">
        <v>14</v>
      </c>
      <c r="F151" s="60" t="s">
        <v>400</v>
      </c>
      <c r="G151" s="60" t="s">
        <v>400</v>
      </c>
      <c r="H151" s="60" t="s">
        <v>400</v>
      </c>
      <c r="I151" s="60"/>
      <c r="J151" s="60"/>
      <c r="L151" s="60"/>
      <c r="M151" s="60"/>
      <c r="N151" s="60" t="s">
        <v>29</v>
      </c>
    </row>
    <row r="152" spans="1:14" hidden="1" x14ac:dyDescent="0.35">
      <c r="A152" s="60" t="s">
        <v>222</v>
      </c>
      <c r="B152" s="60" t="s">
        <v>139</v>
      </c>
      <c r="C152" s="60" t="s">
        <v>223</v>
      </c>
      <c r="D152" s="60" t="s">
        <v>199</v>
      </c>
      <c r="E152" s="60" t="s">
        <v>15</v>
      </c>
      <c r="F152" s="60" t="s">
        <v>594</v>
      </c>
      <c r="G152" s="60" t="s">
        <v>290</v>
      </c>
      <c r="H152" s="60" t="s">
        <v>769</v>
      </c>
      <c r="I152" s="60"/>
      <c r="J152" s="60"/>
      <c r="L152" s="60"/>
      <c r="M152" s="60"/>
      <c r="N152" s="60" t="s">
        <v>29</v>
      </c>
    </row>
    <row r="153" spans="1:14" hidden="1" x14ac:dyDescent="0.35">
      <c r="A153" s="60" t="s">
        <v>222</v>
      </c>
      <c r="B153" s="60" t="s">
        <v>139</v>
      </c>
      <c r="C153" s="60" t="s">
        <v>223</v>
      </c>
      <c r="D153" s="60" t="s">
        <v>199</v>
      </c>
      <c r="E153" s="60" t="s">
        <v>17</v>
      </c>
      <c r="F153" s="60" t="s">
        <v>290</v>
      </c>
      <c r="G153" s="60" t="s">
        <v>290</v>
      </c>
      <c r="H153" s="60" t="s">
        <v>770</v>
      </c>
      <c r="I153" s="60"/>
      <c r="J153" s="60"/>
      <c r="L153" s="60"/>
      <c r="M153" s="60"/>
      <c r="N153" s="60" t="s">
        <v>29</v>
      </c>
    </row>
    <row r="154" spans="1:14" hidden="1" x14ac:dyDescent="0.35">
      <c r="A154" s="60" t="s">
        <v>222</v>
      </c>
      <c r="B154" s="60" t="s">
        <v>139</v>
      </c>
      <c r="C154" s="60" t="s">
        <v>223</v>
      </c>
      <c r="D154" s="60" t="s">
        <v>199</v>
      </c>
      <c r="E154" s="60" t="s">
        <v>20</v>
      </c>
      <c r="F154" s="60" t="s">
        <v>771</v>
      </c>
      <c r="G154" s="60" t="s">
        <v>771</v>
      </c>
      <c r="H154" s="60" t="s">
        <v>772</v>
      </c>
      <c r="I154" s="60"/>
      <c r="J154" s="60"/>
      <c r="L154" s="60"/>
      <c r="M154" s="60"/>
      <c r="N154" s="60" t="s">
        <v>29</v>
      </c>
    </row>
    <row r="155" spans="1:14" hidden="1" x14ac:dyDescent="0.35">
      <c r="A155" s="60" t="s">
        <v>226</v>
      </c>
      <c r="B155" s="60" t="s">
        <v>137</v>
      </c>
      <c r="C155" s="60" t="s">
        <v>227</v>
      </c>
      <c r="D155" s="60" t="s">
        <v>199</v>
      </c>
      <c r="E155" s="60" t="s">
        <v>22</v>
      </c>
      <c r="F155" s="60" t="s">
        <v>431</v>
      </c>
      <c r="G155" s="60" t="s">
        <v>431</v>
      </c>
      <c r="H155" s="60" t="s">
        <v>773</v>
      </c>
      <c r="I155" s="60"/>
      <c r="J155" s="60" t="s">
        <v>661</v>
      </c>
      <c r="L155" s="60"/>
      <c r="M155" s="60"/>
      <c r="N155" s="60" t="s">
        <v>29</v>
      </c>
    </row>
    <row r="156" spans="1:14" hidden="1" x14ac:dyDescent="0.35">
      <c r="A156" s="60" t="s">
        <v>222</v>
      </c>
      <c r="B156" s="60" t="s">
        <v>139</v>
      </c>
      <c r="C156" s="60" t="s">
        <v>223</v>
      </c>
      <c r="D156" s="60" t="s">
        <v>199</v>
      </c>
      <c r="E156" s="60" t="s">
        <v>153</v>
      </c>
      <c r="F156" s="60" t="s">
        <v>774</v>
      </c>
      <c r="G156" s="60" t="s">
        <v>395</v>
      </c>
      <c r="H156" s="60" t="s">
        <v>775</v>
      </c>
      <c r="I156" s="60"/>
      <c r="J156" s="60"/>
      <c r="L156" s="60"/>
      <c r="M156" s="60"/>
      <c r="N156" s="60" t="s">
        <v>29</v>
      </c>
    </row>
    <row r="157" spans="1:14" hidden="1" x14ac:dyDescent="0.35">
      <c r="A157" s="60" t="s">
        <v>222</v>
      </c>
      <c r="B157" s="60" t="s">
        <v>139</v>
      </c>
      <c r="C157" s="60" t="s">
        <v>223</v>
      </c>
      <c r="D157" s="60" t="s">
        <v>199</v>
      </c>
      <c r="E157" s="60" t="s">
        <v>26</v>
      </c>
      <c r="F157" s="60" t="s">
        <v>426</v>
      </c>
      <c r="G157" s="60" t="s">
        <v>426</v>
      </c>
      <c r="H157" s="60" t="s">
        <v>776</v>
      </c>
      <c r="I157" s="60"/>
      <c r="J157" s="60"/>
      <c r="L157" s="60"/>
      <c r="M157" s="60"/>
      <c r="N157" s="60" t="s">
        <v>29</v>
      </c>
    </row>
    <row r="158" spans="1:14" hidden="1" x14ac:dyDescent="0.35">
      <c r="A158" s="60" t="s">
        <v>220</v>
      </c>
      <c r="B158" s="60" t="s">
        <v>33</v>
      </c>
      <c r="C158" s="60" t="s">
        <v>221</v>
      </c>
      <c r="D158" s="60" t="s">
        <v>198</v>
      </c>
      <c r="E158" s="60" t="s">
        <v>27</v>
      </c>
      <c r="F158" s="60" t="s">
        <v>593</v>
      </c>
      <c r="G158" s="60" t="s">
        <v>777</v>
      </c>
      <c r="H158" s="60" t="s">
        <v>778</v>
      </c>
      <c r="I158" s="60"/>
      <c r="J158" s="60" t="s">
        <v>779</v>
      </c>
      <c r="L158" s="60"/>
      <c r="M158" s="60"/>
      <c r="N158" s="60" t="s">
        <v>29</v>
      </c>
    </row>
    <row r="159" spans="1:14" hidden="1" x14ac:dyDescent="0.35">
      <c r="A159" s="60" t="s">
        <v>222</v>
      </c>
      <c r="B159" s="60" t="s">
        <v>139</v>
      </c>
      <c r="C159" s="60" t="s">
        <v>223</v>
      </c>
      <c r="D159" s="60" t="s">
        <v>198</v>
      </c>
      <c r="E159" s="60" t="s">
        <v>27</v>
      </c>
      <c r="F159" s="60" t="s">
        <v>780</v>
      </c>
      <c r="G159" s="60" t="s">
        <v>781</v>
      </c>
      <c r="H159" s="60" t="s">
        <v>782</v>
      </c>
      <c r="I159" s="60"/>
      <c r="J159" s="60" t="s">
        <v>783</v>
      </c>
      <c r="L159" s="60"/>
      <c r="M159" s="60"/>
      <c r="N159" s="60" t="s">
        <v>29</v>
      </c>
    </row>
    <row r="160" spans="1:14" hidden="1" x14ac:dyDescent="0.35">
      <c r="A160" s="60" t="s">
        <v>230</v>
      </c>
      <c r="B160" s="60" t="s">
        <v>138</v>
      </c>
      <c r="C160" s="60" t="s">
        <v>231</v>
      </c>
      <c r="D160" s="60" t="s">
        <v>198</v>
      </c>
      <c r="E160" s="60" t="s">
        <v>27</v>
      </c>
      <c r="F160" s="60" t="s">
        <v>784</v>
      </c>
      <c r="G160" s="60" t="s">
        <v>785</v>
      </c>
      <c r="H160" s="60" t="s">
        <v>786</v>
      </c>
      <c r="I160" s="60"/>
      <c r="J160" s="60" t="s">
        <v>787</v>
      </c>
      <c r="L160" s="60"/>
      <c r="M160" s="60"/>
      <c r="N160" s="60" t="s">
        <v>29</v>
      </c>
    </row>
    <row r="161" spans="1:14" hidden="1" x14ac:dyDescent="0.35">
      <c r="A161" s="60" t="s">
        <v>230</v>
      </c>
      <c r="B161" s="60" t="s">
        <v>138</v>
      </c>
      <c r="C161" s="60" t="s">
        <v>231</v>
      </c>
      <c r="D161" s="60" t="s">
        <v>198</v>
      </c>
      <c r="E161" s="60" t="s">
        <v>27</v>
      </c>
      <c r="F161" s="60" t="s">
        <v>392</v>
      </c>
      <c r="G161" s="60" t="s">
        <v>589</v>
      </c>
      <c r="H161" s="60" t="s">
        <v>788</v>
      </c>
      <c r="I161" s="60"/>
      <c r="J161" s="60"/>
      <c r="L161" s="60"/>
      <c r="M161" s="60"/>
      <c r="N161" s="60" t="s">
        <v>29</v>
      </c>
    </row>
    <row r="162" spans="1:14" hidden="1" x14ac:dyDescent="0.35">
      <c r="A162" s="60" t="s">
        <v>230</v>
      </c>
      <c r="B162" s="60" t="s">
        <v>138</v>
      </c>
      <c r="C162" s="60" t="s">
        <v>231</v>
      </c>
      <c r="D162" s="60" t="s">
        <v>198</v>
      </c>
      <c r="E162" s="60" t="s">
        <v>27</v>
      </c>
      <c r="F162" s="60" t="s">
        <v>789</v>
      </c>
      <c r="G162" s="60" t="s">
        <v>789</v>
      </c>
      <c r="H162" s="60" t="s">
        <v>790</v>
      </c>
      <c r="I162" s="60"/>
      <c r="J162" s="60"/>
      <c r="L162" s="60"/>
      <c r="M162" s="60"/>
      <c r="N162" s="60" t="s">
        <v>29</v>
      </c>
    </row>
    <row r="163" spans="1:14" hidden="1" x14ac:dyDescent="0.35">
      <c r="A163" s="60" t="s">
        <v>1086</v>
      </c>
      <c r="B163" s="60" t="s">
        <v>1087</v>
      </c>
      <c r="C163" s="60" t="s">
        <v>1088</v>
      </c>
      <c r="D163" s="60" t="s">
        <v>198</v>
      </c>
      <c r="E163" s="60" t="s">
        <v>27</v>
      </c>
      <c r="F163" s="60" t="s">
        <v>1089</v>
      </c>
      <c r="G163" s="60" t="s">
        <v>1090</v>
      </c>
      <c r="H163" s="60" t="s">
        <v>1091</v>
      </c>
      <c r="I163" s="60"/>
      <c r="J163" s="60" t="s">
        <v>1092</v>
      </c>
      <c r="L163" s="60"/>
      <c r="M163" s="60"/>
      <c r="N163" s="60" t="s">
        <v>29</v>
      </c>
    </row>
    <row r="164" spans="1:14" hidden="1" x14ac:dyDescent="0.35">
      <c r="A164" s="60" t="s">
        <v>228</v>
      </c>
      <c r="B164" s="60" t="s">
        <v>140</v>
      </c>
      <c r="C164" s="60" t="s">
        <v>229</v>
      </c>
      <c r="D164" s="60" t="s">
        <v>198</v>
      </c>
      <c r="E164" s="60" t="s">
        <v>27</v>
      </c>
      <c r="F164" s="60" t="s">
        <v>497</v>
      </c>
      <c r="G164" s="60" t="s">
        <v>497</v>
      </c>
      <c r="H164" s="60" t="s">
        <v>791</v>
      </c>
      <c r="I164" s="60"/>
      <c r="J164" s="60"/>
      <c r="L164" s="60"/>
      <c r="M164" s="60"/>
      <c r="N164" s="60" t="s">
        <v>29</v>
      </c>
    </row>
    <row r="165" spans="1:14" hidden="1" x14ac:dyDescent="0.35">
      <c r="A165" s="60" t="s">
        <v>228</v>
      </c>
      <c r="B165" s="60" t="s">
        <v>140</v>
      </c>
      <c r="C165" s="60" t="s">
        <v>229</v>
      </c>
      <c r="D165" s="60" t="s">
        <v>198</v>
      </c>
      <c r="E165" s="60" t="s">
        <v>27</v>
      </c>
      <c r="F165" s="60" t="s">
        <v>497</v>
      </c>
      <c r="G165" s="60" t="s">
        <v>419</v>
      </c>
      <c r="H165" s="60" t="s">
        <v>792</v>
      </c>
      <c r="I165" s="60"/>
      <c r="J165" s="60"/>
      <c r="L165" s="60"/>
      <c r="M165" s="60"/>
      <c r="N165" s="60" t="s">
        <v>29</v>
      </c>
    </row>
    <row r="166" spans="1:14" hidden="1" x14ac:dyDescent="0.35">
      <c r="A166" s="60" t="s">
        <v>228</v>
      </c>
      <c r="B166" s="60" t="s">
        <v>140</v>
      </c>
      <c r="C166" s="60" t="s">
        <v>229</v>
      </c>
      <c r="D166" s="60" t="s">
        <v>198</v>
      </c>
      <c r="E166" s="60" t="s">
        <v>27</v>
      </c>
      <c r="F166" s="60" t="s">
        <v>404</v>
      </c>
      <c r="G166" s="60" t="s">
        <v>296</v>
      </c>
      <c r="H166" s="60" t="s">
        <v>793</v>
      </c>
      <c r="I166" s="60"/>
      <c r="J166" s="60"/>
      <c r="L166" s="60"/>
      <c r="M166" s="60"/>
      <c r="N166" s="60" t="s">
        <v>29</v>
      </c>
    </row>
    <row r="167" spans="1:14" hidden="1" x14ac:dyDescent="0.35">
      <c r="A167" s="60" t="s">
        <v>228</v>
      </c>
      <c r="B167" s="60" t="s">
        <v>140</v>
      </c>
      <c r="C167" s="60" t="s">
        <v>229</v>
      </c>
      <c r="D167" s="60" t="s">
        <v>198</v>
      </c>
      <c r="E167" s="60" t="s">
        <v>27</v>
      </c>
      <c r="F167" s="60" t="s">
        <v>664</v>
      </c>
      <c r="G167" s="60" t="s">
        <v>406</v>
      </c>
      <c r="H167" s="60" t="s">
        <v>794</v>
      </c>
      <c r="I167" s="60"/>
      <c r="J167" s="60"/>
      <c r="L167" s="60"/>
      <c r="M167" s="60"/>
      <c r="N167" s="60" t="s">
        <v>29</v>
      </c>
    </row>
    <row r="168" spans="1:14" hidden="1" x14ac:dyDescent="0.35">
      <c r="A168" s="60" t="s">
        <v>228</v>
      </c>
      <c r="B168" s="60" t="s">
        <v>140</v>
      </c>
      <c r="C168" s="60" t="s">
        <v>229</v>
      </c>
      <c r="D168" s="60" t="s">
        <v>198</v>
      </c>
      <c r="E168" s="60" t="s">
        <v>27</v>
      </c>
      <c r="F168" s="60" t="s">
        <v>401</v>
      </c>
      <c r="G168" s="60" t="s">
        <v>294</v>
      </c>
      <c r="H168" s="60" t="s">
        <v>795</v>
      </c>
      <c r="I168" s="60"/>
      <c r="J168" s="60"/>
      <c r="L168" s="60"/>
      <c r="M168" s="60"/>
      <c r="N168" s="60" t="s">
        <v>29</v>
      </c>
    </row>
    <row r="169" spans="1:14" hidden="1" x14ac:dyDescent="0.35">
      <c r="A169" s="60" t="s">
        <v>228</v>
      </c>
      <c r="B169" s="60" t="s">
        <v>140</v>
      </c>
      <c r="C169" s="60" t="s">
        <v>229</v>
      </c>
      <c r="D169" s="60" t="s">
        <v>198</v>
      </c>
      <c r="E169" s="60" t="s">
        <v>27</v>
      </c>
      <c r="F169" s="60" t="s">
        <v>393</v>
      </c>
      <c r="G169" s="60" t="s">
        <v>432</v>
      </c>
      <c r="H169" s="60" t="s">
        <v>796</v>
      </c>
      <c r="I169" s="60"/>
      <c r="J169" s="60"/>
      <c r="L169" s="60"/>
      <c r="M169" s="60"/>
      <c r="N169" s="60" t="s">
        <v>29</v>
      </c>
    </row>
    <row r="170" spans="1:14" hidden="1" x14ac:dyDescent="0.35">
      <c r="A170" s="60" t="s">
        <v>228</v>
      </c>
      <c r="B170" s="60" t="s">
        <v>140</v>
      </c>
      <c r="C170" s="60" t="s">
        <v>229</v>
      </c>
      <c r="D170" s="60" t="s">
        <v>198</v>
      </c>
      <c r="E170" s="60" t="s">
        <v>27</v>
      </c>
      <c r="F170" s="60" t="s">
        <v>797</v>
      </c>
      <c r="G170" s="60" t="s">
        <v>588</v>
      </c>
      <c r="H170" s="60" t="s">
        <v>798</v>
      </c>
      <c r="I170" s="60"/>
      <c r="J170" s="60"/>
      <c r="L170" s="60"/>
      <c r="M170" s="60"/>
      <c r="N170" s="60" t="s">
        <v>29</v>
      </c>
    </row>
    <row r="171" spans="1:14" hidden="1" x14ac:dyDescent="0.35">
      <c r="A171" s="60" t="s">
        <v>228</v>
      </c>
      <c r="B171" s="60" t="s">
        <v>140</v>
      </c>
      <c r="C171" s="60" t="s">
        <v>229</v>
      </c>
      <c r="D171" s="60" t="s">
        <v>198</v>
      </c>
      <c r="E171" s="60" t="s">
        <v>27</v>
      </c>
      <c r="F171" s="60" t="s">
        <v>596</v>
      </c>
      <c r="G171" s="60" t="s">
        <v>596</v>
      </c>
      <c r="H171" s="60" t="s">
        <v>799</v>
      </c>
      <c r="I171" s="60"/>
      <c r="J171" s="60"/>
      <c r="L171" s="60"/>
      <c r="M171" s="60"/>
      <c r="N171" s="60" t="s">
        <v>29</v>
      </c>
    </row>
    <row r="172" spans="1:14" hidden="1" x14ac:dyDescent="0.35">
      <c r="A172" s="60" t="s">
        <v>222</v>
      </c>
      <c r="B172" s="60" t="s">
        <v>139</v>
      </c>
      <c r="C172" s="60" t="s">
        <v>223</v>
      </c>
      <c r="D172" s="60" t="s">
        <v>199</v>
      </c>
      <c r="E172" s="60" t="s">
        <v>28</v>
      </c>
      <c r="F172" s="60" t="s">
        <v>800</v>
      </c>
      <c r="G172" s="60" t="s">
        <v>432</v>
      </c>
      <c r="H172" s="60" t="s">
        <v>801</v>
      </c>
      <c r="I172" s="60"/>
      <c r="J172" s="60"/>
      <c r="L172" s="60"/>
      <c r="M172" s="60"/>
      <c r="N172" s="60" t="s">
        <v>29</v>
      </c>
    </row>
    <row r="173" spans="1:14" x14ac:dyDescent="0.35">
      <c r="A173" s="60" t="s">
        <v>234</v>
      </c>
      <c r="B173" s="60" t="s">
        <v>181</v>
      </c>
      <c r="C173" s="60" t="s">
        <v>235</v>
      </c>
      <c r="D173" s="60" t="s">
        <v>198</v>
      </c>
      <c r="E173" s="60" t="s">
        <v>10</v>
      </c>
      <c r="F173" s="60" t="s">
        <v>549</v>
      </c>
      <c r="G173" s="60" t="s">
        <v>1099</v>
      </c>
      <c r="H173" s="60" t="s">
        <v>1100</v>
      </c>
      <c r="I173" s="60"/>
      <c r="J173" s="60" t="s">
        <v>1101</v>
      </c>
      <c r="L173" s="60"/>
      <c r="M173" s="60"/>
      <c r="N173" s="60" t="s">
        <v>145</v>
      </c>
    </row>
    <row r="174" spans="1:14" x14ac:dyDescent="0.35">
      <c r="A174" s="60" t="s">
        <v>236</v>
      </c>
      <c r="B174" s="60" t="s">
        <v>180</v>
      </c>
      <c r="C174" s="60" t="s">
        <v>237</v>
      </c>
      <c r="D174" s="60" t="s">
        <v>198</v>
      </c>
      <c r="E174" s="60" t="s">
        <v>9</v>
      </c>
      <c r="F174" s="60" t="s">
        <v>550</v>
      </c>
      <c r="G174" s="60" t="s">
        <v>1102</v>
      </c>
      <c r="H174" s="60" t="s">
        <v>1103</v>
      </c>
      <c r="I174" s="60"/>
      <c r="J174" s="60" t="s">
        <v>1104</v>
      </c>
      <c r="L174" s="60"/>
      <c r="M174" s="60"/>
      <c r="N174" s="60" t="s">
        <v>145</v>
      </c>
    </row>
    <row r="175" spans="1:14" x14ac:dyDescent="0.35">
      <c r="A175" s="60" t="s">
        <v>236</v>
      </c>
      <c r="B175" s="60" t="s">
        <v>180</v>
      </c>
      <c r="C175" s="60" t="s">
        <v>238</v>
      </c>
      <c r="D175" s="60" t="s">
        <v>198</v>
      </c>
      <c r="E175" s="60" t="s">
        <v>9</v>
      </c>
      <c r="F175" s="60" t="s">
        <v>551</v>
      </c>
      <c r="G175" s="60" t="s">
        <v>1105</v>
      </c>
      <c r="H175" s="60" t="s">
        <v>1106</v>
      </c>
      <c r="I175" s="60"/>
      <c r="J175" s="60" t="s">
        <v>1107</v>
      </c>
      <c r="L175" s="60"/>
      <c r="M175" s="60"/>
      <c r="N175" s="60" t="s">
        <v>145</v>
      </c>
    </row>
    <row r="176" spans="1:14" x14ac:dyDescent="0.35">
      <c r="A176" s="60" t="s">
        <v>236</v>
      </c>
      <c r="B176" s="60" t="s">
        <v>581</v>
      </c>
      <c r="C176" s="60" t="s">
        <v>582</v>
      </c>
      <c r="D176" s="60" t="s">
        <v>198</v>
      </c>
      <c r="E176" s="60" t="s">
        <v>4</v>
      </c>
      <c r="F176" s="60" t="s">
        <v>552</v>
      </c>
      <c r="G176" s="60" t="s">
        <v>1108</v>
      </c>
      <c r="H176" s="60" t="s">
        <v>1109</v>
      </c>
      <c r="I176" s="60"/>
      <c r="J176" s="60" t="s">
        <v>1110</v>
      </c>
      <c r="L176" s="60"/>
      <c r="M176" s="60"/>
      <c r="N176" s="60" t="s">
        <v>145</v>
      </c>
    </row>
    <row r="177" spans="1:14" x14ac:dyDescent="0.35">
      <c r="A177" s="60" t="s">
        <v>239</v>
      </c>
      <c r="B177" s="60" t="s">
        <v>176</v>
      </c>
      <c r="C177" s="60" t="s">
        <v>240</v>
      </c>
      <c r="D177" s="60" t="s">
        <v>198</v>
      </c>
      <c r="E177" s="60" t="s">
        <v>2</v>
      </c>
      <c r="F177" s="60" t="s">
        <v>553</v>
      </c>
      <c r="G177" s="60" t="s">
        <v>1111</v>
      </c>
      <c r="H177" s="60" t="s">
        <v>1112</v>
      </c>
      <c r="I177" s="60"/>
      <c r="J177" s="60" t="s">
        <v>1113</v>
      </c>
      <c r="L177" s="60"/>
      <c r="M177" s="60"/>
      <c r="N177" s="60" t="s">
        <v>145</v>
      </c>
    </row>
    <row r="178" spans="1:14" x14ac:dyDescent="0.35">
      <c r="A178" s="60" t="s">
        <v>239</v>
      </c>
      <c r="B178" s="60" t="s">
        <v>176</v>
      </c>
      <c r="C178" s="60" t="s">
        <v>240</v>
      </c>
      <c r="D178" s="60" t="s">
        <v>199</v>
      </c>
      <c r="E178" s="60" t="s">
        <v>20</v>
      </c>
      <c r="F178" s="60" t="s">
        <v>273</v>
      </c>
      <c r="G178" s="60" t="s">
        <v>273</v>
      </c>
      <c r="H178" s="60" t="s">
        <v>1114</v>
      </c>
      <c r="I178" s="60"/>
      <c r="J178" s="60" t="s">
        <v>1115</v>
      </c>
      <c r="L178" s="60"/>
      <c r="M178" s="60"/>
      <c r="N178" s="60" t="s">
        <v>145</v>
      </c>
    </row>
    <row r="179" spans="1:14" x14ac:dyDescent="0.35">
      <c r="A179" s="60" t="s">
        <v>239</v>
      </c>
      <c r="B179" s="60" t="s">
        <v>176</v>
      </c>
      <c r="C179" s="60" t="s">
        <v>240</v>
      </c>
      <c r="D179" s="60" t="s">
        <v>199</v>
      </c>
      <c r="E179" s="60" t="s">
        <v>15</v>
      </c>
      <c r="F179" s="60" t="s">
        <v>407</v>
      </c>
      <c r="G179" s="60" t="s">
        <v>608</v>
      </c>
      <c r="H179" s="60" t="s">
        <v>1116</v>
      </c>
      <c r="I179" s="60"/>
      <c r="J179" s="60" t="s">
        <v>1117</v>
      </c>
      <c r="L179" s="60"/>
      <c r="M179" s="60"/>
      <c r="N179" s="60" t="s">
        <v>145</v>
      </c>
    </row>
    <row r="180" spans="1:14" x14ac:dyDescent="0.35">
      <c r="A180" s="60" t="s">
        <v>239</v>
      </c>
      <c r="B180" s="60" t="s">
        <v>176</v>
      </c>
      <c r="C180" s="60" t="s">
        <v>240</v>
      </c>
      <c r="D180" s="60" t="s">
        <v>199</v>
      </c>
      <c r="E180" s="60" t="s">
        <v>21</v>
      </c>
      <c r="F180" s="60" t="s">
        <v>408</v>
      </c>
      <c r="G180" s="60" t="s">
        <v>541</v>
      </c>
      <c r="H180" s="60" t="s">
        <v>1118</v>
      </c>
      <c r="I180" s="60"/>
      <c r="J180" s="60" t="s">
        <v>1119</v>
      </c>
      <c r="L180" s="60"/>
      <c r="M180" s="60"/>
      <c r="N180" s="60" t="s">
        <v>145</v>
      </c>
    </row>
    <row r="181" spans="1:14" x14ac:dyDescent="0.35">
      <c r="A181" s="60" t="s">
        <v>239</v>
      </c>
      <c r="B181" s="60" t="s">
        <v>176</v>
      </c>
      <c r="C181" s="60" t="s">
        <v>240</v>
      </c>
      <c r="D181" s="60" t="s">
        <v>199</v>
      </c>
      <c r="E181" s="60" t="s">
        <v>24</v>
      </c>
      <c r="F181" s="60" t="s">
        <v>388</v>
      </c>
      <c r="G181" s="60" t="s">
        <v>545</v>
      </c>
      <c r="H181" s="60" t="s">
        <v>1120</v>
      </c>
      <c r="I181" s="60"/>
      <c r="J181" s="60" t="s">
        <v>1121</v>
      </c>
      <c r="L181" s="60"/>
      <c r="M181" s="60"/>
      <c r="N181" s="60" t="s">
        <v>145</v>
      </c>
    </row>
    <row r="182" spans="1:14" x14ac:dyDescent="0.35">
      <c r="A182" s="60" t="s">
        <v>239</v>
      </c>
      <c r="B182" s="60" t="s">
        <v>176</v>
      </c>
      <c r="C182" s="60" t="s">
        <v>240</v>
      </c>
      <c r="D182" s="60" t="s">
        <v>199</v>
      </c>
      <c r="E182" s="60" t="s">
        <v>28</v>
      </c>
      <c r="F182" s="60" t="s">
        <v>409</v>
      </c>
      <c r="G182" s="60" t="s">
        <v>408</v>
      </c>
      <c r="H182" s="60" t="s">
        <v>1122</v>
      </c>
      <c r="I182" s="60"/>
      <c r="J182" s="60" t="s">
        <v>1123</v>
      </c>
      <c r="L182" s="60"/>
      <c r="M182" s="60"/>
      <c r="N182" s="60" t="s">
        <v>145</v>
      </c>
    </row>
    <row r="183" spans="1:14" x14ac:dyDescent="0.35">
      <c r="A183" s="60" t="s">
        <v>239</v>
      </c>
      <c r="B183" s="60" t="s">
        <v>176</v>
      </c>
      <c r="C183" s="60" t="s">
        <v>240</v>
      </c>
      <c r="D183" s="60" t="s">
        <v>199</v>
      </c>
      <c r="E183" s="60" t="s">
        <v>18</v>
      </c>
      <c r="F183" s="60" t="s">
        <v>410</v>
      </c>
      <c r="G183" s="60" t="s">
        <v>273</v>
      </c>
      <c r="H183" s="60" t="s">
        <v>1124</v>
      </c>
      <c r="I183" s="60"/>
      <c r="J183" s="60" t="s">
        <v>1125</v>
      </c>
      <c r="L183" s="60"/>
      <c r="M183" s="60"/>
      <c r="N183" s="60" t="s">
        <v>145</v>
      </c>
    </row>
    <row r="184" spans="1:14" x14ac:dyDescent="0.35">
      <c r="A184" s="60" t="s">
        <v>239</v>
      </c>
      <c r="B184" s="60" t="s">
        <v>176</v>
      </c>
      <c r="C184" s="60" t="s">
        <v>240</v>
      </c>
      <c r="D184" s="60" t="s">
        <v>199</v>
      </c>
      <c r="E184" s="60" t="s">
        <v>17</v>
      </c>
      <c r="F184" s="60" t="s">
        <v>408</v>
      </c>
      <c r="G184" s="60" t="s">
        <v>410</v>
      </c>
      <c r="H184" s="60" t="s">
        <v>554</v>
      </c>
      <c r="I184" s="60"/>
      <c r="J184" s="60" t="s">
        <v>1126</v>
      </c>
      <c r="L184" s="60"/>
      <c r="M184" s="60"/>
      <c r="N184" s="60" t="s">
        <v>145</v>
      </c>
    </row>
    <row r="185" spans="1:14" x14ac:dyDescent="0.35">
      <c r="A185" s="60" t="s">
        <v>239</v>
      </c>
      <c r="B185" s="60" t="s">
        <v>176</v>
      </c>
      <c r="C185" s="60" t="s">
        <v>240</v>
      </c>
      <c r="D185" s="60" t="s">
        <v>199</v>
      </c>
      <c r="E185" s="60" t="s">
        <v>14</v>
      </c>
      <c r="F185" s="60" t="s">
        <v>398</v>
      </c>
      <c r="G185" s="60" t="s">
        <v>608</v>
      </c>
      <c r="H185" s="60" t="s">
        <v>1127</v>
      </c>
      <c r="I185" s="60"/>
      <c r="J185" s="60" t="s">
        <v>1128</v>
      </c>
      <c r="L185" s="60"/>
      <c r="M185" s="60"/>
      <c r="N185" s="60" t="s">
        <v>145</v>
      </c>
    </row>
    <row r="186" spans="1:14" x14ac:dyDescent="0.35">
      <c r="A186" s="60" t="s">
        <v>239</v>
      </c>
      <c r="B186" s="60" t="s">
        <v>176</v>
      </c>
      <c r="C186" s="60" t="s">
        <v>240</v>
      </c>
      <c r="D186" s="60" t="s">
        <v>199</v>
      </c>
      <c r="E186" s="60" t="s">
        <v>19</v>
      </c>
      <c r="F186" s="60" t="s">
        <v>275</v>
      </c>
      <c r="G186" s="60" t="s">
        <v>545</v>
      </c>
      <c r="H186" s="60" t="s">
        <v>1129</v>
      </c>
      <c r="I186" s="60"/>
      <c r="J186" s="60" t="s">
        <v>1130</v>
      </c>
      <c r="L186" s="60"/>
      <c r="M186" s="60"/>
      <c r="N186" s="60" t="s">
        <v>145</v>
      </c>
    </row>
    <row r="187" spans="1:14" x14ac:dyDescent="0.35">
      <c r="A187" s="60" t="s">
        <v>239</v>
      </c>
      <c r="B187" s="60" t="s">
        <v>176</v>
      </c>
      <c r="C187" s="60" t="s">
        <v>240</v>
      </c>
      <c r="D187" s="60" t="s">
        <v>199</v>
      </c>
      <c r="E187" s="60" t="s">
        <v>16</v>
      </c>
      <c r="F187" s="60" t="s">
        <v>411</v>
      </c>
      <c r="G187" s="60" t="s">
        <v>412</v>
      </c>
      <c r="H187" s="60" t="s">
        <v>1131</v>
      </c>
      <c r="I187" s="60"/>
      <c r="J187" s="60" t="s">
        <v>1132</v>
      </c>
      <c r="L187" s="60"/>
      <c r="M187" s="60"/>
      <c r="N187" s="60" t="s">
        <v>145</v>
      </c>
    </row>
    <row r="188" spans="1:14" x14ac:dyDescent="0.35">
      <c r="A188" s="60" t="s">
        <v>239</v>
      </c>
      <c r="B188" s="60" t="s">
        <v>176</v>
      </c>
      <c r="C188" s="60" t="s">
        <v>240</v>
      </c>
      <c r="D188" s="60" t="s">
        <v>199</v>
      </c>
      <c r="E188" s="60" t="s">
        <v>25</v>
      </c>
      <c r="F188" s="60" t="s">
        <v>388</v>
      </c>
      <c r="G188" s="60" t="s">
        <v>627</v>
      </c>
      <c r="H188" s="60" t="s">
        <v>1133</v>
      </c>
      <c r="I188" s="60"/>
      <c r="J188" s="60" t="s">
        <v>1134</v>
      </c>
      <c r="L188" s="60"/>
      <c r="M188" s="60"/>
      <c r="N188" s="60" t="s">
        <v>145</v>
      </c>
    </row>
    <row r="189" spans="1:14" x14ac:dyDescent="0.35">
      <c r="A189" s="60" t="s">
        <v>239</v>
      </c>
      <c r="B189" s="60" t="s">
        <v>176</v>
      </c>
      <c r="C189" s="60" t="s">
        <v>240</v>
      </c>
      <c r="D189" s="60" t="s">
        <v>199</v>
      </c>
      <c r="E189" s="60" t="s">
        <v>150</v>
      </c>
      <c r="F189" s="60" t="s">
        <v>273</v>
      </c>
      <c r="G189" s="60" t="s">
        <v>273</v>
      </c>
      <c r="H189" s="60" t="s">
        <v>1135</v>
      </c>
      <c r="I189" s="60"/>
      <c r="J189" s="60" t="s">
        <v>1136</v>
      </c>
      <c r="L189" s="60"/>
      <c r="M189" s="60"/>
      <c r="N189" s="60" t="s">
        <v>145</v>
      </c>
    </row>
    <row r="190" spans="1:14" x14ac:dyDescent="0.35">
      <c r="A190" s="60" t="s">
        <v>239</v>
      </c>
      <c r="B190" s="60" t="s">
        <v>176</v>
      </c>
      <c r="C190" s="60" t="s">
        <v>240</v>
      </c>
      <c r="D190" s="60" t="s">
        <v>199</v>
      </c>
      <c r="E190" s="60" t="s">
        <v>153</v>
      </c>
      <c r="F190" s="60" t="s">
        <v>273</v>
      </c>
      <c r="G190" s="60" t="s">
        <v>273</v>
      </c>
      <c r="H190" s="60" t="s">
        <v>1137</v>
      </c>
      <c r="I190" s="60"/>
      <c r="J190" s="60" t="s">
        <v>1138</v>
      </c>
      <c r="L190" s="60"/>
      <c r="M190" s="60"/>
      <c r="N190" s="60" t="s">
        <v>145</v>
      </c>
    </row>
    <row r="191" spans="1:14" x14ac:dyDescent="0.35">
      <c r="A191" s="60" t="s">
        <v>239</v>
      </c>
      <c r="B191" s="60" t="s">
        <v>176</v>
      </c>
      <c r="C191" s="60" t="s">
        <v>240</v>
      </c>
      <c r="D191" s="60" t="s">
        <v>199</v>
      </c>
      <c r="E191" s="60" t="s">
        <v>23</v>
      </c>
      <c r="F191" s="60" t="s">
        <v>385</v>
      </c>
      <c r="G191" s="60" t="s">
        <v>627</v>
      </c>
      <c r="H191" s="60" t="s">
        <v>1139</v>
      </c>
      <c r="I191" s="60"/>
      <c r="J191" s="60" t="s">
        <v>1140</v>
      </c>
      <c r="L191" s="60"/>
      <c r="M191" s="60"/>
      <c r="N191" s="60" t="s">
        <v>145</v>
      </c>
    </row>
    <row r="192" spans="1:14" x14ac:dyDescent="0.35">
      <c r="A192" s="60" t="s">
        <v>239</v>
      </c>
      <c r="B192" s="60" t="s">
        <v>176</v>
      </c>
      <c r="C192" s="60" t="s">
        <v>240</v>
      </c>
      <c r="D192" s="60" t="s">
        <v>199</v>
      </c>
      <c r="E192" s="60" t="s">
        <v>151</v>
      </c>
      <c r="F192" s="60" t="s">
        <v>412</v>
      </c>
      <c r="G192" s="60" t="s">
        <v>410</v>
      </c>
      <c r="H192" s="60" t="s">
        <v>1141</v>
      </c>
      <c r="I192" s="60"/>
      <c r="J192" s="60" t="s">
        <v>1142</v>
      </c>
      <c r="L192" s="60"/>
      <c r="M192" s="60"/>
      <c r="N192" s="60" t="s">
        <v>145</v>
      </c>
    </row>
    <row r="193" spans="1:14" x14ac:dyDescent="0.35">
      <c r="A193" s="60" t="s">
        <v>239</v>
      </c>
      <c r="B193" s="60" t="s">
        <v>176</v>
      </c>
      <c r="C193" s="60" t="s">
        <v>240</v>
      </c>
      <c r="D193" s="60" t="s">
        <v>199</v>
      </c>
      <c r="E193" s="60" t="s">
        <v>149</v>
      </c>
      <c r="F193" s="60" t="s">
        <v>273</v>
      </c>
      <c r="G193" s="60" t="s">
        <v>273</v>
      </c>
      <c r="H193" s="60" t="s">
        <v>1143</v>
      </c>
      <c r="I193" s="60"/>
      <c r="J193" s="60" t="s">
        <v>1144</v>
      </c>
      <c r="L193" s="60"/>
      <c r="M193" s="60"/>
      <c r="N193" s="60" t="s">
        <v>145</v>
      </c>
    </row>
    <row r="194" spans="1:14" x14ac:dyDescent="0.35">
      <c r="A194" s="60" t="s">
        <v>241</v>
      </c>
      <c r="B194" s="60" t="s">
        <v>177</v>
      </c>
      <c r="C194" s="60" t="s">
        <v>242</v>
      </c>
      <c r="D194" s="60" t="s">
        <v>198</v>
      </c>
      <c r="E194" s="60" t="s">
        <v>9</v>
      </c>
      <c r="F194" s="60" t="s">
        <v>557</v>
      </c>
      <c r="G194" s="60" t="s">
        <v>504</v>
      </c>
      <c r="H194" s="60" t="s">
        <v>1145</v>
      </c>
      <c r="I194" s="60"/>
      <c r="J194" s="60" t="s">
        <v>1146</v>
      </c>
      <c r="L194" s="60"/>
      <c r="M194" s="60"/>
      <c r="N194" s="60" t="s">
        <v>145</v>
      </c>
    </row>
    <row r="195" spans="1:14" x14ac:dyDescent="0.35">
      <c r="A195" s="60" t="s">
        <v>241</v>
      </c>
      <c r="B195" s="60" t="s">
        <v>177</v>
      </c>
      <c r="C195" s="60" t="s">
        <v>242</v>
      </c>
      <c r="D195" s="60" t="s">
        <v>198</v>
      </c>
      <c r="E195" s="60" t="s">
        <v>4</v>
      </c>
      <c r="F195" s="60" t="s">
        <v>558</v>
      </c>
      <c r="G195" s="60" t="s">
        <v>1147</v>
      </c>
      <c r="H195" s="60" t="s">
        <v>1148</v>
      </c>
      <c r="I195" s="60"/>
      <c r="J195" s="60" t="s">
        <v>1149</v>
      </c>
      <c r="L195" s="60"/>
      <c r="M195" s="60"/>
      <c r="N195" s="60" t="s">
        <v>145</v>
      </c>
    </row>
    <row r="196" spans="1:14" x14ac:dyDescent="0.35">
      <c r="A196" s="60" t="s">
        <v>241</v>
      </c>
      <c r="B196" s="60" t="s">
        <v>177</v>
      </c>
      <c r="C196" s="60" t="s">
        <v>242</v>
      </c>
      <c r="D196" s="60" t="s">
        <v>198</v>
      </c>
      <c r="E196" s="60" t="s">
        <v>4</v>
      </c>
      <c r="F196" s="60" t="s">
        <v>561</v>
      </c>
      <c r="G196" s="60" t="s">
        <v>562</v>
      </c>
      <c r="H196" s="60" t="s">
        <v>1150</v>
      </c>
      <c r="I196" s="60"/>
      <c r="J196" s="60" t="s">
        <v>1151</v>
      </c>
      <c r="L196" s="60"/>
      <c r="M196" s="60"/>
      <c r="N196" s="60" t="s">
        <v>145</v>
      </c>
    </row>
    <row r="197" spans="1:14" x14ac:dyDescent="0.35">
      <c r="A197" s="60" t="s">
        <v>580</v>
      </c>
      <c r="B197" s="60" t="s">
        <v>177</v>
      </c>
      <c r="C197" s="60" t="s">
        <v>665</v>
      </c>
      <c r="D197" s="60" t="s">
        <v>198</v>
      </c>
      <c r="E197" s="60" t="s">
        <v>12</v>
      </c>
      <c r="F197" s="60" t="s">
        <v>272</v>
      </c>
      <c r="G197" s="60" t="s">
        <v>272</v>
      </c>
      <c r="H197" s="60" t="s">
        <v>1152</v>
      </c>
      <c r="I197" s="60"/>
      <c r="J197" s="60" t="s">
        <v>272</v>
      </c>
      <c r="L197" s="60"/>
      <c r="M197" s="60"/>
      <c r="N197" s="60" t="s">
        <v>145</v>
      </c>
    </row>
    <row r="198" spans="1:14" x14ac:dyDescent="0.35">
      <c r="A198" s="60" t="s">
        <v>529</v>
      </c>
      <c r="B198" s="60" t="s">
        <v>177</v>
      </c>
      <c r="C198" s="60" t="s">
        <v>530</v>
      </c>
      <c r="D198" s="60" t="s">
        <v>198</v>
      </c>
      <c r="E198" s="60" t="s">
        <v>12</v>
      </c>
      <c r="F198" s="60" t="s">
        <v>272</v>
      </c>
      <c r="G198" s="60" t="s">
        <v>272</v>
      </c>
      <c r="H198" s="60" t="s">
        <v>1153</v>
      </c>
      <c r="I198" s="60"/>
      <c r="J198" s="60" t="s">
        <v>511</v>
      </c>
      <c r="L198" s="60"/>
      <c r="M198" s="60"/>
      <c r="N198" s="60" t="s">
        <v>145</v>
      </c>
    </row>
    <row r="199" spans="1:14" x14ac:dyDescent="0.35">
      <c r="A199" s="60" t="s">
        <v>555</v>
      </c>
      <c r="B199" s="60" t="s">
        <v>177</v>
      </c>
      <c r="C199" s="60" t="s">
        <v>556</v>
      </c>
      <c r="D199" s="60" t="s">
        <v>198</v>
      </c>
      <c r="E199" s="60" t="s">
        <v>8</v>
      </c>
      <c r="F199" s="60" t="s">
        <v>272</v>
      </c>
      <c r="G199" s="60" t="s">
        <v>272</v>
      </c>
      <c r="H199" s="60" t="s">
        <v>1154</v>
      </c>
      <c r="I199" s="60"/>
      <c r="J199" s="60" t="s">
        <v>1155</v>
      </c>
      <c r="L199" s="60"/>
      <c r="M199" s="60"/>
      <c r="N199" s="60" t="s">
        <v>145</v>
      </c>
    </row>
    <row r="200" spans="1:14" x14ac:dyDescent="0.35">
      <c r="A200" s="60" t="s">
        <v>539</v>
      </c>
      <c r="B200" s="60" t="s">
        <v>177</v>
      </c>
      <c r="C200" s="60" t="s">
        <v>540</v>
      </c>
      <c r="D200" s="60" t="s">
        <v>198</v>
      </c>
      <c r="E200" s="60" t="s">
        <v>2</v>
      </c>
      <c r="F200" s="60" t="s">
        <v>272</v>
      </c>
      <c r="G200" s="60" t="s">
        <v>272</v>
      </c>
      <c r="H200" s="60" t="s">
        <v>385</v>
      </c>
      <c r="I200" s="60"/>
      <c r="J200" s="60" t="s">
        <v>272</v>
      </c>
      <c r="L200" s="60"/>
      <c r="M200" s="60"/>
      <c r="N200" s="60" t="s">
        <v>145</v>
      </c>
    </row>
    <row r="201" spans="1:14" x14ac:dyDescent="0.35">
      <c r="A201" s="60" t="s">
        <v>603</v>
      </c>
      <c r="B201" s="60" t="s">
        <v>177</v>
      </c>
      <c r="C201" s="60" t="s">
        <v>604</v>
      </c>
      <c r="D201" s="60" t="s">
        <v>198</v>
      </c>
      <c r="E201" s="60" t="s">
        <v>8</v>
      </c>
      <c r="F201" s="60" t="s">
        <v>583</v>
      </c>
      <c r="G201" s="60" t="s">
        <v>1156</v>
      </c>
      <c r="H201" s="60" t="s">
        <v>1157</v>
      </c>
      <c r="I201" s="60"/>
      <c r="J201" s="60" t="s">
        <v>1158</v>
      </c>
      <c r="L201" s="60"/>
      <c r="M201" s="60"/>
      <c r="N201" s="60" t="s">
        <v>145</v>
      </c>
    </row>
    <row r="202" spans="1:14" x14ac:dyDescent="0.35">
      <c r="A202" s="60" t="s">
        <v>605</v>
      </c>
      <c r="B202" s="60" t="s">
        <v>177</v>
      </c>
      <c r="C202" s="60" t="s">
        <v>606</v>
      </c>
      <c r="D202" s="60" t="s">
        <v>198</v>
      </c>
      <c r="E202" s="60" t="s">
        <v>8</v>
      </c>
      <c r="F202" s="60" t="s">
        <v>584</v>
      </c>
      <c r="G202" s="60" t="s">
        <v>392</v>
      </c>
      <c r="H202" s="60" t="s">
        <v>1159</v>
      </c>
      <c r="I202" s="60"/>
      <c r="J202" s="60" t="s">
        <v>1160</v>
      </c>
      <c r="L202" s="60"/>
      <c r="M202" s="60"/>
      <c r="N202" s="60" t="s">
        <v>145</v>
      </c>
    </row>
    <row r="203" spans="1:14" x14ac:dyDescent="0.35">
      <c r="A203" s="60" t="s">
        <v>200</v>
      </c>
      <c r="B203" s="60" t="s">
        <v>177</v>
      </c>
      <c r="C203" s="60" t="s">
        <v>201</v>
      </c>
      <c r="D203" s="60" t="s">
        <v>198</v>
      </c>
      <c r="E203" s="60" t="s">
        <v>12</v>
      </c>
      <c r="F203" s="60" t="s">
        <v>272</v>
      </c>
      <c r="G203" s="60" t="s">
        <v>272</v>
      </c>
      <c r="H203" s="60" t="s">
        <v>762</v>
      </c>
      <c r="I203" s="60"/>
      <c r="J203" s="60" t="s">
        <v>1161</v>
      </c>
      <c r="L203" s="60"/>
      <c r="M203" s="60"/>
      <c r="N203" s="60" t="s">
        <v>145</v>
      </c>
    </row>
    <row r="204" spans="1:14" x14ac:dyDescent="0.35">
      <c r="A204" s="60" t="s">
        <v>200</v>
      </c>
      <c r="B204" s="60" t="s">
        <v>177</v>
      </c>
      <c r="C204" s="60" t="s">
        <v>201</v>
      </c>
      <c r="D204" s="60" t="s">
        <v>198</v>
      </c>
      <c r="E204" s="60" t="s">
        <v>3</v>
      </c>
      <c r="F204" s="60" t="s">
        <v>272</v>
      </c>
      <c r="G204" s="60" t="s">
        <v>272</v>
      </c>
      <c r="H204" s="60" t="s">
        <v>541</v>
      </c>
      <c r="I204" s="60"/>
      <c r="J204" s="60" t="s">
        <v>272</v>
      </c>
      <c r="L204" s="60"/>
      <c r="M204" s="60"/>
      <c r="N204" s="60" t="s">
        <v>145</v>
      </c>
    </row>
    <row r="205" spans="1:14" x14ac:dyDescent="0.35">
      <c r="A205" s="60" t="s">
        <v>200</v>
      </c>
      <c r="B205" s="60" t="s">
        <v>177</v>
      </c>
      <c r="C205" s="60" t="s">
        <v>201</v>
      </c>
      <c r="D205" s="60" t="s">
        <v>199</v>
      </c>
      <c r="E205" s="60" t="s">
        <v>22</v>
      </c>
      <c r="F205" s="60" t="s">
        <v>272</v>
      </c>
      <c r="G205" s="60" t="s">
        <v>272</v>
      </c>
      <c r="H205" s="60" t="s">
        <v>626</v>
      </c>
      <c r="I205" s="60"/>
      <c r="J205" s="60" t="s">
        <v>541</v>
      </c>
      <c r="L205" s="60"/>
      <c r="M205" s="60"/>
      <c r="N205" s="60" t="s">
        <v>145</v>
      </c>
    </row>
    <row r="206" spans="1:14" x14ac:dyDescent="0.35">
      <c r="A206" s="60" t="s">
        <v>200</v>
      </c>
      <c r="B206" s="60" t="s">
        <v>177</v>
      </c>
      <c r="C206" s="60" t="s">
        <v>201</v>
      </c>
      <c r="D206" s="60" t="s">
        <v>199</v>
      </c>
      <c r="E206" s="60" t="s">
        <v>16</v>
      </c>
      <c r="F206" s="60" t="s">
        <v>272</v>
      </c>
      <c r="G206" s="60" t="s">
        <v>272</v>
      </c>
      <c r="H206" s="60" t="s">
        <v>541</v>
      </c>
      <c r="I206" s="60"/>
      <c r="J206" s="60" t="s">
        <v>272</v>
      </c>
      <c r="L206" s="60"/>
      <c r="M206" s="60"/>
      <c r="N206" s="60" t="s">
        <v>145</v>
      </c>
    </row>
    <row r="207" spans="1:14" x14ac:dyDescent="0.35">
      <c r="A207" s="60" t="s">
        <v>542</v>
      </c>
      <c r="B207" s="60" t="s">
        <v>177</v>
      </c>
      <c r="C207" s="60" t="s">
        <v>543</v>
      </c>
      <c r="D207" s="60" t="s">
        <v>198</v>
      </c>
      <c r="E207" s="60" t="s">
        <v>13</v>
      </c>
      <c r="F207" s="60" t="s">
        <v>271</v>
      </c>
      <c r="G207" s="60" t="s">
        <v>397</v>
      </c>
      <c r="H207" s="60" t="s">
        <v>1162</v>
      </c>
      <c r="I207" s="60"/>
      <c r="J207" s="60" t="s">
        <v>1163</v>
      </c>
      <c r="L207" s="60"/>
      <c r="M207" s="60"/>
      <c r="N207" s="60" t="s">
        <v>145</v>
      </c>
    </row>
    <row r="208" spans="1:14" x14ac:dyDescent="0.35">
      <c r="A208" s="60" t="s">
        <v>542</v>
      </c>
      <c r="B208" s="60" t="s">
        <v>177</v>
      </c>
      <c r="C208" s="60" t="s">
        <v>543</v>
      </c>
      <c r="D208" s="60" t="s">
        <v>199</v>
      </c>
      <c r="E208" s="60" t="s">
        <v>17</v>
      </c>
      <c r="F208" s="60" t="s">
        <v>272</v>
      </c>
      <c r="G208" s="60" t="s">
        <v>272</v>
      </c>
      <c r="H208" s="60" t="s">
        <v>544</v>
      </c>
      <c r="I208" s="60"/>
      <c r="J208" s="60" t="s">
        <v>670</v>
      </c>
      <c r="L208" s="60"/>
      <c r="M208" s="60"/>
      <c r="N208" s="60" t="s">
        <v>145</v>
      </c>
    </row>
    <row r="209" spans="1:14" x14ac:dyDescent="0.35">
      <c r="A209" s="60" t="s">
        <v>542</v>
      </c>
      <c r="B209" s="60" t="s">
        <v>177</v>
      </c>
      <c r="C209" s="60" t="s">
        <v>543</v>
      </c>
      <c r="D209" s="60" t="s">
        <v>199</v>
      </c>
      <c r="E209" s="60" t="s">
        <v>23</v>
      </c>
      <c r="F209" s="60" t="s">
        <v>272</v>
      </c>
      <c r="G209" s="60" t="s">
        <v>272</v>
      </c>
      <c r="H209" s="60" t="s">
        <v>410</v>
      </c>
      <c r="I209" s="60"/>
      <c r="J209" s="60" t="s">
        <v>419</v>
      </c>
      <c r="L209" s="60"/>
      <c r="M209" s="60"/>
      <c r="N209" s="60" t="s">
        <v>145</v>
      </c>
    </row>
    <row r="210" spans="1:14" x14ac:dyDescent="0.35">
      <c r="A210" s="60" t="s">
        <v>202</v>
      </c>
      <c r="B210" s="60" t="s">
        <v>177</v>
      </c>
      <c r="C210" s="60" t="s">
        <v>203</v>
      </c>
      <c r="D210" s="60" t="s">
        <v>198</v>
      </c>
      <c r="E210" s="60" t="s">
        <v>9</v>
      </c>
      <c r="F210" s="60" t="s">
        <v>563</v>
      </c>
      <c r="G210" s="60" t="s">
        <v>1164</v>
      </c>
      <c r="H210" s="60" t="s">
        <v>1165</v>
      </c>
      <c r="I210" s="60"/>
      <c r="J210" s="60" t="s">
        <v>1166</v>
      </c>
      <c r="L210" s="60"/>
      <c r="M210" s="60"/>
      <c r="N210" s="60" t="s">
        <v>145</v>
      </c>
    </row>
    <row r="211" spans="1:14" x14ac:dyDescent="0.35">
      <c r="A211" s="60" t="s">
        <v>202</v>
      </c>
      <c r="B211" s="60" t="s">
        <v>177</v>
      </c>
      <c r="C211" s="60" t="s">
        <v>203</v>
      </c>
      <c r="D211" s="60" t="s">
        <v>199</v>
      </c>
      <c r="E211" s="60" t="s">
        <v>20</v>
      </c>
      <c r="F211" s="60" t="s">
        <v>564</v>
      </c>
      <c r="G211" s="60" t="s">
        <v>429</v>
      </c>
      <c r="H211" s="60" t="s">
        <v>507</v>
      </c>
      <c r="I211" s="60"/>
      <c r="J211" s="60" t="s">
        <v>382</v>
      </c>
      <c r="L211" s="60"/>
      <c r="M211" s="60"/>
      <c r="N211" s="60" t="s">
        <v>145</v>
      </c>
    </row>
    <row r="212" spans="1:14" x14ac:dyDescent="0.35">
      <c r="A212" s="60" t="s">
        <v>202</v>
      </c>
      <c r="B212" s="60" t="s">
        <v>177</v>
      </c>
      <c r="C212" s="60" t="s">
        <v>203</v>
      </c>
      <c r="D212" s="60" t="s">
        <v>199</v>
      </c>
      <c r="E212" s="60" t="s">
        <v>15</v>
      </c>
      <c r="F212" s="60" t="s">
        <v>565</v>
      </c>
      <c r="G212" s="60" t="s">
        <v>507</v>
      </c>
      <c r="H212" s="60" t="s">
        <v>566</v>
      </c>
      <c r="I212" s="60"/>
      <c r="J212" s="60" t="s">
        <v>568</v>
      </c>
      <c r="L212" s="60"/>
      <c r="M212" s="60"/>
      <c r="N212" s="60" t="s">
        <v>145</v>
      </c>
    </row>
    <row r="213" spans="1:14" x14ac:dyDescent="0.35">
      <c r="A213" s="60" t="s">
        <v>202</v>
      </c>
      <c r="B213" s="60" t="s">
        <v>177</v>
      </c>
      <c r="C213" s="60" t="s">
        <v>203</v>
      </c>
      <c r="D213" s="60" t="s">
        <v>199</v>
      </c>
      <c r="E213" s="60" t="s">
        <v>21</v>
      </c>
      <c r="F213" s="60" t="s">
        <v>567</v>
      </c>
      <c r="G213" s="60" t="s">
        <v>413</v>
      </c>
      <c r="H213" s="60" t="s">
        <v>568</v>
      </c>
      <c r="I213" s="60"/>
      <c r="J213" s="60" t="s">
        <v>272</v>
      </c>
      <c r="L213" s="60"/>
      <c r="M213" s="60"/>
      <c r="N213" s="60" t="s">
        <v>145</v>
      </c>
    </row>
    <row r="214" spans="1:14" x14ac:dyDescent="0.35">
      <c r="A214" s="60" t="s">
        <v>202</v>
      </c>
      <c r="B214" s="60" t="s">
        <v>177</v>
      </c>
      <c r="C214" s="60" t="s">
        <v>203</v>
      </c>
      <c r="D214" s="60" t="s">
        <v>199</v>
      </c>
      <c r="E214" s="60" t="s">
        <v>24</v>
      </c>
      <c r="F214" s="60" t="s">
        <v>569</v>
      </c>
      <c r="G214" s="60" t="s">
        <v>673</v>
      </c>
      <c r="H214" s="60" t="s">
        <v>278</v>
      </c>
      <c r="I214" s="60"/>
      <c r="J214" s="60" t="s">
        <v>512</v>
      </c>
      <c r="L214" s="60"/>
      <c r="M214" s="60"/>
      <c r="N214" s="60" t="s">
        <v>145</v>
      </c>
    </row>
    <row r="215" spans="1:14" x14ac:dyDescent="0.35">
      <c r="A215" s="60" t="s">
        <v>202</v>
      </c>
      <c r="B215" s="60" t="s">
        <v>177</v>
      </c>
      <c r="C215" s="60" t="s">
        <v>203</v>
      </c>
      <c r="D215" s="60" t="s">
        <v>199</v>
      </c>
      <c r="E215" s="60" t="s">
        <v>28</v>
      </c>
      <c r="F215" s="60" t="s">
        <v>569</v>
      </c>
      <c r="G215" s="60" t="s">
        <v>737</v>
      </c>
      <c r="H215" s="60" t="s">
        <v>1034</v>
      </c>
      <c r="I215" s="60"/>
      <c r="J215" s="60" t="s">
        <v>1167</v>
      </c>
      <c r="L215" s="60"/>
      <c r="M215" s="60"/>
      <c r="N215" s="60" t="s">
        <v>145</v>
      </c>
    </row>
    <row r="216" spans="1:14" x14ac:dyDescent="0.35">
      <c r="A216" s="60" t="s">
        <v>202</v>
      </c>
      <c r="B216" s="60" t="s">
        <v>177</v>
      </c>
      <c r="C216" s="60" t="s">
        <v>203</v>
      </c>
      <c r="D216" s="60" t="s">
        <v>199</v>
      </c>
      <c r="E216" s="60" t="s">
        <v>18</v>
      </c>
      <c r="F216" s="60" t="s">
        <v>565</v>
      </c>
      <c r="G216" s="60" t="s">
        <v>508</v>
      </c>
      <c r="H216" s="60" t="s">
        <v>1168</v>
      </c>
      <c r="I216" s="60"/>
      <c r="J216" s="60" t="s">
        <v>512</v>
      </c>
      <c r="L216" s="60"/>
      <c r="M216" s="60"/>
      <c r="N216" s="60" t="s">
        <v>145</v>
      </c>
    </row>
    <row r="217" spans="1:14" x14ac:dyDescent="0.35">
      <c r="A217" s="60" t="s">
        <v>202</v>
      </c>
      <c r="B217" s="60" t="s">
        <v>177</v>
      </c>
      <c r="C217" s="60" t="s">
        <v>203</v>
      </c>
      <c r="D217" s="60" t="s">
        <v>199</v>
      </c>
      <c r="E217" s="60" t="s">
        <v>17</v>
      </c>
      <c r="F217" s="60" t="s">
        <v>565</v>
      </c>
      <c r="G217" s="60" t="s">
        <v>400</v>
      </c>
      <c r="H217" s="60" t="s">
        <v>446</v>
      </c>
      <c r="I217" s="60"/>
      <c r="J217" s="60" t="s">
        <v>501</v>
      </c>
      <c r="L217" s="60"/>
      <c r="M217" s="60"/>
      <c r="N217" s="60" t="s">
        <v>145</v>
      </c>
    </row>
    <row r="218" spans="1:14" x14ac:dyDescent="0.35">
      <c r="A218" s="60" t="s">
        <v>202</v>
      </c>
      <c r="B218" s="60" t="s">
        <v>177</v>
      </c>
      <c r="C218" s="60" t="s">
        <v>203</v>
      </c>
      <c r="D218" s="60" t="s">
        <v>199</v>
      </c>
      <c r="E218" s="60" t="s">
        <v>14</v>
      </c>
      <c r="F218" s="60" t="s">
        <v>569</v>
      </c>
      <c r="G218" s="60" t="s">
        <v>492</v>
      </c>
      <c r="H218" s="60" t="s">
        <v>316</v>
      </c>
      <c r="I218" s="60"/>
      <c r="J218" s="60" t="s">
        <v>671</v>
      </c>
      <c r="L218" s="60"/>
      <c r="M218" s="60"/>
      <c r="N218" s="60" t="s">
        <v>145</v>
      </c>
    </row>
    <row r="219" spans="1:14" x14ac:dyDescent="0.35">
      <c r="A219" s="60" t="s">
        <v>202</v>
      </c>
      <c r="B219" s="60" t="s">
        <v>177</v>
      </c>
      <c r="C219" s="60" t="s">
        <v>203</v>
      </c>
      <c r="D219" s="60" t="s">
        <v>199</v>
      </c>
      <c r="E219" s="60" t="s">
        <v>19</v>
      </c>
      <c r="F219" s="60" t="s">
        <v>567</v>
      </c>
      <c r="G219" s="60" t="s">
        <v>447</v>
      </c>
      <c r="H219" s="60" t="s">
        <v>424</v>
      </c>
      <c r="I219" s="60"/>
      <c r="J219" s="60" t="s">
        <v>288</v>
      </c>
      <c r="L219" s="60"/>
      <c r="M219" s="60"/>
      <c r="N219" s="60" t="s">
        <v>145</v>
      </c>
    </row>
    <row r="220" spans="1:14" x14ac:dyDescent="0.35">
      <c r="A220" s="60" t="s">
        <v>202</v>
      </c>
      <c r="B220" s="60" t="s">
        <v>177</v>
      </c>
      <c r="C220" s="60" t="s">
        <v>203</v>
      </c>
      <c r="D220" s="60" t="s">
        <v>199</v>
      </c>
      <c r="E220" s="60" t="s">
        <v>26</v>
      </c>
      <c r="F220" s="60" t="s">
        <v>565</v>
      </c>
      <c r="G220" s="60" t="s">
        <v>490</v>
      </c>
      <c r="H220" s="60" t="s">
        <v>570</v>
      </c>
      <c r="I220" s="60"/>
      <c r="J220" s="60" t="s">
        <v>290</v>
      </c>
      <c r="L220" s="60"/>
      <c r="M220" s="60"/>
      <c r="N220" s="60" t="s">
        <v>145</v>
      </c>
    </row>
    <row r="221" spans="1:14" x14ac:dyDescent="0.35">
      <c r="A221" s="60" t="s">
        <v>202</v>
      </c>
      <c r="B221" s="60" t="s">
        <v>177</v>
      </c>
      <c r="C221" s="60" t="s">
        <v>203</v>
      </c>
      <c r="D221" s="60" t="s">
        <v>199</v>
      </c>
      <c r="E221" s="60" t="s">
        <v>25</v>
      </c>
      <c r="F221" s="60" t="s">
        <v>567</v>
      </c>
      <c r="G221" s="60" t="s">
        <v>384</v>
      </c>
      <c r="H221" s="60" t="s">
        <v>466</v>
      </c>
      <c r="I221" s="60"/>
      <c r="J221" s="60" t="s">
        <v>426</v>
      </c>
      <c r="L221" s="60"/>
      <c r="M221" s="60"/>
      <c r="N221" s="60" t="s">
        <v>145</v>
      </c>
    </row>
    <row r="222" spans="1:14" x14ac:dyDescent="0.35">
      <c r="A222" s="60" t="s">
        <v>243</v>
      </c>
      <c r="B222" s="60" t="s">
        <v>177</v>
      </c>
      <c r="C222" s="60" t="s">
        <v>244</v>
      </c>
      <c r="D222" s="60" t="s">
        <v>199</v>
      </c>
      <c r="E222" s="60" t="s">
        <v>20</v>
      </c>
      <c r="F222" s="60" t="s">
        <v>572</v>
      </c>
      <c r="G222" s="60" t="s">
        <v>502</v>
      </c>
      <c r="H222" s="60" t="s">
        <v>293</v>
      </c>
      <c r="I222" s="60"/>
      <c r="J222" s="60" t="s">
        <v>433</v>
      </c>
      <c r="L222" s="60"/>
      <c r="M222" s="60"/>
      <c r="N222" s="60" t="s">
        <v>145</v>
      </c>
    </row>
    <row r="223" spans="1:14" x14ac:dyDescent="0.35">
      <c r="A223" s="60" t="s">
        <v>243</v>
      </c>
      <c r="B223" s="60" t="s">
        <v>177</v>
      </c>
      <c r="C223" s="60" t="s">
        <v>244</v>
      </c>
      <c r="D223" s="60" t="s">
        <v>199</v>
      </c>
      <c r="E223" s="60" t="s">
        <v>15</v>
      </c>
      <c r="F223" s="60" t="s">
        <v>573</v>
      </c>
      <c r="G223" s="60" t="s">
        <v>569</v>
      </c>
      <c r="H223" s="60" t="s">
        <v>1169</v>
      </c>
      <c r="I223" s="60"/>
      <c r="J223" s="60" t="s">
        <v>420</v>
      </c>
      <c r="L223" s="60"/>
      <c r="M223" s="60"/>
      <c r="N223" s="60" t="s">
        <v>145</v>
      </c>
    </row>
    <row r="224" spans="1:14" x14ac:dyDescent="0.35">
      <c r="A224" s="60" t="s">
        <v>243</v>
      </c>
      <c r="B224" s="60" t="s">
        <v>177</v>
      </c>
      <c r="C224" s="60" t="s">
        <v>244</v>
      </c>
      <c r="D224" s="60" t="s">
        <v>199</v>
      </c>
      <c r="E224" s="60" t="s">
        <v>21</v>
      </c>
      <c r="F224" s="60" t="s">
        <v>574</v>
      </c>
      <c r="G224" s="60" t="s">
        <v>1170</v>
      </c>
      <c r="H224" s="60" t="s">
        <v>1171</v>
      </c>
      <c r="I224" s="60"/>
      <c r="J224" s="60" t="s">
        <v>1172</v>
      </c>
      <c r="L224" s="60"/>
      <c r="M224" s="60"/>
      <c r="N224" s="60" t="s">
        <v>145</v>
      </c>
    </row>
    <row r="225" spans="1:14" x14ac:dyDescent="0.35">
      <c r="A225" s="60" t="s">
        <v>243</v>
      </c>
      <c r="B225" s="60" t="s">
        <v>177</v>
      </c>
      <c r="C225" s="60" t="s">
        <v>244</v>
      </c>
      <c r="D225" s="60" t="s">
        <v>199</v>
      </c>
      <c r="E225" s="60" t="s">
        <v>22</v>
      </c>
      <c r="F225" s="60" t="s">
        <v>574</v>
      </c>
      <c r="G225" s="60" t="s">
        <v>1173</v>
      </c>
      <c r="H225" s="60" t="s">
        <v>1174</v>
      </c>
      <c r="I225" s="60"/>
      <c r="J225" s="60" t="s">
        <v>1175</v>
      </c>
      <c r="L225" s="60"/>
      <c r="M225" s="60"/>
      <c r="N225" s="60" t="s">
        <v>145</v>
      </c>
    </row>
    <row r="226" spans="1:14" x14ac:dyDescent="0.35">
      <c r="A226" s="60" t="s">
        <v>243</v>
      </c>
      <c r="B226" s="60" t="s">
        <v>177</v>
      </c>
      <c r="C226" s="60" t="s">
        <v>244</v>
      </c>
      <c r="D226" s="60" t="s">
        <v>199</v>
      </c>
      <c r="E226" s="60" t="s">
        <v>24</v>
      </c>
      <c r="F226" s="60" t="s">
        <v>576</v>
      </c>
      <c r="G226" s="60" t="s">
        <v>1176</v>
      </c>
      <c r="H226" s="60" t="s">
        <v>1177</v>
      </c>
      <c r="I226" s="60"/>
      <c r="J226" s="60" t="s">
        <v>1178</v>
      </c>
      <c r="L226" s="60"/>
      <c r="M226" s="60"/>
      <c r="N226" s="60" t="s">
        <v>145</v>
      </c>
    </row>
    <row r="227" spans="1:14" x14ac:dyDescent="0.35">
      <c r="A227" s="60" t="s">
        <v>243</v>
      </c>
      <c r="B227" s="60" t="s">
        <v>177</v>
      </c>
      <c r="C227" s="60" t="s">
        <v>244</v>
      </c>
      <c r="D227" s="60" t="s">
        <v>199</v>
      </c>
      <c r="E227" s="60" t="s">
        <v>28</v>
      </c>
      <c r="F227" s="60" t="s">
        <v>576</v>
      </c>
      <c r="G227" s="60" t="s">
        <v>1179</v>
      </c>
      <c r="H227" s="60" t="s">
        <v>1180</v>
      </c>
      <c r="I227" s="60"/>
      <c r="J227" s="60" t="s">
        <v>1181</v>
      </c>
      <c r="L227" s="60"/>
      <c r="M227" s="60"/>
      <c r="N227" s="60" t="s">
        <v>145</v>
      </c>
    </row>
    <row r="228" spans="1:14" x14ac:dyDescent="0.35">
      <c r="A228" s="60" t="s">
        <v>243</v>
      </c>
      <c r="B228" s="60" t="s">
        <v>177</v>
      </c>
      <c r="C228" s="60" t="s">
        <v>244</v>
      </c>
      <c r="D228" s="60" t="s">
        <v>199</v>
      </c>
      <c r="E228" s="60" t="s">
        <v>18</v>
      </c>
      <c r="F228" s="60" t="s">
        <v>573</v>
      </c>
      <c r="G228" s="60" t="s">
        <v>498</v>
      </c>
      <c r="H228" s="60" t="s">
        <v>1182</v>
      </c>
      <c r="I228" s="60"/>
      <c r="J228" s="60" t="s">
        <v>1183</v>
      </c>
      <c r="L228" s="60"/>
      <c r="M228" s="60"/>
      <c r="N228" s="60" t="s">
        <v>145</v>
      </c>
    </row>
    <row r="229" spans="1:14" x14ac:dyDescent="0.35">
      <c r="A229" s="60" t="s">
        <v>243</v>
      </c>
      <c r="B229" s="60" t="s">
        <v>177</v>
      </c>
      <c r="C229" s="60" t="s">
        <v>244</v>
      </c>
      <c r="D229" s="60" t="s">
        <v>199</v>
      </c>
      <c r="E229" s="60" t="s">
        <v>17</v>
      </c>
      <c r="F229" s="60" t="s">
        <v>573</v>
      </c>
      <c r="G229" s="60" t="s">
        <v>639</v>
      </c>
      <c r="H229" s="60" t="s">
        <v>1184</v>
      </c>
      <c r="I229" s="60"/>
      <c r="J229" s="60" t="s">
        <v>1185</v>
      </c>
      <c r="L229" s="60"/>
      <c r="M229" s="60"/>
      <c r="N229" s="60" t="s">
        <v>145</v>
      </c>
    </row>
    <row r="230" spans="1:14" x14ac:dyDescent="0.35">
      <c r="A230" s="60" t="s">
        <v>243</v>
      </c>
      <c r="B230" s="60" t="s">
        <v>177</v>
      </c>
      <c r="C230" s="60" t="s">
        <v>244</v>
      </c>
      <c r="D230" s="60" t="s">
        <v>199</v>
      </c>
      <c r="E230" s="60" t="s">
        <v>14</v>
      </c>
      <c r="F230" s="60" t="s">
        <v>577</v>
      </c>
      <c r="G230" s="60" t="s">
        <v>274</v>
      </c>
      <c r="H230" s="60" t="s">
        <v>1186</v>
      </c>
      <c r="I230" s="60"/>
      <c r="J230" s="60" t="s">
        <v>1187</v>
      </c>
      <c r="L230" s="60"/>
      <c r="M230" s="60"/>
      <c r="N230" s="60" t="s">
        <v>145</v>
      </c>
    </row>
    <row r="231" spans="1:14" x14ac:dyDescent="0.35">
      <c r="A231" s="60" t="s">
        <v>243</v>
      </c>
      <c r="B231" s="60" t="s">
        <v>177</v>
      </c>
      <c r="C231" s="60" t="s">
        <v>244</v>
      </c>
      <c r="D231" s="60" t="s">
        <v>199</v>
      </c>
      <c r="E231" s="60" t="s">
        <v>19</v>
      </c>
      <c r="F231" s="60" t="s">
        <v>574</v>
      </c>
      <c r="G231" s="60" t="s">
        <v>274</v>
      </c>
      <c r="H231" s="60" t="s">
        <v>1188</v>
      </c>
      <c r="I231" s="60"/>
      <c r="J231" s="60" t="s">
        <v>1189</v>
      </c>
      <c r="L231" s="60"/>
      <c r="M231" s="60"/>
      <c r="N231" s="60" t="s">
        <v>145</v>
      </c>
    </row>
    <row r="232" spans="1:14" x14ac:dyDescent="0.35">
      <c r="A232" s="60" t="s">
        <v>243</v>
      </c>
      <c r="B232" s="60" t="s">
        <v>177</v>
      </c>
      <c r="C232" s="60" t="s">
        <v>244</v>
      </c>
      <c r="D232" s="60" t="s">
        <v>199</v>
      </c>
      <c r="E232" s="60" t="s">
        <v>26</v>
      </c>
      <c r="F232" s="60" t="s">
        <v>573</v>
      </c>
      <c r="G232" s="60" t="s">
        <v>294</v>
      </c>
      <c r="H232" s="60" t="s">
        <v>1190</v>
      </c>
      <c r="I232" s="60"/>
      <c r="J232" s="60" t="s">
        <v>1175</v>
      </c>
      <c r="L232" s="60"/>
      <c r="M232" s="60"/>
      <c r="N232" s="60" t="s">
        <v>145</v>
      </c>
    </row>
    <row r="233" spans="1:14" x14ac:dyDescent="0.35">
      <c r="A233" s="60" t="s">
        <v>243</v>
      </c>
      <c r="B233" s="60" t="s">
        <v>177</v>
      </c>
      <c r="C233" s="60" t="s">
        <v>244</v>
      </c>
      <c r="D233" s="60" t="s">
        <v>199</v>
      </c>
      <c r="E233" s="60" t="s">
        <v>16</v>
      </c>
      <c r="F233" s="60" t="s">
        <v>578</v>
      </c>
      <c r="G233" s="60" t="s">
        <v>274</v>
      </c>
      <c r="H233" s="60" t="s">
        <v>1191</v>
      </c>
      <c r="I233" s="60"/>
      <c r="J233" s="60" t="s">
        <v>748</v>
      </c>
      <c r="L233" s="60"/>
      <c r="M233" s="60"/>
      <c r="N233" s="60" t="s">
        <v>145</v>
      </c>
    </row>
    <row r="234" spans="1:14" x14ac:dyDescent="0.35">
      <c r="A234" s="60" t="s">
        <v>243</v>
      </c>
      <c r="B234" s="60" t="s">
        <v>177</v>
      </c>
      <c r="C234" s="60" t="s">
        <v>244</v>
      </c>
      <c r="D234" s="60" t="s">
        <v>199</v>
      </c>
      <c r="E234" s="60" t="s">
        <v>25</v>
      </c>
      <c r="F234" s="60" t="s">
        <v>574</v>
      </c>
      <c r="G234" s="60" t="s">
        <v>623</v>
      </c>
      <c r="H234" s="60" t="s">
        <v>1192</v>
      </c>
      <c r="I234" s="60"/>
      <c r="J234" s="60" t="s">
        <v>1193</v>
      </c>
      <c r="L234" s="60"/>
      <c r="M234" s="60"/>
      <c r="N234" s="60" t="s">
        <v>145</v>
      </c>
    </row>
    <row r="235" spans="1:14" x14ac:dyDescent="0.35">
      <c r="A235" s="60" t="s">
        <v>243</v>
      </c>
      <c r="B235" s="60" t="s">
        <v>177</v>
      </c>
      <c r="C235" s="60" t="s">
        <v>244</v>
      </c>
      <c r="D235" s="60" t="s">
        <v>199</v>
      </c>
      <c r="E235" s="60" t="s">
        <v>23</v>
      </c>
      <c r="F235" s="60" t="s">
        <v>574</v>
      </c>
      <c r="G235" s="60" t="s">
        <v>419</v>
      </c>
      <c r="H235" s="60" t="s">
        <v>1194</v>
      </c>
      <c r="I235" s="60"/>
      <c r="J235" s="60" t="s">
        <v>1195</v>
      </c>
      <c r="L235" s="60"/>
      <c r="M235" s="60"/>
      <c r="N235" s="60" t="s">
        <v>145</v>
      </c>
    </row>
    <row r="236" spans="1:14" x14ac:dyDescent="0.35">
      <c r="A236" s="60" t="s">
        <v>245</v>
      </c>
      <c r="B236" s="60" t="s">
        <v>177</v>
      </c>
      <c r="C236" s="60" t="s">
        <v>534</v>
      </c>
      <c r="D236" s="60" t="s">
        <v>198</v>
      </c>
      <c r="E236" s="60" t="s">
        <v>5</v>
      </c>
      <c r="F236" s="60" t="s">
        <v>402</v>
      </c>
      <c r="G236" s="60" t="s">
        <v>314</v>
      </c>
      <c r="H236" s="60" t="s">
        <v>944</v>
      </c>
      <c r="I236" s="60"/>
      <c r="J236" s="60" t="s">
        <v>945</v>
      </c>
      <c r="L236" s="60"/>
      <c r="M236" s="60"/>
      <c r="N236" s="60" t="s">
        <v>145</v>
      </c>
    </row>
    <row r="237" spans="1:14" x14ac:dyDescent="0.35">
      <c r="A237" s="60" t="s">
        <v>217</v>
      </c>
      <c r="B237" s="60" t="s">
        <v>177</v>
      </c>
      <c r="C237" s="60" t="s">
        <v>218</v>
      </c>
      <c r="D237" s="60" t="s">
        <v>198</v>
      </c>
      <c r="E237" s="60" t="s">
        <v>13</v>
      </c>
      <c r="F237" s="60" t="s">
        <v>1196</v>
      </c>
      <c r="G237" s="60" t="s">
        <v>1197</v>
      </c>
      <c r="H237" s="60" t="s">
        <v>1198</v>
      </c>
      <c r="I237" s="60"/>
      <c r="J237" s="60" t="s">
        <v>1199</v>
      </c>
      <c r="L237" s="60"/>
      <c r="M237" s="60"/>
      <c r="N237" s="60" t="s">
        <v>145</v>
      </c>
    </row>
    <row r="238" spans="1:14" x14ac:dyDescent="0.35">
      <c r="A238" s="60" t="s">
        <v>217</v>
      </c>
      <c r="B238" s="60" t="s">
        <v>177</v>
      </c>
      <c r="C238" s="60" t="s">
        <v>218</v>
      </c>
      <c r="D238" s="60" t="s">
        <v>199</v>
      </c>
      <c r="E238" s="60" t="s">
        <v>22</v>
      </c>
      <c r="F238" s="60" t="s">
        <v>489</v>
      </c>
      <c r="G238" s="60" t="s">
        <v>489</v>
      </c>
      <c r="H238" s="60" t="s">
        <v>1200</v>
      </c>
      <c r="I238" s="60"/>
      <c r="J238" s="60" t="s">
        <v>272</v>
      </c>
      <c r="L238" s="60"/>
      <c r="M238" s="60"/>
      <c r="N238" s="60" t="s">
        <v>145</v>
      </c>
    </row>
    <row r="239" spans="1:14" x14ac:dyDescent="0.35">
      <c r="A239" s="60" t="s">
        <v>217</v>
      </c>
      <c r="B239" s="60" t="s">
        <v>177</v>
      </c>
      <c r="C239" s="60" t="s">
        <v>218</v>
      </c>
      <c r="D239" s="60" t="s">
        <v>199</v>
      </c>
      <c r="E239" s="60" t="s">
        <v>28</v>
      </c>
      <c r="F239" s="60" t="s">
        <v>273</v>
      </c>
      <c r="G239" s="60" t="s">
        <v>272</v>
      </c>
      <c r="H239" s="60" t="s">
        <v>273</v>
      </c>
      <c r="I239" s="60"/>
      <c r="J239" s="60" t="s">
        <v>272</v>
      </c>
      <c r="L239" s="60"/>
      <c r="M239" s="60"/>
      <c r="N239" s="60" t="s">
        <v>145</v>
      </c>
    </row>
    <row r="240" spans="1:14" x14ac:dyDescent="0.35">
      <c r="A240" s="60" t="s">
        <v>217</v>
      </c>
      <c r="B240" s="60" t="s">
        <v>177</v>
      </c>
      <c r="C240" s="60" t="s">
        <v>218</v>
      </c>
      <c r="D240" s="60" t="s">
        <v>199</v>
      </c>
      <c r="E240" s="60" t="s">
        <v>25</v>
      </c>
      <c r="F240" s="60" t="s">
        <v>509</v>
      </c>
      <c r="G240" s="60" t="s">
        <v>384</v>
      </c>
      <c r="H240" s="60" t="s">
        <v>1201</v>
      </c>
      <c r="I240" s="60"/>
      <c r="J240" s="60" t="s">
        <v>1202</v>
      </c>
      <c r="L240" s="60"/>
      <c r="M240" s="60"/>
      <c r="N240" s="60" t="s">
        <v>145</v>
      </c>
    </row>
    <row r="241" spans="1:14" x14ac:dyDescent="0.35">
      <c r="A241" s="60" t="s">
        <v>217</v>
      </c>
      <c r="B241" s="60" t="s">
        <v>177</v>
      </c>
      <c r="C241" s="60" t="s">
        <v>218</v>
      </c>
      <c r="D241" s="60" t="s">
        <v>199</v>
      </c>
      <c r="E241" s="60" t="s">
        <v>31</v>
      </c>
      <c r="F241" s="60" t="s">
        <v>545</v>
      </c>
      <c r="G241" s="60" t="s">
        <v>545</v>
      </c>
      <c r="H241" s="60" t="s">
        <v>545</v>
      </c>
      <c r="I241" s="60"/>
      <c r="J241" s="60" t="s">
        <v>272</v>
      </c>
      <c r="L241" s="60"/>
      <c r="M241" s="60"/>
      <c r="N241" s="60" t="s">
        <v>145</v>
      </c>
    </row>
    <row r="242" spans="1:14" x14ac:dyDescent="0.35">
      <c r="A242" s="60" t="s">
        <v>217</v>
      </c>
      <c r="B242" s="60" t="s">
        <v>177</v>
      </c>
      <c r="C242" s="60" t="s">
        <v>218</v>
      </c>
      <c r="D242" s="60" t="s">
        <v>199</v>
      </c>
      <c r="E242" s="60" t="s">
        <v>153</v>
      </c>
      <c r="F242" s="60" t="s">
        <v>545</v>
      </c>
      <c r="G242" s="60" t="s">
        <v>545</v>
      </c>
      <c r="H242" s="60" t="s">
        <v>545</v>
      </c>
      <c r="I242" s="60"/>
      <c r="J242" s="60" t="s">
        <v>272</v>
      </c>
      <c r="L242" s="60"/>
      <c r="M242" s="60"/>
      <c r="N242" s="60" t="s">
        <v>145</v>
      </c>
    </row>
    <row r="243" spans="1:14" x14ac:dyDescent="0.35">
      <c r="A243" s="60" t="s">
        <v>217</v>
      </c>
      <c r="B243" s="60" t="s">
        <v>177</v>
      </c>
      <c r="C243" s="60" t="s">
        <v>218</v>
      </c>
      <c r="D243" s="60" t="s">
        <v>198</v>
      </c>
      <c r="E243" s="60" t="s">
        <v>27</v>
      </c>
      <c r="F243" s="60" t="s">
        <v>1203</v>
      </c>
      <c r="G243" s="60" t="s">
        <v>1204</v>
      </c>
      <c r="H243" s="60" t="s">
        <v>1205</v>
      </c>
      <c r="I243" s="60"/>
      <c r="J243" s="60" t="s">
        <v>1206</v>
      </c>
      <c r="L243" s="60"/>
      <c r="M243" s="60"/>
      <c r="N243" s="60" t="s">
        <v>145</v>
      </c>
    </row>
    <row r="244" spans="1:14" x14ac:dyDescent="0.35">
      <c r="A244" s="60" t="s">
        <v>219</v>
      </c>
      <c r="B244" s="60" t="s">
        <v>177</v>
      </c>
      <c r="C244" s="60" t="s">
        <v>666</v>
      </c>
      <c r="D244" s="60" t="s">
        <v>199</v>
      </c>
      <c r="E244" s="60" t="s">
        <v>14</v>
      </c>
      <c r="F244" s="60" t="s">
        <v>389</v>
      </c>
      <c r="G244" s="60" t="s">
        <v>396</v>
      </c>
      <c r="H244" s="60" t="s">
        <v>396</v>
      </c>
      <c r="I244" s="60"/>
      <c r="J244" s="60" t="s">
        <v>396</v>
      </c>
      <c r="L244" s="60"/>
      <c r="M244" s="60"/>
      <c r="N244" s="60" t="s">
        <v>145</v>
      </c>
    </row>
    <row r="245" spans="1:14" x14ac:dyDescent="0.35">
      <c r="A245" s="60" t="s">
        <v>204</v>
      </c>
      <c r="B245" s="60" t="s">
        <v>177</v>
      </c>
      <c r="C245" s="60" t="s">
        <v>205</v>
      </c>
      <c r="D245" s="60" t="s">
        <v>198</v>
      </c>
      <c r="E245" s="60" t="s">
        <v>9</v>
      </c>
      <c r="F245" s="60" t="s">
        <v>579</v>
      </c>
      <c r="G245" s="60" t="s">
        <v>1207</v>
      </c>
      <c r="H245" s="60" t="s">
        <v>1208</v>
      </c>
      <c r="I245" s="60"/>
      <c r="J245" s="60" t="s">
        <v>272</v>
      </c>
      <c r="L245" s="60"/>
      <c r="M245" s="60"/>
      <c r="N245" s="60" t="s">
        <v>145</v>
      </c>
    </row>
    <row r="246" spans="1:14" x14ac:dyDescent="0.35">
      <c r="A246" s="60" t="s">
        <v>204</v>
      </c>
      <c r="B246" s="60" t="s">
        <v>177</v>
      </c>
      <c r="C246" s="60" t="s">
        <v>205</v>
      </c>
      <c r="D246" s="60" t="s">
        <v>198</v>
      </c>
      <c r="E246" s="60" t="s">
        <v>6</v>
      </c>
      <c r="F246" s="60" t="s">
        <v>272</v>
      </c>
      <c r="G246" s="60" t="s">
        <v>272</v>
      </c>
      <c r="H246" s="60" t="s">
        <v>1209</v>
      </c>
      <c r="I246" s="60"/>
      <c r="J246" s="60" t="s">
        <v>1210</v>
      </c>
      <c r="L246" s="60"/>
      <c r="M246" s="60"/>
      <c r="N246" s="60" t="s">
        <v>145</v>
      </c>
    </row>
    <row r="247" spans="1:14" x14ac:dyDescent="0.35">
      <c r="A247" s="60" t="s">
        <v>206</v>
      </c>
      <c r="B247" s="60" t="s">
        <v>177</v>
      </c>
      <c r="C247" s="60" t="s">
        <v>207</v>
      </c>
      <c r="D247" s="60" t="s">
        <v>198</v>
      </c>
      <c r="E247" s="60" t="s">
        <v>13</v>
      </c>
      <c r="F247" s="60" t="s">
        <v>272</v>
      </c>
      <c r="G247" s="60" t="s">
        <v>272</v>
      </c>
      <c r="H247" s="60" t="s">
        <v>546</v>
      </c>
      <c r="I247" s="60"/>
      <c r="J247" s="60" t="s">
        <v>272</v>
      </c>
      <c r="L247" s="60"/>
      <c r="M247" s="60"/>
      <c r="N247" s="60" t="s">
        <v>145</v>
      </c>
    </row>
    <row r="248" spans="1:14" x14ac:dyDescent="0.35">
      <c r="A248" s="60" t="s">
        <v>206</v>
      </c>
      <c r="B248" s="60" t="s">
        <v>177</v>
      </c>
      <c r="C248" s="60" t="s">
        <v>207</v>
      </c>
      <c r="D248" s="60" t="s">
        <v>198</v>
      </c>
      <c r="E248" s="60" t="s">
        <v>12</v>
      </c>
      <c r="F248" s="60" t="s">
        <v>272</v>
      </c>
      <c r="G248" s="60" t="s">
        <v>272</v>
      </c>
      <c r="H248" s="60" t="s">
        <v>1211</v>
      </c>
      <c r="I248" s="60"/>
      <c r="J248" s="60" t="s">
        <v>658</v>
      </c>
      <c r="L248" s="60"/>
      <c r="M248" s="60"/>
      <c r="N248" s="60" t="s">
        <v>145</v>
      </c>
    </row>
    <row r="249" spans="1:14" x14ac:dyDescent="0.35">
      <c r="A249" s="60" t="s">
        <v>206</v>
      </c>
      <c r="B249" s="60" t="s">
        <v>177</v>
      </c>
      <c r="C249" s="60" t="s">
        <v>207</v>
      </c>
      <c r="D249" s="60" t="s">
        <v>198</v>
      </c>
      <c r="E249" s="60" t="s">
        <v>4</v>
      </c>
      <c r="F249" s="60" t="s">
        <v>272</v>
      </c>
      <c r="G249" s="60" t="s">
        <v>272</v>
      </c>
      <c r="H249" s="60" t="s">
        <v>1212</v>
      </c>
      <c r="I249" s="60"/>
      <c r="J249" s="60" t="s">
        <v>1213</v>
      </c>
      <c r="L249" s="60"/>
      <c r="M249" s="60"/>
      <c r="N249" s="60" t="s">
        <v>145</v>
      </c>
    </row>
    <row r="250" spans="1:14" x14ac:dyDescent="0.35">
      <c r="A250" s="60" t="s">
        <v>206</v>
      </c>
      <c r="B250" s="60" t="s">
        <v>177</v>
      </c>
      <c r="C250" s="60" t="s">
        <v>207</v>
      </c>
      <c r="D250" s="60" t="s">
        <v>199</v>
      </c>
      <c r="E250" s="60" t="s">
        <v>28</v>
      </c>
      <c r="F250" s="60" t="s">
        <v>272</v>
      </c>
      <c r="G250" s="60" t="s">
        <v>272</v>
      </c>
      <c r="H250" s="60" t="s">
        <v>391</v>
      </c>
      <c r="I250" s="60"/>
      <c r="J250" s="60" t="s">
        <v>272</v>
      </c>
      <c r="L250" s="60"/>
      <c r="M250" s="60"/>
      <c r="N250" s="60" t="s">
        <v>145</v>
      </c>
    </row>
    <row r="251" spans="1:14" x14ac:dyDescent="0.35">
      <c r="A251" s="60" t="s">
        <v>206</v>
      </c>
      <c r="B251" s="60" t="s">
        <v>177</v>
      </c>
      <c r="C251" s="60" t="s">
        <v>207</v>
      </c>
      <c r="D251" s="60" t="s">
        <v>199</v>
      </c>
      <c r="E251" s="60" t="s">
        <v>14</v>
      </c>
      <c r="F251" s="60" t="s">
        <v>272</v>
      </c>
      <c r="G251" s="60" t="s">
        <v>272</v>
      </c>
      <c r="H251" s="60" t="s">
        <v>391</v>
      </c>
      <c r="I251" s="60"/>
      <c r="J251" s="60" t="s">
        <v>272</v>
      </c>
      <c r="L251" s="60"/>
      <c r="M251" s="60"/>
      <c r="N251" s="60" t="s">
        <v>145</v>
      </c>
    </row>
    <row r="252" spans="1:14" x14ac:dyDescent="0.35">
      <c r="A252" s="60" t="s">
        <v>208</v>
      </c>
      <c r="B252" s="60" t="s">
        <v>177</v>
      </c>
      <c r="C252" s="60" t="s">
        <v>209</v>
      </c>
      <c r="D252" s="60" t="s">
        <v>198</v>
      </c>
      <c r="E252" s="60" t="s">
        <v>27</v>
      </c>
      <c r="F252" s="60" t="s">
        <v>1214</v>
      </c>
      <c r="G252" s="60" t="s">
        <v>383</v>
      </c>
      <c r="H252" s="60" t="s">
        <v>1215</v>
      </c>
      <c r="I252" s="60"/>
      <c r="J252" s="60" t="s">
        <v>1216</v>
      </c>
      <c r="L252" s="60"/>
      <c r="M252" s="60"/>
      <c r="N252" s="60" t="s">
        <v>145</v>
      </c>
    </row>
    <row r="253" spans="1:14" x14ac:dyDescent="0.35">
      <c r="A253" s="60" t="s">
        <v>208</v>
      </c>
      <c r="B253" s="60" t="s">
        <v>177</v>
      </c>
      <c r="C253" s="60" t="s">
        <v>209</v>
      </c>
      <c r="D253" s="60" t="s">
        <v>198</v>
      </c>
      <c r="E253" s="60" t="s">
        <v>30</v>
      </c>
      <c r="F253" s="60"/>
      <c r="G253" s="60" t="s">
        <v>272</v>
      </c>
      <c r="H253" s="60" t="s">
        <v>548</v>
      </c>
      <c r="I253" s="60"/>
      <c r="J253" s="60" t="s">
        <v>272</v>
      </c>
      <c r="L253" s="60"/>
      <c r="M253" s="60"/>
      <c r="N253" s="60" t="s">
        <v>145</v>
      </c>
    </row>
    <row r="254" spans="1:14" x14ac:dyDescent="0.35">
      <c r="A254" s="60" t="s">
        <v>208</v>
      </c>
      <c r="B254" s="60" t="s">
        <v>177</v>
      </c>
      <c r="C254" s="60" t="s">
        <v>209</v>
      </c>
      <c r="D254" s="60" t="s">
        <v>199</v>
      </c>
      <c r="E254" s="60" t="s">
        <v>28</v>
      </c>
      <c r="F254" s="60" t="s">
        <v>545</v>
      </c>
      <c r="G254" s="60" t="s">
        <v>545</v>
      </c>
      <c r="H254" s="60" t="s">
        <v>390</v>
      </c>
      <c r="I254" s="60"/>
      <c r="J254" s="60" t="s">
        <v>272</v>
      </c>
      <c r="L254" s="60"/>
      <c r="M254" s="60"/>
      <c r="N254" s="60" t="s">
        <v>145</v>
      </c>
    </row>
    <row r="255" spans="1:14" x14ac:dyDescent="0.35">
      <c r="A255" s="60" t="s">
        <v>208</v>
      </c>
      <c r="B255" s="60" t="s">
        <v>177</v>
      </c>
      <c r="C255" s="60" t="s">
        <v>209</v>
      </c>
      <c r="D255" s="60" t="s">
        <v>199</v>
      </c>
      <c r="E255" s="60" t="s">
        <v>25</v>
      </c>
      <c r="F255" s="60" t="s">
        <v>545</v>
      </c>
      <c r="G255" s="60" t="s">
        <v>545</v>
      </c>
      <c r="H255" s="60" t="s">
        <v>390</v>
      </c>
      <c r="I255" s="60"/>
      <c r="J255" s="60" t="s">
        <v>272</v>
      </c>
      <c r="L255" s="60"/>
      <c r="M255" s="60"/>
      <c r="N255" s="60" t="s">
        <v>145</v>
      </c>
    </row>
    <row r="256" spans="1:14" x14ac:dyDescent="0.35">
      <c r="A256" s="60" t="s">
        <v>208</v>
      </c>
      <c r="B256" s="60" t="s">
        <v>177</v>
      </c>
      <c r="C256" s="60" t="s">
        <v>209</v>
      </c>
      <c r="D256" s="60" t="s">
        <v>199</v>
      </c>
      <c r="E256" s="60" t="s">
        <v>151</v>
      </c>
      <c r="F256" s="60"/>
      <c r="G256" s="60" t="s">
        <v>272</v>
      </c>
      <c r="H256" s="60" t="s">
        <v>1217</v>
      </c>
      <c r="I256" s="60"/>
      <c r="J256" s="60" t="s">
        <v>272</v>
      </c>
      <c r="L256" s="60"/>
      <c r="M256" s="60"/>
      <c r="N256" s="60" t="s">
        <v>145</v>
      </c>
    </row>
    <row r="257" spans="1:14" x14ac:dyDescent="0.35">
      <c r="A257" s="60" t="s">
        <v>214</v>
      </c>
      <c r="B257" s="60" t="s">
        <v>177</v>
      </c>
      <c r="C257" s="60" t="s">
        <v>215</v>
      </c>
      <c r="D257" s="60" t="s">
        <v>198</v>
      </c>
      <c r="E257" s="60" t="s">
        <v>9</v>
      </c>
      <c r="F257" s="60" t="s">
        <v>538</v>
      </c>
      <c r="G257" s="60" t="s">
        <v>538</v>
      </c>
      <c r="H257" s="60" t="s">
        <v>1218</v>
      </c>
      <c r="I257" s="60"/>
      <c r="J257" s="60" t="s">
        <v>272</v>
      </c>
      <c r="L257" s="60"/>
      <c r="M257" s="60"/>
      <c r="N257" s="60" t="s">
        <v>145</v>
      </c>
    </row>
    <row r="258" spans="1:14" x14ac:dyDescent="0.35">
      <c r="A258" s="60" t="s">
        <v>212</v>
      </c>
      <c r="B258" s="60" t="s">
        <v>177</v>
      </c>
      <c r="C258" s="60" t="s">
        <v>213</v>
      </c>
      <c r="D258" s="60" t="s">
        <v>198</v>
      </c>
      <c r="E258" s="60" t="s">
        <v>13</v>
      </c>
      <c r="F258" s="60" t="s">
        <v>272</v>
      </c>
      <c r="G258" s="60" t="s">
        <v>272</v>
      </c>
      <c r="H258" s="60" t="s">
        <v>1219</v>
      </c>
      <c r="I258" s="60"/>
      <c r="J258" s="60" t="s">
        <v>1220</v>
      </c>
      <c r="L258" s="60"/>
      <c r="M258" s="60"/>
      <c r="N258" s="60" t="s">
        <v>145</v>
      </c>
    </row>
    <row r="259" spans="1:14" x14ac:dyDescent="0.35">
      <c r="A259" s="60" t="s">
        <v>212</v>
      </c>
      <c r="B259" s="60" t="s">
        <v>177</v>
      </c>
      <c r="C259" s="60" t="s">
        <v>213</v>
      </c>
      <c r="D259" s="60" t="s">
        <v>198</v>
      </c>
      <c r="E259" s="60" t="s">
        <v>2</v>
      </c>
      <c r="F259" s="60" t="s">
        <v>272</v>
      </c>
      <c r="G259" s="60" t="s">
        <v>272</v>
      </c>
      <c r="H259" s="60" t="s">
        <v>1221</v>
      </c>
      <c r="I259" s="60"/>
      <c r="J259" s="60" t="s">
        <v>1222</v>
      </c>
      <c r="L259" s="60"/>
      <c r="M259" s="60"/>
      <c r="N259" s="60" t="s">
        <v>145</v>
      </c>
    </row>
    <row r="260" spans="1:14" x14ac:dyDescent="0.35">
      <c r="A260" s="60" t="s">
        <v>212</v>
      </c>
      <c r="B260" s="60" t="s">
        <v>177</v>
      </c>
      <c r="C260" s="60" t="s">
        <v>213</v>
      </c>
      <c r="D260" s="60" t="s">
        <v>199</v>
      </c>
      <c r="E260" s="60" t="s">
        <v>20</v>
      </c>
      <c r="F260" s="60" t="s">
        <v>272</v>
      </c>
      <c r="G260" s="60" t="s">
        <v>272</v>
      </c>
      <c r="H260" s="60" t="s">
        <v>702</v>
      </c>
      <c r="I260" s="60"/>
      <c r="J260" s="60" t="s">
        <v>1223</v>
      </c>
      <c r="L260" s="60"/>
      <c r="M260" s="60"/>
      <c r="N260" s="60" t="s">
        <v>145</v>
      </c>
    </row>
    <row r="261" spans="1:14" x14ac:dyDescent="0.35">
      <c r="A261" s="60" t="s">
        <v>212</v>
      </c>
      <c r="B261" s="60" t="s">
        <v>177</v>
      </c>
      <c r="C261" s="60" t="s">
        <v>213</v>
      </c>
      <c r="D261" s="60" t="s">
        <v>199</v>
      </c>
      <c r="E261" s="60" t="s">
        <v>15</v>
      </c>
      <c r="F261" s="60" t="s">
        <v>272</v>
      </c>
      <c r="G261" s="60" t="s">
        <v>272</v>
      </c>
      <c r="H261" s="60" t="s">
        <v>1224</v>
      </c>
      <c r="I261" s="60"/>
      <c r="J261" s="60" t="s">
        <v>1225</v>
      </c>
      <c r="L261" s="60"/>
      <c r="M261" s="60"/>
      <c r="N261" s="60" t="s">
        <v>145</v>
      </c>
    </row>
    <row r="262" spans="1:14" x14ac:dyDescent="0.35">
      <c r="A262" s="60" t="s">
        <v>212</v>
      </c>
      <c r="B262" s="60" t="s">
        <v>177</v>
      </c>
      <c r="C262" s="60" t="s">
        <v>213</v>
      </c>
      <c r="D262" s="60" t="s">
        <v>199</v>
      </c>
      <c r="E262" s="60" t="s">
        <v>21</v>
      </c>
      <c r="F262" s="60" t="s">
        <v>272</v>
      </c>
      <c r="G262" s="60" t="s">
        <v>272</v>
      </c>
      <c r="H262" s="60" t="s">
        <v>548</v>
      </c>
      <c r="I262" s="60"/>
      <c r="J262" s="60" t="s">
        <v>680</v>
      </c>
      <c r="L262" s="60"/>
      <c r="M262" s="60"/>
      <c r="N262" s="60" t="s">
        <v>145</v>
      </c>
    </row>
    <row r="263" spans="1:14" x14ac:dyDescent="0.35">
      <c r="A263" s="60" t="s">
        <v>212</v>
      </c>
      <c r="B263" s="60" t="s">
        <v>177</v>
      </c>
      <c r="C263" s="60" t="s">
        <v>213</v>
      </c>
      <c r="D263" s="60" t="s">
        <v>199</v>
      </c>
      <c r="E263" s="60" t="s">
        <v>24</v>
      </c>
      <c r="F263" s="60" t="s">
        <v>272</v>
      </c>
      <c r="G263" s="60" t="s">
        <v>272</v>
      </c>
      <c r="H263" s="60" t="s">
        <v>1226</v>
      </c>
      <c r="I263" s="60"/>
      <c r="J263" s="60" t="s">
        <v>1227</v>
      </c>
      <c r="L263" s="60"/>
      <c r="M263" s="60"/>
      <c r="N263" s="60" t="s">
        <v>145</v>
      </c>
    </row>
    <row r="264" spans="1:14" x14ac:dyDescent="0.35">
      <c r="A264" s="60" t="s">
        <v>212</v>
      </c>
      <c r="B264" s="60" t="s">
        <v>177</v>
      </c>
      <c r="C264" s="60" t="s">
        <v>213</v>
      </c>
      <c r="D264" s="60" t="s">
        <v>199</v>
      </c>
      <c r="E264" s="60" t="s">
        <v>28</v>
      </c>
      <c r="F264" s="60" t="s">
        <v>272</v>
      </c>
      <c r="G264" s="60" t="s">
        <v>272</v>
      </c>
      <c r="H264" s="60" t="s">
        <v>1228</v>
      </c>
      <c r="I264" s="60"/>
      <c r="J264" s="60" t="s">
        <v>1229</v>
      </c>
      <c r="L264" s="60"/>
      <c r="M264" s="60"/>
      <c r="N264" s="60" t="s">
        <v>145</v>
      </c>
    </row>
    <row r="265" spans="1:14" x14ac:dyDescent="0.35">
      <c r="A265" s="60" t="s">
        <v>212</v>
      </c>
      <c r="B265" s="60" t="s">
        <v>177</v>
      </c>
      <c r="C265" s="60" t="s">
        <v>213</v>
      </c>
      <c r="D265" s="60" t="s">
        <v>199</v>
      </c>
      <c r="E265" s="60" t="s">
        <v>14</v>
      </c>
      <c r="F265" s="60" t="s">
        <v>272</v>
      </c>
      <c r="G265" s="60" t="s">
        <v>272</v>
      </c>
      <c r="H265" s="60" t="s">
        <v>1230</v>
      </c>
      <c r="I265" s="60"/>
      <c r="J265" s="60" t="s">
        <v>272</v>
      </c>
      <c r="L265" s="60"/>
      <c r="M265" s="60"/>
      <c r="N265" s="60" t="s">
        <v>145</v>
      </c>
    </row>
    <row r="266" spans="1:14" x14ac:dyDescent="0.35">
      <c r="A266" s="60" t="s">
        <v>212</v>
      </c>
      <c r="B266" s="60" t="s">
        <v>177</v>
      </c>
      <c r="C266" s="60" t="s">
        <v>213</v>
      </c>
      <c r="D266" s="60" t="s">
        <v>199</v>
      </c>
      <c r="E266" s="60" t="s">
        <v>19</v>
      </c>
      <c r="F266" s="60" t="s">
        <v>272</v>
      </c>
      <c r="G266" s="60" t="s">
        <v>272</v>
      </c>
      <c r="H266" s="60" t="s">
        <v>1231</v>
      </c>
      <c r="I266" s="60"/>
      <c r="J266" s="60" t="s">
        <v>1232</v>
      </c>
      <c r="L266" s="60"/>
      <c r="M266" s="60"/>
      <c r="N266" s="60" t="s">
        <v>145</v>
      </c>
    </row>
    <row r="267" spans="1:14" x14ac:dyDescent="0.35">
      <c r="A267" s="60" t="s">
        <v>212</v>
      </c>
      <c r="B267" s="60" t="s">
        <v>177</v>
      </c>
      <c r="C267" s="60" t="s">
        <v>213</v>
      </c>
      <c r="D267" s="60" t="s">
        <v>199</v>
      </c>
      <c r="E267" s="60" t="s">
        <v>26</v>
      </c>
      <c r="F267" s="60" t="s">
        <v>272</v>
      </c>
      <c r="G267" s="60" t="s">
        <v>272</v>
      </c>
      <c r="H267" s="60" t="s">
        <v>1233</v>
      </c>
      <c r="I267" s="60"/>
      <c r="J267" s="60" t="s">
        <v>1234</v>
      </c>
      <c r="L267" s="60"/>
      <c r="M267" s="60"/>
      <c r="N267" s="60" t="s">
        <v>145</v>
      </c>
    </row>
    <row r="268" spans="1:14" x14ac:dyDescent="0.35">
      <c r="A268" s="60" t="s">
        <v>212</v>
      </c>
      <c r="B268" s="60" t="s">
        <v>177</v>
      </c>
      <c r="C268" s="60" t="s">
        <v>213</v>
      </c>
      <c r="D268" s="60" t="s">
        <v>199</v>
      </c>
      <c r="E268" s="60" t="s">
        <v>16</v>
      </c>
      <c r="F268" s="60" t="s">
        <v>272</v>
      </c>
      <c r="G268" s="60" t="s">
        <v>272</v>
      </c>
      <c r="H268" s="60" t="s">
        <v>1231</v>
      </c>
      <c r="I268" s="60"/>
      <c r="J268" s="60" t="s">
        <v>1235</v>
      </c>
      <c r="L268" s="60"/>
      <c r="M268" s="60"/>
      <c r="N268" s="60" t="s">
        <v>145</v>
      </c>
    </row>
    <row r="269" spans="1:14" x14ac:dyDescent="0.35">
      <c r="A269" s="60" t="s">
        <v>212</v>
      </c>
      <c r="B269" s="60" t="s">
        <v>177</v>
      </c>
      <c r="C269" s="60" t="s">
        <v>213</v>
      </c>
      <c r="D269" s="60" t="s">
        <v>199</v>
      </c>
      <c r="E269" s="60" t="s">
        <v>25</v>
      </c>
      <c r="F269" s="60" t="s">
        <v>272</v>
      </c>
      <c r="G269" s="60" t="s">
        <v>272</v>
      </c>
      <c r="H269" s="60" t="s">
        <v>1236</v>
      </c>
      <c r="I269" s="60"/>
      <c r="J269" s="60" t="s">
        <v>1237</v>
      </c>
      <c r="L269" s="60"/>
      <c r="M269" s="60"/>
      <c r="N269" s="60" t="s">
        <v>145</v>
      </c>
    </row>
    <row r="270" spans="1:14" x14ac:dyDescent="0.35">
      <c r="A270" s="60" t="s">
        <v>212</v>
      </c>
      <c r="B270" s="60" t="s">
        <v>177</v>
      </c>
      <c r="C270" s="60" t="s">
        <v>213</v>
      </c>
      <c r="D270" s="60" t="s">
        <v>199</v>
      </c>
      <c r="E270" s="60" t="s">
        <v>31</v>
      </c>
      <c r="F270" s="60" t="s">
        <v>272</v>
      </c>
      <c r="G270" s="60" t="s">
        <v>272</v>
      </c>
      <c r="H270" s="60" t="s">
        <v>1238</v>
      </c>
      <c r="I270" s="60"/>
      <c r="J270" s="60" t="s">
        <v>1239</v>
      </c>
      <c r="L270" s="60"/>
      <c r="M270" s="60"/>
      <c r="N270" s="60" t="s">
        <v>145</v>
      </c>
    </row>
    <row r="271" spans="1:14" x14ac:dyDescent="0.35">
      <c r="A271" s="60" t="s">
        <v>212</v>
      </c>
      <c r="B271" s="60" t="s">
        <v>177</v>
      </c>
      <c r="C271" s="60" t="s">
        <v>213</v>
      </c>
      <c r="D271" s="60" t="s">
        <v>199</v>
      </c>
      <c r="E271" s="60" t="s">
        <v>150</v>
      </c>
      <c r="F271" s="60" t="s">
        <v>272</v>
      </c>
      <c r="G271" s="60" t="s">
        <v>272</v>
      </c>
      <c r="H271" s="60" t="s">
        <v>1240</v>
      </c>
      <c r="I271" s="60"/>
      <c r="J271" s="60" t="s">
        <v>547</v>
      </c>
      <c r="L271" s="60"/>
      <c r="M271" s="60"/>
      <c r="N271" s="60" t="s">
        <v>145</v>
      </c>
    </row>
    <row r="272" spans="1:14" x14ac:dyDescent="0.35">
      <c r="A272" s="60" t="s">
        <v>212</v>
      </c>
      <c r="B272" s="60" t="s">
        <v>177</v>
      </c>
      <c r="C272" s="60" t="s">
        <v>213</v>
      </c>
      <c r="D272" s="60" t="s">
        <v>199</v>
      </c>
      <c r="E272" s="60" t="s">
        <v>153</v>
      </c>
      <c r="F272" s="60" t="s">
        <v>272</v>
      </c>
      <c r="G272" s="60" t="s">
        <v>272</v>
      </c>
      <c r="H272" s="60" t="s">
        <v>682</v>
      </c>
      <c r="I272" s="60"/>
      <c r="J272" s="60" t="s">
        <v>1241</v>
      </c>
      <c r="L272" s="60"/>
      <c r="M272" s="60"/>
      <c r="N272" s="60" t="s">
        <v>145</v>
      </c>
    </row>
    <row r="273" spans="1:14" x14ac:dyDescent="0.35">
      <c r="A273" s="60" t="s">
        <v>212</v>
      </c>
      <c r="B273" s="60" t="s">
        <v>177</v>
      </c>
      <c r="C273" s="60" t="s">
        <v>213</v>
      </c>
      <c r="D273" s="60" t="s">
        <v>199</v>
      </c>
      <c r="E273" s="60" t="s">
        <v>23</v>
      </c>
      <c r="F273" s="60" t="s">
        <v>272</v>
      </c>
      <c r="G273" s="60" t="s">
        <v>272</v>
      </c>
      <c r="H273" s="60" t="s">
        <v>1242</v>
      </c>
      <c r="I273" s="60"/>
      <c r="J273" s="60" t="s">
        <v>1243</v>
      </c>
      <c r="L273" s="60"/>
      <c r="M273" s="60"/>
      <c r="N273" s="60" t="s">
        <v>145</v>
      </c>
    </row>
    <row r="274" spans="1:14" x14ac:dyDescent="0.35">
      <c r="A274" s="60" t="s">
        <v>212</v>
      </c>
      <c r="B274" s="60" t="s">
        <v>177</v>
      </c>
      <c r="C274" s="60" t="s">
        <v>213</v>
      </c>
      <c r="D274" s="60" t="s">
        <v>199</v>
      </c>
      <c r="E274" s="60" t="s">
        <v>151</v>
      </c>
      <c r="F274" s="60" t="s">
        <v>272</v>
      </c>
      <c r="G274" s="60" t="s">
        <v>272</v>
      </c>
      <c r="H274" s="60" t="s">
        <v>1244</v>
      </c>
      <c r="I274" s="60"/>
      <c r="J274" s="60" t="s">
        <v>1245</v>
      </c>
      <c r="L274" s="60"/>
      <c r="M274" s="60"/>
      <c r="N274" s="60" t="s">
        <v>145</v>
      </c>
    </row>
    <row r="275" spans="1:14" x14ac:dyDescent="0.35">
      <c r="A275" s="60" t="s">
        <v>212</v>
      </c>
      <c r="B275" s="60" t="s">
        <v>177</v>
      </c>
      <c r="C275" s="60" t="s">
        <v>213</v>
      </c>
      <c r="D275" s="60" t="s">
        <v>199</v>
      </c>
      <c r="E275" s="60" t="s">
        <v>149</v>
      </c>
      <c r="F275" s="60" t="s">
        <v>272</v>
      </c>
      <c r="G275" s="60" t="s">
        <v>272</v>
      </c>
      <c r="H275" s="60" t="s">
        <v>1246</v>
      </c>
      <c r="I275" s="60"/>
      <c r="J275" s="60" t="s">
        <v>1247</v>
      </c>
      <c r="L275" s="60"/>
      <c r="M275" s="60"/>
      <c r="N275" s="60" t="s">
        <v>145</v>
      </c>
    </row>
    <row r="276" spans="1:14" hidden="1" x14ac:dyDescent="0.35">
      <c r="A276" s="60"/>
      <c r="B276" s="60" t="s">
        <v>173</v>
      </c>
      <c r="C276" s="60" t="s">
        <v>39</v>
      </c>
      <c r="D276" s="60" t="s">
        <v>198</v>
      </c>
      <c r="E276" s="60" t="s">
        <v>9</v>
      </c>
      <c r="F276" s="60" t="s">
        <v>811</v>
      </c>
      <c r="G276" s="60" t="s">
        <v>445</v>
      </c>
      <c r="H276" s="60" t="s">
        <v>812</v>
      </c>
      <c r="I276" s="60"/>
      <c r="J276" s="60" t="s">
        <v>813</v>
      </c>
      <c r="L276" s="60"/>
      <c r="M276" s="60"/>
      <c r="N276" s="60" t="s">
        <v>147</v>
      </c>
    </row>
    <row r="277" spans="1:14" hidden="1" x14ac:dyDescent="0.35">
      <c r="A277" s="60"/>
      <c r="B277" s="60" t="s">
        <v>167</v>
      </c>
      <c r="C277" s="60" t="s">
        <v>39</v>
      </c>
      <c r="D277" s="60" t="s">
        <v>198</v>
      </c>
      <c r="E277" s="60" t="s">
        <v>7</v>
      </c>
      <c r="F277" s="60" t="s">
        <v>607</v>
      </c>
      <c r="G277" s="60" t="s">
        <v>495</v>
      </c>
      <c r="H277" s="60" t="s">
        <v>814</v>
      </c>
      <c r="I277" s="60"/>
      <c r="J277" s="60" t="s">
        <v>815</v>
      </c>
      <c r="L277" s="60"/>
      <c r="M277" s="60"/>
      <c r="N277" s="60" t="s">
        <v>147</v>
      </c>
    </row>
    <row r="278" spans="1:14" hidden="1" x14ac:dyDescent="0.35">
      <c r="A278" s="60"/>
      <c r="B278" s="60" t="s">
        <v>173</v>
      </c>
      <c r="C278" s="60" t="s">
        <v>39</v>
      </c>
      <c r="D278" s="60" t="s">
        <v>199</v>
      </c>
      <c r="E278" s="60" t="s">
        <v>24</v>
      </c>
      <c r="F278" s="60" t="s">
        <v>816</v>
      </c>
      <c r="G278" s="60" t="s">
        <v>663</v>
      </c>
      <c r="H278" s="60" t="s">
        <v>663</v>
      </c>
      <c r="I278" s="60"/>
      <c r="J278" s="60" t="s">
        <v>817</v>
      </c>
      <c r="L278" s="60"/>
      <c r="M278" s="60"/>
      <c r="N278" s="60" t="s">
        <v>147</v>
      </c>
    </row>
    <row r="279" spans="1:14" hidden="1" x14ac:dyDescent="0.35">
      <c r="A279" s="60"/>
      <c r="B279" s="60" t="s">
        <v>173</v>
      </c>
      <c r="C279" s="60" t="s">
        <v>39</v>
      </c>
      <c r="D279" s="60" t="s">
        <v>199</v>
      </c>
      <c r="E279" s="60" t="s">
        <v>28</v>
      </c>
      <c r="F279" s="60" t="s">
        <v>379</v>
      </c>
      <c r="G279" s="60" t="s">
        <v>660</v>
      </c>
      <c r="H279" s="60" t="s">
        <v>387</v>
      </c>
      <c r="I279" s="60"/>
      <c r="J279" s="60" t="s">
        <v>818</v>
      </c>
      <c r="L279" s="60"/>
      <c r="M279" s="60"/>
      <c r="N279" s="60" t="s">
        <v>147</v>
      </c>
    </row>
    <row r="280" spans="1:14" hidden="1" x14ac:dyDescent="0.35">
      <c r="A280" s="60"/>
      <c r="B280" s="60" t="s">
        <v>173</v>
      </c>
      <c r="C280" s="60" t="s">
        <v>39</v>
      </c>
      <c r="D280" s="60" t="s">
        <v>199</v>
      </c>
      <c r="E280" s="60" t="s">
        <v>18</v>
      </c>
      <c r="F280" s="60" t="s">
        <v>609</v>
      </c>
      <c r="G280" s="60" t="s">
        <v>819</v>
      </c>
      <c r="H280" s="60" t="s">
        <v>820</v>
      </c>
      <c r="I280" s="60"/>
      <c r="J280" s="60" t="s">
        <v>821</v>
      </c>
      <c r="L280" s="60"/>
      <c r="M280" s="60"/>
      <c r="N280" s="60" t="s">
        <v>147</v>
      </c>
    </row>
    <row r="281" spans="1:14" hidden="1" x14ac:dyDescent="0.35">
      <c r="A281" s="60"/>
      <c r="B281" s="60" t="s">
        <v>173</v>
      </c>
      <c r="C281" s="60" t="s">
        <v>39</v>
      </c>
      <c r="D281" s="60" t="s">
        <v>199</v>
      </c>
      <c r="E281" s="60" t="s">
        <v>17</v>
      </c>
      <c r="F281" s="60" t="s">
        <v>822</v>
      </c>
      <c r="G281" s="60" t="s">
        <v>421</v>
      </c>
      <c r="H281" s="60" t="s">
        <v>823</v>
      </c>
      <c r="I281" s="60"/>
      <c r="J281" s="60" t="s">
        <v>824</v>
      </c>
      <c r="L281" s="60"/>
      <c r="M281" s="60"/>
      <c r="N281" s="60" t="s">
        <v>147</v>
      </c>
    </row>
    <row r="282" spans="1:14" hidden="1" x14ac:dyDescent="0.35">
      <c r="A282" s="60"/>
      <c r="B282" s="60" t="s">
        <v>173</v>
      </c>
      <c r="C282" s="60" t="s">
        <v>39</v>
      </c>
      <c r="D282" s="60" t="s">
        <v>199</v>
      </c>
      <c r="E282" s="60" t="s">
        <v>16</v>
      </c>
      <c r="F282" s="60" t="s">
        <v>662</v>
      </c>
      <c r="G282" s="60" t="s">
        <v>443</v>
      </c>
      <c r="H282" s="60" t="s">
        <v>443</v>
      </c>
      <c r="I282" s="60"/>
      <c r="J282" s="60" t="s">
        <v>272</v>
      </c>
      <c r="L282" s="60"/>
      <c r="M282" s="60"/>
      <c r="N282" s="60" t="s">
        <v>147</v>
      </c>
    </row>
    <row r="283" spans="1:14" hidden="1" x14ac:dyDescent="0.35">
      <c r="A283" s="60"/>
      <c r="B283" s="60" t="s">
        <v>173</v>
      </c>
      <c r="C283" s="60" t="s">
        <v>39</v>
      </c>
      <c r="D283" s="60" t="s">
        <v>199</v>
      </c>
      <c r="E283" s="60" t="s">
        <v>25</v>
      </c>
      <c r="F283" s="60" t="s">
        <v>825</v>
      </c>
      <c r="G283" s="60" t="s">
        <v>447</v>
      </c>
      <c r="H283" s="60" t="s">
        <v>447</v>
      </c>
      <c r="I283" s="60"/>
      <c r="J283" s="60" t="s">
        <v>272</v>
      </c>
      <c r="L283" s="60"/>
      <c r="M283" s="60"/>
      <c r="N283" s="60" t="s">
        <v>147</v>
      </c>
    </row>
    <row r="284" spans="1:14" hidden="1" x14ac:dyDescent="0.35">
      <c r="A284" s="60"/>
      <c r="B284" s="60" t="s">
        <v>173</v>
      </c>
      <c r="C284" s="60" t="s">
        <v>39</v>
      </c>
      <c r="D284" s="60" t="s">
        <v>199</v>
      </c>
      <c r="E284" s="60" t="s">
        <v>153</v>
      </c>
      <c r="F284" s="60" t="s">
        <v>421</v>
      </c>
      <c r="G284" s="60" t="s">
        <v>275</v>
      </c>
      <c r="H284" s="60" t="s">
        <v>275</v>
      </c>
      <c r="I284" s="60"/>
      <c r="J284" s="60" t="s">
        <v>826</v>
      </c>
      <c r="L284" s="60"/>
      <c r="M284" s="60"/>
      <c r="N284" s="60" t="s">
        <v>147</v>
      </c>
    </row>
    <row r="285" spans="1:14" hidden="1" x14ac:dyDescent="0.35">
      <c r="A285" s="60"/>
      <c r="B285" s="60" t="s">
        <v>160</v>
      </c>
      <c r="C285" s="60" t="s">
        <v>41</v>
      </c>
      <c r="D285" s="60" t="s">
        <v>198</v>
      </c>
      <c r="E285" s="60" t="s">
        <v>10</v>
      </c>
      <c r="F285" s="60" t="s">
        <v>827</v>
      </c>
      <c r="G285" s="60" t="s">
        <v>828</v>
      </c>
      <c r="H285" s="60" t="s">
        <v>829</v>
      </c>
      <c r="I285" s="60"/>
      <c r="J285" s="60" t="s">
        <v>830</v>
      </c>
      <c r="L285" s="60"/>
      <c r="M285" s="60"/>
      <c r="N285" s="60" t="s">
        <v>147</v>
      </c>
    </row>
    <row r="286" spans="1:14" hidden="1" x14ac:dyDescent="0.35">
      <c r="A286" s="60"/>
      <c r="B286" s="60" t="s">
        <v>160</v>
      </c>
      <c r="C286" s="60" t="s">
        <v>41</v>
      </c>
      <c r="D286" s="60" t="s">
        <v>199</v>
      </c>
      <c r="E286" s="60" t="s">
        <v>17</v>
      </c>
      <c r="F286" s="60" t="s">
        <v>422</v>
      </c>
      <c r="G286" s="60" t="s">
        <v>506</v>
      </c>
      <c r="H286" s="60" t="s">
        <v>1093</v>
      </c>
      <c r="I286" s="60"/>
      <c r="J286" s="60" t="s">
        <v>1094</v>
      </c>
      <c r="L286" s="60"/>
      <c r="M286" s="60"/>
      <c r="N286" s="60" t="s">
        <v>147</v>
      </c>
    </row>
    <row r="287" spans="1:14" hidden="1" x14ac:dyDescent="0.35">
      <c r="A287" s="60"/>
      <c r="B287" s="60" t="s">
        <v>160</v>
      </c>
      <c r="C287" s="60" t="s">
        <v>41</v>
      </c>
      <c r="D287" s="60" t="s">
        <v>199</v>
      </c>
      <c r="E287" s="60" t="s">
        <v>14</v>
      </c>
      <c r="F287" s="60" t="s">
        <v>437</v>
      </c>
      <c r="G287" s="60" t="s">
        <v>437</v>
      </c>
      <c r="H287" s="60" t="s">
        <v>610</v>
      </c>
      <c r="I287" s="60"/>
      <c r="J287" s="60" t="s">
        <v>272</v>
      </c>
      <c r="L287" s="60"/>
      <c r="M287" s="60"/>
      <c r="N287" s="60" t="s">
        <v>147</v>
      </c>
    </row>
    <row r="288" spans="1:14" hidden="1" x14ac:dyDescent="0.35">
      <c r="A288" s="60"/>
      <c r="B288" s="60" t="s">
        <v>160</v>
      </c>
      <c r="C288" s="60" t="s">
        <v>41</v>
      </c>
      <c r="D288" s="60" t="s">
        <v>199</v>
      </c>
      <c r="E288" s="60" t="s">
        <v>25</v>
      </c>
      <c r="F288" s="60" t="s">
        <v>802</v>
      </c>
      <c r="G288" s="60" t="s">
        <v>432</v>
      </c>
      <c r="H288" s="60" t="s">
        <v>611</v>
      </c>
      <c r="I288" s="60"/>
      <c r="J288" s="60" t="s">
        <v>272</v>
      </c>
      <c r="L288" s="60"/>
      <c r="M288" s="60"/>
      <c r="N288" s="60" t="s">
        <v>147</v>
      </c>
    </row>
    <row r="289" spans="1:14" hidden="1" x14ac:dyDescent="0.35">
      <c r="A289" s="60"/>
      <c r="B289" s="60" t="s">
        <v>160</v>
      </c>
      <c r="C289" s="60" t="s">
        <v>41</v>
      </c>
      <c r="D289" s="60" t="s">
        <v>199</v>
      </c>
      <c r="E289" s="60" t="s">
        <v>31</v>
      </c>
      <c r="F289" s="60" t="s">
        <v>489</v>
      </c>
      <c r="G289" s="60" t="s">
        <v>489</v>
      </c>
      <c r="H289" s="60" t="s">
        <v>803</v>
      </c>
      <c r="I289" s="60"/>
      <c r="J289" s="60" t="s">
        <v>804</v>
      </c>
      <c r="L289" s="60"/>
      <c r="M289" s="60"/>
      <c r="N289" s="60" t="s">
        <v>147</v>
      </c>
    </row>
    <row r="290" spans="1:14" hidden="1" x14ac:dyDescent="0.35">
      <c r="A290" s="60"/>
      <c r="B290" s="60" t="s">
        <v>160</v>
      </c>
      <c r="C290" s="60" t="s">
        <v>41</v>
      </c>
      <c r="D290" s="60" t="s">
        <v>199</v>
      </c>
      <c r="E290" s="60" t="s">
        <v>150</v>
      </c>
      <c r="F290" s="60" t="s">
        <v>389</v>
      </c>
      <c r="G290" s="60" t="s">
        <v>805</v>
      </c>
      <c r="H290" s="60" t="s">
        <v>806</v>
      </c>
      <c r="I290" s="60"/>
      <c r="J290" s="60" t="s">
        <v>807</v>
      </c>
      <c r="L290" s="60"/>
      <c r="M290" s="60"/>
      <c r="N290" s="60" t="s">
        <v>147</v>
      </c>
    </row>
    <row r="291" spans="1:14" hidden="1" x14ac:dyDescent="0.35">
      <c r="A291" s="60"/>
      <c r="B291" s="60" t="s">
        <v>172</v>
      </c>
      <c r="C291" s="60" t="s">
        <v>47</v>
      </c>
      <c r="D291" s="60" t="s">
        <v>198</v>
      </c>
      <c r="E291" s="60" t="s">
        <v>8</v>
      </c>
      <c r="F291" s="60" t="s">
        <v>831</v>
      </c>
      <c r="G291" s="60" t="s">
        <v>832</v>
      </c>
      <c r="H291" s="60" t="s">
        <v>833</v>
      </c>
      <c r="I291" s="60"/>
      <c r="J291" s="60" t="s">
        <v>834</v>
      </c>
      <c r="L291" s="60"/>
      <c r="M291" s="60"/>
      <c r="N291" s="60" t="s">
        <v>147</v>
      </c>
    </row>
    <row r="292" spans="1:14" hidden="1" x14ac:dyDescent="0.35">
      <c r="A292" s="60"/>
      <c r="B292" s="60" t="s">
        <v>161</v>
      </c>
      <c r="C292" s="60" t="s">
        <v>50</v>
      </c>
      <c r="D292" s="60" t="s">
        <v>199</v>
      </c>
      <c r="E292" s="60" t="s">
        <v>20</v>
      </c>
      <c r="F292" s="60" t="s">
        <v>290</v>
      </c>
      <c r="G292" s="60" t="s">
        <v>835</v>
      </c>
      <c r="H292" s="60" t="s">
        <v>836</v>
      </c>
      <c r="I292" s="60"/>
      <c r="J292" s="60" t="s">
        <v>686</v>
      </c>
      <c r="L292" s="60"/>
      <c r="M292" s="60"/>
      <c r="N292" s="60" t="s">
        <v>147</v>
      </c>
    </row>
    <row r="293" spans="1:14" hidden="1" x14ac:dyDescent="0.35">
      <c r="A293" s="60"/>
      <c r="B293" s="60" t="s">
        <v>161</v>
      </c>
      <c r="C293" s="60" t="s">
        <v>50</v>
      </c>
      <c r="D293" s="60" t="s">
        <v>199</v>
      </c>
      <c r="E293" s="60" t="s">
        <v>15</v>
      </c>
      <c r="F293" s="60" t="s">
        <v>290</v>
      </c>
      <c r="G293" s="60" t="s">
        <v>506</v>
      </c>
      <c r="H293" s="60" t="s">
        <v>837</v>
      </c>
      <c r="I293" s="60"/>
      <c r="J293" s="60" t="s">
        <v>687</v>
      </c>
      <c r="L293" s="60"/>
      <c r="M293" s="60"/>
      <c r="N293" s="60" t="s">
        <v>147</v>
      </c>
    </row>
    <row r="294" spans="1:14" hidden="1" x14ac:dyDescent="0.35">
      <c r="A294" s="60"/>
      <c r="B294" s="60" t="s">
        <v>161</v>
      </c>
      <c r="C294" s="60" t="s">
        <v>50</v>
      </c>
      <c r="D294" s="60" t="s">
        <v>199</v>
      </c>
      <c r="E294" s="60" t="s">
        <v>21</v>
      </c>
      <c r="F294" s="60" t="s">
        <v>384</v>
      </c>
      <c r="G294" s="60" t="s">
        <v>410</v>
      </c>
      <c r="H294" s="60" t="s">
        <v>612</v>
      </c>
      <c r="I294" s="60"/>
      <c r="J294" s="60" t="s">
        <v>838</v>
      </c>
      <c r="L294" s="60"/>
      <c r="M294" s="60"/>
      <c r="N294" s="60" t="s">
        <v>147</v>
      </c>
    </row>
    <row r="295" spans="1:14" hidden="1" x14ac:dyDescent="0.35">
      <c r="A295" s="60"/>
      <c r="B295" s="60" t="s">
        <v>161</v>
      </c>
      <c r="C295" s="60" t="s">
        <v>50</v>
      </c>
      <c r="D295" s="60" t="s">
        <v>199</v>
      </c>
      <c r="E295" s="60" t="s">
        <v>28</v>
      </c>
      <c r="F295" s="60" t="s">
        <v>384</v>
      </c>
      <c r="G295" s="60" t="s">
        <v>839</v>
      </c>
      <c r="H295" s="60" t="s">
        <v>840</v>
      </c>
      <c r="I295" s="60"/>
      <c r="J295" s="60" t="s">
        <v>272</v>
      </c>
      <c r="L295" s="60"/>
      <c r="M295" s="60"/>
      <c r="N295" s="60" t="s">
        <v>147</v>
      </c>
    </row>
    <row r="296" spans="1:14" hidden="1" x14ac:dyDescent="0.35">
      <c r="A296" s="60"/>
      <c r="B296" s="60" t="s">
        <v>161</v>
      </c>
      <c r="C296" s="60" t="s">
        <v>50</v>
      </c>
      <c r="D296" s="60" t="s">
        <v>199</v>
      </c>
      <c r="E296" s="60" t="s">
        <v>14</v>
      </c>
      <c r="F296" s="60" t="s">
        <v>384</v>
      </c>
      <c r="G296" s="60" t="s">
        <v>436</v>
      </c>
      <c r="H296" s="60" t="s">
        <v>613</v>
      </c>
      <c r="I296" s="60"/>
      <c r="J296" s="60" t="s">
        <v>841</v>
      </c>
      <c r="L296" s="60"/>
      <c r="M296" s="60"/>
      <c r="N296" s="60" t="s">
        <v>147</v>
      </c>
    </row>
    <row r="297" spans="1:14" hidden="1" x14ac:dyDescent="0.35">
      <c r="A297" s="60"/>
      <c r="B297" s="60" t="s">
        <v>161</v>
      </c>
      <c r="C297" s="60" t="s">
        <v>50</v>
      </c>
      <c r="D297" s="60" t="s">
        <v>199</v>
      </c>
      <c r="E297" s="60" t="s">
        <v>23</v>
      </c>
      <c r="F297" s="60" t="s">
        <v>405</v>
      </c>
      <c r="G297" s="60" t="s">
        <v>436</v>
      </c>
      <c r="H297" s="60" t="s">
        <v>842</v>
      </c>
      <c r="I297" s="60"/>
      <c r="J297" s="60" t="s">
        <v>843</v>
      </c>
      <c r="L297" s="60"/>
      <c r="M297" s="60"/>
      <c r="N297" s="60" t="s">
        <v>147</v>
      </c>
    </row>
    <row r="298" spans="1:14" hidden="1" x14ac:dyDescent="0.35">
      <c r="A298" s="60"/>
      <c r="B298" s="60" t="s">
        <v>161</v>
      </c>
      <c r="C298" s="60" t="s">
        <v>50</v>
      </c>
      <c r="D298" s="60" t="s">
        <v>199</v>
      </c>
      <c r="E298" s="60" t="s">
        <v>151</v>
      </c>
      <c r="F298" s="60" t="s">
        <v>424</v>
      </c>
      <c r="G298" s="60" t="s">
        <v>663</v>
      </c>
      <c r="H298" s="60" t="s">
        <v>614</v>
      </c>
      <c r="I298" s="60"/>
      <c r="J298" s="60" t="s">
        <v>844</v>
      </c>
      <c r="L298" s="60"/>
      <c r="M298" s="60"/>
      <c r="N298" s="60" t="s">
        <v>147</v>
      </c>
    </row>
    <row r="299" spans="1:14" hidden="1" x14ac:dyDescent="0.35">
      <c r="A299" s="60"/>
      <c r="B299" s="60" t="s">
        <v>161</v>
      </c>
      <c r="C299" s="60" t="s">
        <v>50</v>
      </c>
      <c r="D299" s="60" t="s">
        <v>199</v>
      </c>
      <c r="E299" s="60" t="s">
        <v>149</v>
      </c>
      <c r="F299" s="60" t="s">
        <v>424</v>
      </c>
      <c r="G299" s="60" t="s">
        <v>382</v>
      </c>
      <c r="H299" s="60" t="s">
        <v>845</v>
      </c>
      <c r="I299" s="60"/>
      <c r="J299" s="60" t="s">
        <v>698</v>
      </c>
      <c r="L299" s="60"/>
      <c r="M299" s="60"/>
      <c r="N299" s="60" t="s">
        <v>147</v>
      </c>
    </row>
    <row r="300" spans="1:14" hidden="1" x14ac:dyDescent="0.35">
      <c r="A300" s="60"/>
      <c r="B300" s="60" t="s">
        <v>161</v>
      </c>
      <c r="C300" s="60" t="s">
        <v>52</v>
      </c>
      <c r="D300" s="60" t="s">
        <v>199</v>
      </c>
      <c r="E300" s="60" t="s">
        <v>20</v>
      </c>
      <c r="F300" s="60" t="s">
        <v>423</v>
      </c>
      <c r="G300" s="60" t="s">
        <v>435</v>
      </c>
      <c r="H300" s="60" t="s">
        <v>615</v>
      </c>
      <c r="I300" s="60"/>
      <c r="J300" s="60" t="s">
        <v>846</v>
      </c>
      <c r="L300" s="60"/>
      <c r="M300" s="60"/>
      <c r="N300" s="60" t="s">
        <v>147</v>
      </c>
    </row>
    <row r="301" spans="1:14" hidden="1" x14ac:dyDescent="0.35">
      <c r="A301" s="60"/>
      <c r="B301" s="60" t="s">
        <v>161</v>
      </c>
      <c r="C301" s="60" t="s">
        <v>52</v>
      </c>
      <c r="D301" s="60" t="s">
        <v>199</v>
      </c>
      <c r="E301" s="60" t="s">
        <v>15</v>
      </c>
      <c r="F301" s="60" t="s">
        <v>425</v>
      </c>
      <c r="G301" s="60" t="s">
        <v>435</v>
      </c>
      <c r="H301" s="60" t="s">
        <v>847</v>
      </c>
      <c r="I301" s="60"/>
      <c r="J301" s="60" t="s">
        <v>688</v>
      </c>
      <c r="L301" s="60"/>
      <c r="M301" s="60"/>
      <c r="N301" s="60" t="s">
        <v>147</v>
      </c>
    </row>
    <row r="302" spans="1:14" hidden="1" x14ac:dyDescent="0.35">
      <c r="A302" s="60"/>
      <c r="B302" s="60" t="s">
        <v>161</v>
      </c>
      <c r="C302" s="60" t="s">
        <v>52</v>
      </c>
      <c r="D302" s="60" t="s">
        <v>199</v>
      </c>
      <c r="E302" s="60" t="s">
        <v>21</v>
      </c>
      <c r="F302" s="60" t="s">
        <v>427</v>
      </c>
      <c r="G302" s="60" t="s">
        <v>490</v>
      </c>
      <c r="H302" s="60" t="s">
        <v>848</v>
      </c>
      <c r="I302" s="60"/>
      <c r="J302" s="60" t="s">
        <v>849</v>
      </c>
      <c r="L302" s="60"/>
      <c r="M302" s="60"/>
      <c r="N302" s="60" t="s">
        <v>147</v>
      </c>
    </row>
    <row r="303" spans="1:14" hidden="1" x14ac:dyDescent="0.35">
      <c r="A303" s="60"/>
      <c r="B303" s="60" t="s">
        <v>161</v>
      </c>
      <c r="C303" s="60" t="s">
        <v>52</v>
      </c>
      <c r="D303" s="60" t="s">
        <v>199</v>
      </c>
      <c r="E303" s="60" t="s">
        <v>22</v>
      </c>
      <c r="F303" s="60" t="s">
        <v>427</v>
      </c>
      <c r="G303" s="60" t="s">
        <v>400</v>
      </c>
      <c r="H303" s="60" t="s">
        <v>850</v>
      </c>
      <c r="I303" s="60"/>
      <c r="J303" s="60" t="s">
        <v>851</v>
      </c>
      <c r="L303" s="60"/>
      <c r="M303" s="60"/>
      <c r="N303" s="60" t="s">
        <v>147</v>
      </c>
    </row>
    <row r="304" spans="1:14" hidden="1" x14ac:dyDescent="0.35">
      <c r="A304" s="60"/>
      <c r="B304" s="60" t="s">
        <v>161</v>
      </c>
      <c r="C304" s="60" t="s">
        <v>52</v>
      </c>
      <c r="D304" s="60" t="s">
        <v>199</v>
      </c>
      <c r="E304" s="60" t="s">
        <v>24</v>
      </c>
      <c r="F304" s="60" t="s">
        <v>429</v>
      </c>
      <c r="G304" s="60" t="s">
        <v>384</v>
      </c>
      <c r="H304" s="60" t="s">
        <v>706</v>
      </c>
      <c r="I304" s="60"/>
      <c r="J304" s="60" t="s">
        <v>852</v>
      </c>
      <c r="L304" s="60"/>
      <c r="M304" s="60"/>
      <c r="N304" s="60" t="s">
        <v>147</v>
      </c>
    </row>
    <row r="305" spans="1:14" hidden="1" x14ac:dyDescent="0.35">
      <c r="A305" s="60"/>
      <c r="B305" s="60" t="s">
        <v>161</v>
      </c>
      <c r="C305" s="60" t="s">
        <v>52</v>
      </c>
      <c r="D305" s="60" t="s">
        <v>199</v>
      </c>
      <c r="E305" s="60" t="s">
        <v>28</v>
      </c>
      <c r="F305" s="60" t="s">
        <v>429</v>
      </c>
      <c r="G305" s="60" t="s">
        <v>494</v>
      </c>
      <c r="H305" s="60" t="s">
        <v>853</v>
      </c>
      <c r="I305" s="60"/>
      <c r="J305" s="60" t="s">
        <v>854</v>
      </c>
      <c r="L305" s="60"/>
      <c r="M305" s="60"/>
      <c r="N305" s="60" t="s">
        <v>147</v>
      </c>
    </row>
    <row r="306" spans="1:14" hidden="1" x14ac:dyDescent="0.35">
      <c r="A306" s="60"/>
      <c r="B306" s="60" t="s">
        <v>161</v>
      </c>
      <c r="C306" s="60" t="s">
        <v>52</v>
      </c>
      <c r="D306" s="60" t="s">
        <v>199</v>
      </c>
      <c r="E306" s="60" t="s">
        <v>18</v>
      </c>
      <c r="F306" s="60" t="s">
        <v>425</v>
      </c>
      <c r="G306" s="60" t="s">
        <v>316</v>
      </c>
      <c r="H306" s="60" t="s">
        <v>855</v>
      </c>
      <c r="I306" s="60"/>
      <c r="J306" s="60" t="s">
        <v>856</v>
      </c>
      <c r="L306" s="60"/>
      <c r="M306" s="60"/>
      <c r="N306" s="60" t="s">
        <v>147</v>
      </c>
    </row>
    <row r="307" spans="1:14" hidden="1" x14ac:dyDescent="0.35">
      <c r="A307" s="60"/>
      <c r="B307" s="60" t="s">
        <v>161</v>
      </c>
      <c r="C307" s="60" t="s">
        <v>52</v>
      </c>
      <c r="D307" s="60" t="s">
        <v>199</v>
      </c>
      <c r="E307" s="60" t="s">
        <v>17</v>
      </c>
      <c r="F307" s="60" t="s">
        <v>425</v>
      </c>
      <c r="G307" s="60" t="s">
        <v>389</v>
      </c>
      <c r="H307" s="60" t="s">
        <v>857</v>
      </c>
      <c r="I307" s="60"/>
      <c r="J307" s="60" t="s">
        <v>858</v>
      </c>
      <c r="L307" s="60"/>
      <c r="M307" s="60"/>
      <c r="N307" s="60" t="s">
        <v>147</v>
      </c>
    </row>
    <row r="308" spans="1:14" hidden="1" x14ac:dyDescent="0.35">
      <c r="A308" s="60"/>
      <c r="B308" s="60" t="s">
        <v>161</v>
      </c>
      <c r="C308" s="60" t="s">
        <v>52</v>
      </c>
      <c r="D308" s="60" t="s">
        <v>199</v>
      </c>
      <c r="E308" s="60" t="s">
        <v>14</v>
      </c>
      <c r="F308" s="60" t="s">
        <v>429</v>
      </c>
      <c r="G308" s="60" t="s">
        <v>384</v>
      </c>
      <c r="H308" s="60" t="s">
        <v>859</v>
      </c>
      <c r="I308" s="60"/>
      <c r="J308" s="60" t="s">
        <v>860</v>
      </c>
      <c r="L308" s="60"/>
      <c r="M308" s="60"/>
      <c r="N308" s="60" t="s">
        <v>147</v>
      </c>
    </row>
    <row r="309" spans="1:14" hidden="1" x14ac:dyDescent="0.35">
      <c r="A309" s="60"/>
      <c r="B309" s="60" t="s">
        <v>161</v>
      </c>
      <c r="C309" s="60" t="s">
        <v>52</v>
      </c>
      <c r="D309" s="60" t="s">
        <v>199</v>
      </c>
      <c r="E309" s="60" t="s">
        <v>19</v>
      </c>
      <c r="F309" s="60" t="s">
        <v>427</v>
      </c>
      <c r="G309" s="60" t="s">
        <v>490</v>
      </c>
      <c r="H309" s="60" t="s">
        <v>861</v>
      </c>
      <c r="I309" s="60"/>
      <c r="J309" s="60" t="s">
        <v>689</v>
      </c>
      <c r="L309" s="60"/>
      <c r="M309" s="60"/>
      <c r="N309" s="60" t="s">
        <v>147</v>
      </c>
    </row>
    <row r="310" spans="1:14" hidden="1" x14ac:dyDescent="0.35">
      <c r="A310" s="60"/>
      <c r="B310" s="60" t="s">
        <v>161</v>
      </c>
      <c r="C310" s="60" t="s">
        <v>52</v>
      </c>
      <c r="D310" s="60" t="s">
        <v>199</v>
      </c>
      <c r="E310" s="60" t="s">
        <v>26</v>
      </c>
      <c r="F310" s="60" t="s">
        <v>425</v>
      </c>
      <c r="G310" s="60" t="s">
        <v>396</v>
      </c>
      <c r="H310" s="60" t="s">
        <v>862</v>
      </c>
      <c r="I310" s="60"/>
      <c r="J310" s="60" t="s">
        <v>863</v>
      </c>
      <c r="L310" s="60"/>
      <c r="M310" s="60"/>
      <c r="N310" s="60" t="s">
        <v>147</v>
      </c>
    </row>
    <row r="311" spans="1:14" hidden="1" x14ac:dyDescent="0.35">
      <c r="A311" s="60"/>
      <c r="B311" s="60" t="s">
        <v>161</v>
      </c>
      <c r="C311" s="60" t="s">
        <v>52</v>
      </c>
      <c r="D311" s="60" t="s">
        <v>199</v>
      </c>
      <c r="E311" s="60" t="s">
        <v>16</v>
      </c>
      <c r="F311" s="60" t="s">
        <v>423</v>
      </c>
      <c r="G311" s="60" t="s">
        <v>400</v>
      </c>
      <c r="H311" s="60" t="s">
        <v>616</v>
      </c>
      <c r="I311" s="60"/>
      <c r="J311" s="60" t="s">
        <v>864</v>
      </c>
      <c r="L311" s="60"/>
      <c r="M311" s="60"/>
      <c r="N311" s="60" t="s">
        <v>147</v>
      </c>
    </row>
    <row r="312" spans="1:14" hidden="1" x14ac:dyDescent="0.35">
      <c r="A312" s="60"/>
      <c r="B312" s="60" t="s">
        <v>161</v>
      </c>
      <c r="C312" s="60" t="s">
        <v>52</v>
      </c>
      <c r="D312" s="60" t="s">
        <v>199</v>
      </c>
      <c r="E312" s="60" t="s">
        <v>25</v>
      </c>
      <c r="F312" s="60" t="s">
        <v>290</v>
      </c>
      <c r="G312" s="60" t="s">
        <v>400</v>
      </c>
      <c r="H312" s="60" t="s">
        <v>865</v>
      </c>
      <c r="I312" s="60"/>
      <c r="J312" s="60" t="s">
        <v>866</v>
      </c>
      <c r="L312" s="60"/>
      <c r="M312" s="60"/>
      <c r="N312" s="60" t="s">
        <v>147</v>
      </c>
    </row>
    <row r="313" spans="1:14" hidden="1" x14ac:dyDescent="0.35">
      <c r="A313" s="60"/>
      <c r="B313" s="60" t="s">
        <v>161</v>
      </c>
      <c r="C313" s="60" t="s">
        <v>52</v>
      </c>
      <c r="D313" s="60" t="s">
        <v>199</v>
      </c>
      <c r="E313" s="60" t="s">
        <v>31</v>
      </c>
      <c r="F313" s="60" t="s">
        <v>490</v>
      </c>
      <c r="G313" s="60" t="s">
        <v>397</v>
      </c>
      <c r="H313" s="60" t="s">
        <v>867</v>
      </c>
      <c r="I313" s="60"/>
      <c r="J313" s="60" t="s">
        <v>699</v>
      </c>
      <c r="L313" s="60"/>
      <c r="M313" s="60"/>
      <c r="N313" s="60" t="s">
        <v>147</v>
      </c>
    </row>
    <row r="314" spans="1:14" hidden="1" x14ac:dyDescent="0.35">
      <c r="A314" s="60"/>
      <c r="B314" s="60" t="s">
        <v>161</v>
      </c>
      <c r="C314" s="60" t="s">
        <v>52</v>
      </c>
      <c r="D314" s="60" t="s">
        <v>199</v>
      </c>
      <c r="E314" s="60" t="s">
        <v>153</v>
      </c>
      <c r="F314" s="60" t="s">
        <v>490</v>
      </c>
      <c r="G314" s="60" t="s">
        <v>422</v>
      </c>
      <c r="H314" s="60" t="s">
        <v>868</v>
      </c>
      <c r="I314" s="60"/>
      <c r="J314" s="60" t="s">
        <v>869</v>
      </c>
      <c r="L314" s="60"/>
      <c r="M314" s="60"/>
      <c r="N314" s="60" t="s">
        <v>147</v>
      </c>
    </row>
    <row r="315" spans="1:14" hidden="1" x14ac:dyDescent="0.35">
      <c r="A315" s="60"/>
      <c r="B315" s="60" t="s">
        <v>161</v>
      </c>
      <c r="C315" s="60" t="s">
        <v>52</v>
      </c>
      <c r="D315" s="60" t="s">
        <v>199</v>
      </c>
      <c r="E315" s="60" t="s">
        <v>23</v>
      </c>
      <c r="F315" s="60" t="s">
        <v>440</v>
      </c>
      <c r="G315" s="60" t="s">
        <v>383</v>
      </c>
      <c r="H315" s="60" t="s">
        <v>870</v>
      </c>
      <c r="I315" s="60"/>
      <c r="J315" s="60" t="s">
        <v>871</v>
      </c>
      <c r="L315" s="60"/>
      <c r="M315" s="60"/>
      <c r="N315" s="60" t="s">
        <v>147</v>
      </c>
    </row>
    <row r="316" spans="1:14" hidden="1" x14ac:dyDescent="0.35">
      <c r="A316" s="60"/>
      <c r="B316" s="60" t="s">
        <v>161</v>
      </c>
      <c r="C316" s="60" t="s">
        <v>52</v>
      </c>
      <c r="D316" s="60" t="s">
        <v>199</v>
      </c>
      <c r="E316" s="60" t="s">
        <v>149</v>
      </c>
      <c r="F316" s="60" t="s">
        <v>389</v>
      </c>
      <c r="G316" s="60" t="s">
        <v>399</v>
      </c>
      <c r="H316" s="60" t="s">
        <v>618</v>
      </c>
      <c r="I316" s="60"/>
      <c r="J316" s="60" t="s">
        <v>872</v>
      </c>
      <c r="L316" s="60"/>
      <c r="M316" s="60"/>
      <c r="N316" s="60" t="s">
        <v>147</v>
      </c>
    </row>
    <row r="317" spans="1:14" hidden="1" x14ac:dyDescent="0.35">
      <c r="A317" s="60"/>
      <c r="B317" s="60" t="s">
        <v>173</v>
      </c>
      <c r="C317" s="60" t="s">
        <v>54</v>
      </c>
      <c r="D317" s="60" t="s">
        <v>198</v>
      </c>
      <c r="E317" s="60" t="s">
        <v>9</v>
      </c>
      <c r="F317" s="60" t="s">
        <v>873</v>
      </c>
      <c r="G317" s="60" t="s">
        <v>874</v>
      </c>
      <c r="H317" s="60" t="s">
        <v>875</v>
      </c>
      <c r="I317" s="60"/>
      <c r="J317" s="60" t="s">
        <v>876</v>
      </c>
      <c r="L317" s="60"/>
      <c r="M317" s="60"/>
      <c r="N317" s="60" t="s">
        <v>147</v>
      </c>
    </row>
    <row r="318" spans="1:14" hidden="1" x14ac:dyDescent="0.35">
      <c r="A318" s="60"/>
      <c r="B318" s="60" t="s">
        <v>173</v>
      </c>
      <c r="C318" s="60" t="s">
        <v>56</v>
      </c>
      <c r="D318" s="60" t="s">
        <v>198</v>
      </c>
      <c r="E318" s="60" t="s">
        <v>9</v>
      </c>
      <c r="F318" s="60" t="s">
        <v>877</v>
      </c>
      <c r="G318" s="60" t="s">
        <v>878</v>
      </c>
      <c r="H318" s="60" t="s">
        <v>879</v>
      </c>
      <c r="I318" s="60"/>
      <c r="J318" s="60" t="s">
        <v>880</v>
      </c>
      <c r="L318" s="60"/>
      <c r="M318" s="60"/>
      <c r="N318" s="60" t="s">
        <v>147</v>
      </c>
    </row>
    <row r="319" spans="1:14" hidden="1" x14ac:dyDescent="0.35">
      <c r="A319" s="60"/>
      <c r="B319" s="60" t="s">
        <v>165</v>
      </c>
      <c r="C319" s="60" t="s">
        <v>58</v>
      </c>
      <c r="D319" s="60" t="s">
        <v>198</v>
      </c>
      <c r="E319" s="60" t="s">
        <v>12</v>
      </c>
      <c r="F319" s="60" t="s">
        <v>1095</v>
      </c>
      <c r="G319" s="60" t="s">
        <v>619</v>
      </c>
      <c r="H319" s="60" t="s">
        <v>1096</v>
      </c>
      <c r="I319" s="60"/>
      <c r="J319" s="60" t="s">
        <v>1097</v>
      </c>
      <c r="L319" s="60"/>
      <c r="M319" s="60"/>
      <c r="N319" s="60" t="s">
        <v>147</v>
      </c>
    </row>
    <row r="320" spans="1:14" hidden="1" x14ac:dyDescent="0.35">
      <c r="A320" s="60"/>
      <c r="B320" s="60" t="s">
        <v>179</v>
      </c>
      <c r="C320" s="60" t="s">
        <v>58</v>
      </c>
      <c r="D320" s="60" t="s">
        <v>198</v>
      </c>
      <c r="E320" s="60" t="s">
        <v>4</v>
      </c>
      <c r="F320" s="60" t="s">
        <v>881</v>
      </c>
      <c r="G320" s="60" t="s">
        <v>882</v>
      </c>
      <c r="H320" s="60" t="s">
        <v>883</v>
      </c>
      <c r="I320" s="60"/>
      <c r="J320" s="60" t="s">
        <v>884</v>
      </c>
      <c r="L320" s="60"/>
      <c r="M320" s="60"/>
      <c r="N320" s="60" t="s">
        <v>147</v>
      </c>
    </row>
    <row r="321" spans="1:14" hidden="1" x14ac:dyDescent="0.35">
      <c r="A321" s="60"/>
      <c r="B321" s="60" t="s">
        <v>165</v>
      </c>
      <c r="C321" s="60" t="s">
        <v>58</v>
      </c>
      <c r="D321" s="60" t="s">
        <v>199</v>
      </c>
      <c r="E321" s="60" t="s">
        <v>25</v>
      </c>
      <c r="F321" s="60" t="s">
        <v>384</v>
      </c>
      <c r="G321" s="60" t="s">
        <v>384</v>
      </c>
      <c r="H321" s="60" t="s">
        <v>621</v>
      </c>
      <c r="I321" s="60"/>
      <c r="J321" s="60" t="s">
        <v>272</v>
      </c>
      <c r="L321" s="60"/>
      <c r="M321" s="60"/>
      <c r="N321" s="60" t="s">
        <v>147</v>
      </c>
    </row>
    <row r="322" spans="1:14" hidden="1" x14ac:dyDescent="0.35">
      <c r="A322" s="60"/>
      <c r="B322" s="60" t="s">
        <v>165</v>
      </c>
      <c r="C322" s="60" t="s">
        <v>60</v>
      </c>
      <c r="D322" s="60" t="s">
        <v>198</v>
      </c>
      <c r="E322" s="60" t="s">
        <v>12</v>
      </c>
      <c r="F322" s="60" t="s">
        <v>622</v>
      </c>
      <c r="G322" s="60" t="s">
        <v>497</v>
      </c>
      <c r="H322" s="60" t="s">
        <v>885</v>
      </c>
      <c r="I322" s="60"/>
      <c r="J322" s="60" t="s">
        <v>886</v>
      </c>
      <c r="L322" s="60"/>
      <c r="M322" s="60"/>
      <c r="N322" s="60" t="s">
        <v>147</v>
      </c>
    </row>
    <row r="323" spans="1:14" hidden="1" x14ac:dyDescent="0.35">
      <c r="A323" s="60"/>
      <c r="B323" s="60" t="s">
        <v>179</v>
      </c>
      <c r="C323" s="60" t="s">
        <v>60</v>
      </c>
      <c r="D323" s="60" t="s">
        <v>198</v>
      </c>
      <c r="E323" s="60" t="s">
        <v>4</v>
      </c>
      <c r="F323" s="60" t="s">
        <v>887</v>
      </c>
      <c r="G323" s="60" t="s">
        <v>394</v>
      </c>
      <c r="H323" s="60" t="s">
        <v>888</v>
      </c>
      <c r="I323" s="60"/>
      <c r="J323" s="60" t="s">
        <v>889</v>
      </c>
      <c r="L323" s="60"/>
      <c r="M323" s="60"/>
      <c r="N323" s="60" t="s">
        <v>147</v>
      </c>
    </row>
    <row r="324" spans="1:14" hidden="1" x14ac:dyDescent="0.35">
      <c r="A324" s="60"/>
      <c r="B324" s="60" t="s">
        <v>172</v>
      </c>
      <c r="C324" s="60" t="s">
        <v>62</v>
      </c>
      <c r="D324" s="60" t="s">
        <v>198</v>
      </c>
      <c r="E324" s="60" t="s">
        <v>8</v>
      </c>
      <c r="F324" s="60" t="s">
        <v>890</v>
      </c>
      <c r="G324" s="60" t="s">
        <v>405</v>
      </c>
      <c r="H324" s="60" t="s">
        <v>891</v>
      </c>
      <c r="I324" s="60"/>
      <c r="J324" s="60" t="s">
        <v>272</v>
      </c>
      <c r="L324" s="60"/>
      <c r="M324" s="60"/>
      <c r="N324" s="60" t="s">
        <v>147</v>
      </c>
    </row>
    <row r="325" spans="1:14" hidden="1" x14ac:dyDescent="0.35">
      <c r="A325" s="60"/>
      <c r="B325" s="60" t="s">
        <v>172</v>
      </c>
      <c r="C325" s="60" t="s">
        <v>64</v>
      </c>
      <c r="D325" s="60" t="s">
        <v>198</v>
      </c>
      <c r="E325" s="60" t="s">
        <v>8</v>
      </c>
      <c r="F325" s="60" t="s">
        <v>403</v>
      </c>
      <c r="G325" s="60" t="s">
        <v>828</v>
      </c>
      <c r="H325" s="60" t="s">
        <v>892</v>
      </c>
      <c r="I325" s="60"/>
      <c r="J325" s="60" t="s">
        <v>701</v>
      </c>
      <c r="L325" s="60"/>
      <c r="M325" s="60"/>
      <c r="N325" s="60" t="s">
        <v>147</v>
      </c>
    </row>
    <row r="326" spans="1:14" hidden="1" x14ac:dyDescent="0.35">
      <c r="A326" s="60"/>
      <c r="B326" s="60" t="s">
        <v>165</v>
      </c>
      <c r="C326" s="60" t="s">
        <v>64</v>
      </c>
      <c r="D326" s="60" t="s">
        <v>198</v>
      </c>
      <c r="E326" s="60" t="s">
        <v>12</v>
      </c>
      <c r="F326" s="60" t="s">
        <v>893</v>
      </c>
      <c r="G326" s="60" t="s">
        <v>314</v>
      </c>
      <c r="H326" s="60" t="s">
        <v>894</v>
      </c>
      <c r="I326" s="60"/>
      <c r="J326" s="60" t="s">
        <v>272</v>
      </c>
      <c r="L326" s="60"/>
      <c r="M326" s="60"/>
      <c r="N326" s="60" t="s">
        <v>147</v>
      </c>
    </row>
    <row r="327" spans="1:14" hidden="1" x14ac:dyDescent="0.35">
      <c r="A327" s="60"/>
      <c r="B327" s="60" t="s">
        <v>172</v>
      </c>
      <c r="C327" s="60" t="s">
        <v>66</v>
      </c>
      <c r="D327" s="60" t="s">
        <v>198</v>
      </c>
      <c r="E327" s="60" t="s">
        <v>8</v>
      </c>
      <c r="F327" s="60" t="s">
        <v>295</v>
      </c>
      <c r="G327" s="60" t="s">
        <v>314</v>
      </c>
      <c r="H327" s="60" t="s">
        <v>808</v>
      </c>
      <c r="I327" s="60"/>
      <c r="J327" s="60" t="s">
        <v>809</v>
      </c>
      <c r="L327" s="60"/>
      <c r="M327" s="60"/>
      <c r="N327" s="60" t="s">
        <v>147</v>
      </c>
    </row>
    <row r="328" spans="1:14" hidden="1" x14ac:dyDescent="0.35">
      <c r="A328" s="60"/>
      <c r="B328" s="60" t="s">
        <v>165</v>
      </c>
      <c r="C328" s="60" t="s">
        <v>66</v>
      </c>
      <c r="D328" s="60" t="s">
        <v>198</v>
      </c>
      <c r="E328" s="60" t="s">
        <v>12</v>
      </c>
      <c r="F328" s="60" t="s">
        <v>298</v>
      </c>
      <c r="G328" s="60" t="s">
        <v>411</v>
      </c>
      <c r="H328" s="60" t="s">
        <v>810</v>
      </c>
      <c r="I328" s="60"/>
      <c r="J328" s="60" t="s">
        <v>424</v>
      </c>
      <c r="L328" s="60"/>
      <c r="M328" s="60"/>
      <c r="N328" s="60" t="s">
        <v>147</v>
      </c>
    </row>
    <row r="329" spans="1:14" hidden="1" x14ac:dyDescent="0.35">
      <c r="A329" s="60"/>
      <c r="B329" s="60" t="s">
        <v>165</v>
      </c>
      <c r="C329" s="60" t="s">
        <v>68</v>
      </c>
      <c r="D329" s="60" t="s">
        <v>198</v>
      </c>
      <c r="E329" s="60" t="s">
        <v>12</v>
      </c>
      <c r="F329" s="60" t="s">
        <v>297</v>
      </c>
      <c r="G329" s="60" t="s">
        <v>672</v>
      </c>
      <c r="H329" s="60" t="s">
        <v>895</v>
      </c>
      <c r="I329" s="60"/>
      <c r="J329" s="60" t="s">
        <v>896</v>
      </c>
      <c r="L329" s="60"/>
      <c r="M329" s="60"/>
      <c r="N329" s="60" t="s">
        <v>147</v>
      </c>
    </row>
    <row r="330" spans="1:14" hidden="1" x14ac:dyDescent="0.35">
      <c r="A330" s="60"/>
      <c r="B330" s="60" t="s">
        <v>167</v>
      </c>
      <c r="C330" s="60" t="s">
        <v>70</v>
      </c>
      <c r="D330" s="60" t="s">
        <v>198</v>
      </c>
      <c r="E330" s="60" t="s">
        <v>7</v>
      </c>
      <c r="F330" s="60" t="s">
        <v>897</v>
      </c>
      <c r="G330" s="60" t="s">
        <v>406</v>
      </c>
      <c r="H330" s="60" t="s">
        <v>898</v>
      </c>
      <c r="I330" s="60"/>
      <c r="J330" s="60" t="s">
        <v>899</v>
      </c>
      <c r="L330" s="60"/>
      <c r="M330" s="60"/>
      <c r="N330" s="60" t="s">
        <v>147</v>
      </c>
    </row>
    <row r="331" spans="1:14" hidden="1" x14ac:dyDescent="0.35">
      <c r="A331" s="60"/>
      <c r="B331" s="60" t="s">
        <v>179</v>
      </c>
      <c r="C331" s="60" t="s">
        <v>72</v>
      </c>
      <c r="D331" s="60" t="s">
        <v>198</v>
      </c>
      <c r="E331" s="60" t="s">
        <v>4</v>
      </c>
      <c r="F331" s="60" t="s">
        <v>624</v>
      </c>
      <c r="G331" s="60" t="s">
        <v>900</v>
      </c>
      <c r="H331" s="60" t="s">
        <v>901</v>
      </c>
      <c r="I331" s="60"/>
      <c r="J331" s="60" t="s">
        <v>902</v>
      </c>
      <c r="L331" s="60"/>
      <c r="M331" s="60"/>
      <c r="N331" s="60" t="s">
        <v>147</v>
      </c>
    </row>
    <row r="332" spans="1:14" hidden="1" x14ac:dyDescent="0.35">
      <c r="A332" s="60"/>
      <c r="B332" s="60" t="s">
        <v>167</v>
      </c>
      <c r="C332" s="60" t="s">
        <v>72</v>
      </c>
      <c r="D332" s="60" t="s">
        <v>198</v>
      </c>
      <c r="E332" s="60" t="s">
        <v>7</v>
      </c>
      <c r="F332" s="60" t="s">
        <v>903</v>
      </c>
      <c r="G332" s="60" t="s">
        <v>904</v>
      </c>
      <c r="H332" s="60" t="s">
        <v>905</v>
      </c>
      <c r="I332" s="60"/>
      <c r="J332" s="60" t="s">
        <v>906</v>
      </c>
      <c r="L332" s="60"/>
      <c r="M332" s="60"/>
      <c r="N332" s="60" t="s">
        <v>147</v>
      </c>
    </row>
    <row r="333" spans="1:14" hidden="1" x14ac:dyDescent="0.35">
      <c r="A333" s="60"/>
      <c r="B333" s="60" t="s">
        <v>167</v>
      </c>
      <c r="C333" s="60" t="s">
        <v>75</v>
      </c>
      <c r="D333" s="60" t="s">
        <v>198</v>
      </c>
      <c r="E333" s="60" t="s">
        <v>7</v>
      </c>
      <c r="F333" s="60" t="s">
        <v>907</v>
      </c>
      <c r="G333" s="60" t="s">
        <v>908</v>
      </c>
      <c r="H333" s="60" t="s">
        <v>909</v>
      </c>
      <c r="I333" s="60"/>
      <c r="J333" s="60" t="s">
        <v>910</v>
      </c>
      <c r="L333" s="60"/>
      <c r="M333" s="60"/>
      <c r="N333" s="60" t="s">
        <v>147</v>
      </c>
    </row>
    <row r="334" spans="1:14" hidden="1" x14ac:dyDescent="0.35">
      <c r="A334" s="60"/>
      <c r="B334" s="60" t="s">
        <v>179</v>
      </c>
      <c r="C334" s="60" t="s">
        <v>75</v>
      </c>
      <c r="D334" s="60" t="s">
        <v>199</v>
      </c>
      <c r="E334" s="60" t="s">
        <v>20</v>
      </c>
      <c r="F334" s="60" t="s">
        <v>405</v>
      </c>
      <c r="G334" s="60" t="s">
        <v>500</v>
      </c>
      <c r="H334" s="60" t="s">
        <v>911</v>
      </c>
      <c r="I334" s="60"/>
      <c r="J334" s="60" t="s">
        <v>912</v>
      </c>
      <c r="L334" s="60"/>
      <c r="M334" s="60"/>
      <c r="N334" s="60" t="s">
        <v>147</v>
      </c>
    </row>
    <row r="335" spans="1:14" hidden="1" x14ac:dyDescent="0.35">
      <c r="A335" s="60"/>
      <c r="B335" s="60" t="s">
        <v>179</v>
      </c>
      <c r="C335" s="60" t="s">
        <v>75</v>
      </c>
      <c r="D335" s="60" t="s">
        <v>199</v>
      </c>
      <c r="E335" s="60" t="s">
        <v>15</v>
      </c>
      <c r="F335" s="60" t="s">
        <v>314</v>
      </c>
      <c r="G335" s="60" t="s">
        <v>446</v>
      </c>
      <c r="H335" s="60" t="s">
        <v>913</v>
      </c>
      <c r="I335" s="60"/>
      <c r="J335" s="60" t="s">
        <v>914</v>
      </c>
      <c r="L335" s="60"/>
      <c r="M335" s="60"/>
      <c r="N335" s="60" t="s">
        <v>147</v>
      </c>
    </row>
    <row r="336" spans="1:14" hidden="1" x14ac:dyDescent="0.35">
      <c r="A336" s="60"/>
      <c r="B336" s="60" t="s">
        <v>179</v>
      </c>
      <c r="C336" s="60" t="s">
        <v>75</v>
      </c>
      <c r="D336" s="60" t="s">
        <v>199</v>
      </c>
      <c r="E336" s="60" t="s">
        <v>21</v>
      </c>
      <c r="F336" s="60" t="s">
        <v>314</v>
      </c>
      <c r="G336" s="60" t="s">
        <v>672</v>
      </c>
      <c r="H336" s="60" t="s">
        <v>915</v>
      </c>
      <c r="I336" s="60"/>
      <c r="J336" s="60" t="s">
        <v>916</v>
      </c>
      <c r="L336" s="60"/>
      <c r="M336" s="60"/>
      <c r="N336" s="60" t="s">
        <v>147</v>
      </c>
    </row>
    <row r="337" spans="1:14" hidden="1" x14ac:dyDescent="0.35">
      <c r="A337" s="60"/>
      <c r="B337" s="60" t="s">
        <v>179</v>
      </c>
      <c r="C337" s="60" t="s">
        <v>75</v>
      </c>
      <c r="D337" s="60" t="s">
        <v>199</v>
      </c>
      <c r="E337" s="60" t="s">
        <v>22</v>
      </c>
      <c r="F337" s="60" t="s">
        <v>314</v>
      </c>
      <c r="G337" s="60" t="s">
        <v>500</v>
      </c>
      <c r="H337" s="60" t="s">
        <v>917</v>
      </c>
      <c r="I337" s="60"/>
      <c r="J337" s="60" t="s">
        <v>918</v>
      </c>
      <c r="L337" s="60"/>
      <c r="M337" s="60"/>
      <c r="N337" s="60" t="s">
        <v>147</v>
      </c>
    </row>
    <row r="338" spans="1:14" hidden="1" x14ac:dyDescent="0.35">
      <c r="A338" s="60"/>
      <c r="B338" s="60" t="s">
        <v>179</v>
      </c>
      <c r="C338" s="60" t="s">
        <v>75</v>
      </c>
      <c r="D338" s="60" t="s">
        <v>199</v>
      </c>
      <c r="E338" s="60" t="s">
        <v>24</v>
      </c>
      <c r="F338" s="60" t="s">
        <v>416</v>
      </c>
      <c r="G338" s="60" t="s">
        <v>489</v>
      </c>
      <c r="H338" s="60" t="s">
        <v>919</v>
      </c>
      <c r="I338" s="60"/>
      <c r="J338" s="60" t="s">
        <v>920</v>
      </c>
      <c r="L338" s="60"/>
      <c r="M338" s="60"/>
      <c r="N338" s="60" t="s">
        <v>147</v>
      </c>
    </row>
    <row r="339" spans="1:14" hidden="1" x14ac:dyDescent="0.35">
      <c r="A339" s="60"/>
      <c r="B339" s="60" t="s">
        <v>179</v>
      </c>
      <c r="C339" s="60" t="s">
        <v>75</v>
      </c>
      <c r="D339" s="60" t="s">
        <v>199</v>
      </c>
      <c r="E339" s="60" t="s">
        <v>28</v>
      </c>
      <c r="F339" s="60" t="s">
        <v>416</v>
      </c>
      <c r="G339" s="60" t="s">
        <v>620</v>
      </c>
      <c r="H339" s="60" t="s">
        <v>921</v>
      </c>
      <c r="I339" s="60"/>
      <c r="J339" s="60" t="s">
        <v>922</v>
      </c>
      <c r="L339" s="60"/>
      <c r="M339" s="60"/>
      <c r="N339" s="60" t="s">
        <v>147</v>
      </c>
    </row>
    <row r="340" spans="1:14" hidden="1" x14ac:dyDescent="0.35">
      <c r="A340" s="60"/>
      <c r="B340" s="60" t="s">
        <v>179</v>
      </c>
      <c r="C340" s="60" t="s">
        <v>75</v>
      </c>
      <c r="D340" s="60" t="s">
        <v>199</v>
      </c>
      <c r="E340" s="60" t="s">
        <v>18</v>
      </c>
      <c r="F340" s="60" t="s">
        <v>314</v>
      </c>
      <c r="G340" s="60" t="s">
        <v>490</v>
      </c>
      <c r="H340" s="60" t="s">
        <v>923</v>
      </c>
      <c r="I340" s="60"/>
      <c r="J340" s="60" t="s">
        <v>924</v>
      </c>
      <c r="L340" s="60"/>
      <c r="M340" s="60"/>
      <c r="N340" s="60" t="s">
        <v>147</v>
      </c>
    </row>
    <row r="341" spans="1:14" hidden="1" x14ac:dyDescent="0.35">
      <c r="A341" s="60"/>
      <c r="B341" s="60" t="s">
        <v>179</v>
      </c>
      <c r="C341" s="60" t="s">
        <v>75</v>
      </c>
      <c r="D341" s="60" t="s">
        <v>199</v>
      </c>
      <c r="E341" s="60" t="s">
        <v>17</v>
      </c>
      <c r="F341" s="60" t="s">
        <v>314</v>
      </c>
      <c r="G341" s="60" t="s">
        <v>489</v>
      </c>
      <c r="H341" s="60" t="s">
        <v>570</v>
      </c>
      <c r="I341" s="60"/>
      <c r="J341" s="60" t="s">
        <v>925</v>
      </c>
      <c r="L341" s="60"/>
      <c r="M341" s="60"/>
      <c r="N341" s="60" t="s">
        <v>147</v>
      </c>
    </row>
    <row r="342" spans="1:14" hidden="1" x14ac:dyDescent="0.35">
      <c r="A342" s="60"/>
      <c r="B342" s="60" t="s">
        <v>179</v>
      </c>
      <c r="C342" s="60" t="s">
        <v>75</v>
      </c>
      <c r="D342" s="60" t="s">
        <v>199</v>
      </c>
      <c r="E342" s="60" t="s">
        <v>14</v>
      </c>
      <c r="F342" s="60" t="s">
        <v>294</v>
      </c>
      <c r="G342" s="60" t="s">
        <v>397</v>
      </c>
      <c r="H342" s="60" t="s">
        <v>926</v>
      </c>
      <c r="I342" s="60"/>
      <c r="J342" s="60" t="s">
        <v>927</v>
      </c>
      <c r="L342" s="60"/>
      <c r="M342" s="60"/>
      <c r="N342" s="60" t="s">
        <v>147</v>
      </c>
    </row>
    <row r="343" spans="1:14" hidden="1" x14ac:dyDescent="0.35">
      <c r="A343" s="60"/>
      <c r="B343" s="60" t="s">
        <v>179</v>
      </c>
      <c r="C343" s="60" t="s">
        <v>75</v>
      </c>
      <c r="D343" s="60" t="s">
        <v>199</v>
      </c>
      <c r="E343" s="60" t="s">
        <v>19</v>
      </c>
      <c r="F343" s="60" t="s">
        <v>314</v>
      </c>
      <c r="G343" s="60" t="s">
        <v>396</v>
      </c>
      <c r="H343" s="60" t="s">
        <v>928</v>
      </c>
      <c r="I343" s="60"/>
      <c r="J343" s="60" t="s">
        <v>929</v>
      </c>
      <c r="L343" s="60"/>
      <c r="M343" s="60"/>
      <c r="N343" s="60" t="s">
        <v>147</v>
      </c>
    </row>
    <row r="344" spans="1:14" hidden="1" x14ac:dyDescent="0.35">
      <c r="A344" s="60"/>
      <c r="B344" s="60" t="s">
        <v>179</v>
      </c>
      <c r="C344" s="60" t="s">
        <v>75</v>
      </c>
      <c r="D344" s="60" t="s">
        <v>199</v>
      </c>
      <c r="E344" s="60" t="s">
        <v>26</v>
      </c>
      <c r="F344" s="60" t="s">
        <v>314</v>
      </c>
      <c r="G344" s="60" t="s">
        <v>396</v>
      </c>
      <c r="H344" s="60" t="s">
        <v>930</v>
      </c>
      <c r="I344" s="60"/>
      <c r="J344" s="60" t="s">
        <v>819</v>
      </c>
      <c r="L344" s="60"/>
      <c r="M344" s="60"/>
      <c r="N344" s="60" t="s">
        <v>147</v>
      </c>
    </row>
    <row r="345" spans="1:14" hidden="1" x14ac:dyDescent="0.35">
      <c r="A345" s="60"/>
      <c r="B345" s="60" t="s">
        <v>179</v>
      </c>
      <c r="C345" s="60" t="s">
        <v>75</v>
      </c>
      <c r="D345" s="60" t="s">
        <v>199</v>
      </c>
      <c r="E345" s="60" t="s">
        <v>16</v>
      </c>
      <c r="F345" s="60" t="s">
        <v>314</v>
      </c>
      <c r="G345" s="60" t="s">
        <v>400</v>
      </c>
      <c r="H345" s="60" t="s">
        <v>400</v>
      </c>
      <c r="I345" s="60"/>
      <c r="J345" s="60" t="s">
        <v>931</v>
      </c>
      <c r="L345" s="60"/>
      <c r="M345" s="60"/>
      <c r="N345" s="60" t="s">
        <v>147</v>
      </c>
    </row>
    <row r="346" spans="1:14" hidden="1" x14ac:dyDescent="0.35">
      <c r="A346" s="60"/>
      <c r="B346" s="60" t="s">
        <v>179</v>
      </c>
      <c r="C346" s="60" t="s">
        <v>75</v>
      </c>
      <c r="D346" s="60" t="s">
        <v>199</v>
      </c>
      <c r="E346" s="60" t="s">
        <v>25</v>
      </c>
      <c r="F346" s="60" t="s">
        <v>294</v>
      </c>
      <c r="G346" s="60" t="s">
        <v>436</v>
      </c>
      <c r="H346" s="60" t="s">
        <v>932</v>
      </c>
      <c r="I346" s="60"/>
      <c r="J346" s="60" t="s">
        <v>933</v>
      </c>
      <c r="L346" s="60"/>
      <c r="M346" s="60"/>
      <c r="N346" s="60" t="s">
        <v>147</v>
      </c>
    </row>
    <row r="347" spans="1:14" hidden="1" x14ac:dyDescent="0.35">
      <c r="A347" s="60"/>
      <c r="B347" s="60" t="s">
        <v>179</v>
      </c>
      <c r="C347" s="60" t="s">
        <v>75</v>
      </c>
      <c r="D347" s="60" t="s">
        <v>199</v>
      </c>
      <c r="E347" s="60" t="s">
        <v>31</v>
      </c>
      <c r="F347" s="60" t="s">
        <v>405</v>
      </c>
      <c r="G347" s="60" t="s">
        <v>431</v>
      </c>
      <c r="H347" s="60" t="s">
        <v>934</v>
      </c>
      <c r="I347" s="60"/>
      <c r="J347" s="60" t="s">
        <v>935</v>
      </c>
      <c r="L347" s="60"/>
      <c r="M347" s="60"/>
      <c r="N347" s="60" t="s">
        <v>147</v>
      </c>
    </row>
    <row r="348" spans="1:14" hidden="1" x14ac:dyDescent="0.35">
      <c r="A348" s="60"/>
      <c r="B348" s="60" t="s">
        <v>179</v>
      </c>
      <c r="C348" s="60" t="s">
        <v>75</v>
      </c>
      <c r="D348" s="60" t="s">
        <v>199</v>
      </c>
      <c r="E348" s="60" t="s">
        <v>150</v>
      </c>
      <c r="F348" s="60" t="s">
        <v>405</v>
      </c>
      <c r="G348" s="60" t="s">
        <v>397</v>
      </c>
      <c r="H348" s="60" t="s">
        <v>936</v>
      </c>
      <c r="I348" s="60"/>
      <c r="J348" s="60" t="s">
        <v>272</v>
      </c>
      <c r="L348" s="60"/>
      <c r="M348" s="60"/>
      <c r="N348" s="60" t="s">
        <v>147</v>
      </c>
    </row>
    <row r="349" spans="1:14" hidden="1" x14ac:dyDescent="0.35">
      <c r="A349" s="60"/>
      <c r="B349" s="60" t="s">
        <v>179</v>
      </c>
      <c r="C349" s="60" t="s">
        <v>75</v>
      </c>
      <c r="D349" s="60" t="s">
        <v>199</v>
      </c>
      <c r="E349" s="60" t="s">
        <v>153</v>
      </c>
      <c r="F349" s="60" t="s">
        <v>405</v>
      </c>
      <c r="G349" s="60" t="s">
        <v>422</v>
      </c>
      <c r="H349" s="60" t="s">
        <v>937</v>
      </c>
      <c r="I349" s="60"/>
      <c r="J349" s="60" t="s">
        <v>938</v>
      </c>
      <c r="L349" s="60"/>
      <c r="M349" s="60"/>
      <c r="N349" s="60" t="s">
        <v>147</v>
      </c>
    </row>
    <row r="350" spans="1:14" hidden="1" x14ac:dyDescent="0.35">
      <c r="A350" s="60"/>
      <c r="B350" s="60" t="s">
        <v>163</v>
      </c>
      <c r="C350" s="60" t="s">
        <v>77</v>
      </c>
      <c r="D350" s="60" t="s">
        <v>198</v>
      </c>
      <c r="E350" s="60" t="s">
        <v>5</v>
      </c>
      <c r="F350" s="60" t="s">
        <v>939</v>
      </c>
      <c r="G350" s="60" t="s">
        <v>940</v>
      </c>
      <c r="H350" s="60" t="s">
        <v>941</v>
      </c>
      <c r="I350" s="60"/>
      <c r="J350" s="60" t="s">
        <v>942</v>
      </c>
      <c r="L350" s="60"/>
      <c r="M350" s="60"/>
      <c r="N350" s="60" t="s">
        <v>147</v>
      </c>
    </row>
    <row r="351" spans="1:14" hidden="1" x14ac:dyDescent="0.35">
      <c r="A351" s="60"/>
      <c r="B351" s="60" t="s">
        <v>163</v>
      </c>
      <c r="C351" s="60" t="s">
        <v>81</v>
      </c>
      <c r="D351" s="60" t="s">
        <v>198</v>
      </c>
      <c r="E351" s="60" t="s">
        <v>5</v>
      </c>
      <c r="F351" s="60" t="s">
        <v>628</v>
      </c>
      <c r="G351" s="60" t="s">
        <v>737</v>
      </c>
      <c r="H351" s="60" t="s">
        <v>629</v>
      </c>
      <c r="I351" s="60"/>
      <c r="J351" s="60" t="s">
        <v>943</v>
      </c>
      <c r="L351" s="60"/>
      <c r="M351" s="60"/>
      <c r="N351" s="60" t="s">
        <v>147</v>
      </c>
    </row>
    <row r="352" spans="1:14" hidden="1" x14ac:dyDescent="0.35">
      <c r="A352" s="60"/>
      <c r="B352" s="60" t="s">
        <v>163</v>
      </c>
      <c r="C352" s="60" t="s">
        <v>268</v>
      </c>
      <c r="D352" s="60" t="s">
        <v>198</v>
      </c>
      <c r="E352" s="60" t="s">
        <v>5</v>
      </c>
      <c r="F352" s="60" t="s">
        <v>402</v>
      </c>
      <c r="G352" s="60" t="s">
        <v>432</v>
      </c>
      <c r="H352" s="60" t="s">
        <v>944</v>
      </c>
      <c r="I352" s="60"/>
      <c r="J352" s="60" t="s">
        <v>945</v>
      </c>
      <c r="L352" s="60"/>
      <c r="M352" s="60"/>
      <c r="N352" s="60" t="s">
        <v>147</v>
      </c>
    </row>
    <row r="353" spans="1:14" hidden="1" x14ac:dyDescent="0.35">
      <c r="A353" s="60"/>
      <c r="B353" s="60" t="s">
        <v>179</v>
      </c>
      <c r="C353" s="60" t="s">
        <v>84</v>
      </c>
      <c r="D353" s="60" t="s">
        <v>198</v>
      </c>
      <c r="E353" s="60" t="s">
        <v>4</v>
      </c>
      <c r="F353" s="60" t="s">
        <v>946</v>
      </c>
      <c r="G353" s="60" t="s">
        <v>947</v>
      </c>
      <c r="H353" s="60" t="s">
        <v>948</v>
      </c>
      <c r="I353" s="60"/>
      <c r="J353" s="60" t="s">
        <v>949</v>
      </c>
      <c r="L353" s="60"/>
      <c r="M353" s="60"/>
      <c r="N353" s="60" t="s">
        <v>147</v>
      </c>
    </row>
    <row r="354" spans="1:14" hidden="1" x14ac:dyDescent="0.35">
      <c r="A354" s="60"/>
      <c r="B354" s="60" t="s">
        <v>179</v>
      </c>
      <c r="C354" s="60" t="s">
        <v>82</v>
      </c>
      <c r="D354" s="60" t="s">
        <v>198</v>
      </c>
      <c r="E354" s="60" t="s">
        <v>4</v>
      </c>
      <c r="F354" s="60" t="s">
        <v>950</v>
      </c>
      <c r="G354" s="60" t="s">
        <v>951</v>
      </c>
      <c r="H354" s="60" t="s">
        <v>952</v>
      </c>
      <c r="I354" s="60"/>
      <c r="J354" s="60" t="s">
        <v>953</v>
      </c>
      <c r="L354" s="60"/>
      <c r="M354" s="60"/>
      <c r="N354" s="60" t="s">
        <v>147</v>
      </c>
    </row>
    <row r="355" spans="1:14" hidden="1" x14ac:dyDescent="0.35">
      <c r="A355" s="60"/>
      <c r="B355" s="60" t="s">
        <v>179</v>
      </c>
      <c r="C355" s="60" t="s">
        <v>85</v>
      </c>
      <c r="D355" s="60" t="s">
        <v>198</v>
      </c>
      <c r="E355" s="60" t="s">
        <v>4</v>
      </c>
      <c r="F355" s="60" t="s">
        <v>954</v>
      </c>
      <c r="G355" s="60" t="s">
        <v>597</v>
      </c>
      <c r="H355" s="60" t="s">
        <v>955</v>
      </c>
      <c r="I355" s="60"/>
      <c r="J355" s="60" t="s">
        <v>272</v>
      </c>
      <c r="L355" s="60"/>
      <c r="M355" s="60"/>
      <c r="N355" s="60" t="s">
        <v>147</v>
      </c>
    </row>
    <row r="356" spans="1:14" hidden="1" x14ac:dyDescent="0.35">
      <c r="A356" s="60"/>
      <c r="B356" s="60" t="s">
        <v>179</v>
      </c>
      <c r="C356" s="60" t="s">
        <v>85</v>
      </c>
      <c r="D356" s="60" t="s">
        <v>199</v>
      </c>
      <c r="E356" s="60" t="s">
        <v>20</v>
      </c>
      <c r="F356" s="60" t="s">
        <v>956</v>
      </c>
      <c r="G356" s="60" t="s">
        <v>957</v>
      </c>
      <c r="H356" s="60" t="s">
        <v>958</v>
      </c>
      <c r="I356" s="60"/>
      <c r="J356" s="60" t="s">
        <v>959</v>
      </c>
      <c r="L356" s="60"/>
      <c r="M356" s="60"/>
      <c r="N356" s="60" t="s">
        <v>147</v>
      </c>
    </row>
    <row r="357" spans="1:14" hidden="1" x14ac:dyDescent="0.35">
      <c r="A357" s="60"/>
      <c r="B357" s="60" t="s">
        <v>179</v>
      </c>
      <c r="C357" s="60" t="s">
        <v>85</v>
      </c>
      <c r="D357" s="60" t="s">
        <v>199</v>
      </c>
      <c r="E357" s="60" t="s">
        <v>15</v>
      </c>
      <c r="F357" s="60" t="s">
        <v>630</v>
      </c>
      <c r="G357" s="60" t="s">
        <v>589</v>
      </c>
      <c r="H357" s="60" t="s">
        <v>960</v>
      </c>
      <c r="I357" s="60"/>
      <c r="J357" s="60" t="s">
        <v>961</v>
      </c>
      <c r="L357" s="60"/>
      <c r="M357" s="60"/>
      <c r="N357" s="60" t="s">
        <v>147</v>
      </c>
    </row>
    <row r="358" spans="1:14" hidden="1" x14ac:dyDescent="0.35">
      <c r="A358" s="60"/>
      <c r="B358" s="60" t="s">
        <v>179</v>
      </c>
      <c r="C358" s="60" t="s">
        <v>85</v>
      </c>
      <c r="D358" s="60" t="s">
        <v>199</v>
      </c>
      <c r="E358" s="60" t="s">
        <v>21</v>
      </c>
      <c r="F358" s="60" t="s">
        <v>631</v>
      </c>
      <c r="G358" s="60" t="s">
        <v>962</v>
      </c>
      <c r="H358" s="60" t="s">
        <v>963</v>
      </c>
      <c r="I358" s="60"/>
      <c r="J358" s="60" t="s">
        <v>964</v>
      </c>
      <c r="L358" s="60"/>
      <c r="M358" s="60"/>
      <c r="N358" s="60" t="s">
        <v>147</v>
      </c>
    </row>
    <row r="359" spans="1:14" hidden="1" x14ac:dyDescent="0.35">
      <c r="A359" s="60"/>
      <c r="B359" s="60" t="s">
        <v>179</v>
      </c>
      <c r="C359" s="60" t="s">
        <v>85</v>
      </c>
      <c r="D359" s="60" t="s">
        <v>199</v>
      </c>
      <c r="E359" s="60" t="s">
        <v>22</v>
      </c>
      <c r="F359" s="60" t="s">
        <v>632</v>
      </c>
      <c r="G359" s="60" t="s">
        <v>965</v>
      </c>
      <c r="H359" s="60" t="s">
        <v>966</v>
      </c>
      <c r="I359" s="60"/>
      <c r="J359" s="60" t="s">
        <v>967</v>
      </c>
      <c r="L359" s="60"/>
      <c r="M359" s="60"/>
      <c r="N359" s="60" t="s">
        <v>147</v>
      </c>
    </row>
    <row r="360" spans="1:14" hidden="1" x14ac:dyDescent="0.35">
      <c r="A360" s="60"/>
      <c r="B360" s="60" t="s">
        <v>179</v>
      </c>
      <c r="C360" s="60" t="s">
        <v>85</v>
      </c>
      <c r="D360" s="60" t="s">
        <v>199</v>
      </c>
      <c r="E360" s="60" t="s">
        <v>24</v>
      </c>
      <c r="F360" s="60" t="s">
        <v>633</v>
      </c>
      <c r="G360" s="60" t="s">
        <v>597</v>
      </c>
      <c r="H360" s="60" t="s">
        <v>968</v>
      </c>
      <c r="I360" s="60"/>
      <c r="J360" s="60" t="s">
        <v>969</v>
      </c>
      <c r="L360" s="60"/>
      <c r="M360" s="60"/>
      <c r="N360" s="60" t="s">
        <v>147</v>
      </c>
    </row>
    <row r="361" spans="1:14" hidden="1" x14ac:dyDescent="0.35">
      <c r="A361" s="60"/>
      <c r="B361" s="60" t="s">
        <v>179</v>
      </c>
      <c r="C361" s="60" t="s">
        <v>85</v>
      </c>
      <c r="D361" s="60" t="s">
        <v>199</v>
      </c>
      <c r="E361" s="60" t="s">
        <v>28</v>
      </c>
      <c r="F361" s="60" t="s">
        <v>970</v>
      </c>
      <c r="G361" s="60" t="s">
        <v>600</v>
      </c>
      <c r="H361" s="60" t="s">
        <v>971</v>
      </c>
      <c r="I361" s="60"/>
      <c r="J361" s="60" t="s">
        <v>972</v>
      </c>
      <c r="L361" s="60"/>
      <c r="M361" s="60"/>
      <c r="N361" s="60" t="s">
        <v>147</v>
      </c>
    </row>
    <row r="362" spans="1:14" hidden="1" x14ac:dyDescent="0.35">
      <c r="A362" s="60"/>
      <c r="B362" s="60" t="s">
        <v>179</v>
      </c>
      <c r="C362" s="60" t="s">
        <v>85</v>
      </c>
      <c r="D362" s="60" t="s">
        <v>199</v>
      </c>
      <c r="E362" s="60" t="s">
        <v>18</v>
      </c>
      <c r="F362" s="60" t="s">
        <v>634</v>
      </c>
      <c r="G362" s="60" t="s">
        <v>495</v>
      </c>
      <c r="H362" s="60" t="s">
        <v>973</v>
      </c>
      <c r="I362" s="60"/>
      <c r="J362" s="60" t="s">
        <v>974</v>
      </c>
      <c r="L362" s="60"/>
      <c r="M362" s="60"/>
      <c r="N362" s="60" t="s">
        <v>147</v>
      </c>
    </row>
    <row r="363" spans="1:14" hidden="1" x14ac:dyDescent="0.35">
      <c r="A363" s="60"/>
      <c r="B363" s="60" t="s">
        <v>179</v>
      </c>
      <c r="C363" s="60" t="s">
        <v>85</v>
      </c>
      <c r="D363" s="60" t="s">
        <v>199</v>
      </c>
      <c r="E363" s="60" t="s">
        <v>17</v>
      </c>
      <c r="F363" s="60" t="s">
        <v>635</v>
      </c>
      <c r="G363" s="60" t="s">
        <v>975</v>
      </c>
      <c r="H363" s="60" t="s">
        <v>976</v>
      </c>
      <c r="I363" s="60"/>
      <c r="J363" s="60" t="s">
        <v>977</v>
      </c>
      <c r="L363" s="60"/>
      <c r="M363" s="60"/>
      <c r="N363" s="60" t="s">
        <v>147</v>
      </c>
    </row>
    <row r="364" spans="1:14" hidden="1" x14ac:dyDescent="0.35">
      <c r="A364" s="60"/>
      <c r="B364" s="60" t="s">
        <v>179</v>
      </c>
      <c r="C364" s="60" t="s">
        <v>85</v>
      </c>
      <c r="D364" s="60" t="s">
        <v>199</v>
      </c>
      <c r="E364" s="60" t="s">
        <v>14</v>
      </c>
      <c r="F364" s="60" t="s">
        <v>978</v>
      </c>
      <c r="G364" s="60" t="s">
        <v>392</v>
      </c>
      <c r="H364" s="60" t="s">
        <v>979</v>
      </c>
      <c r="I364" s="60"/>
      <c r="J364" s="60" t="s">
        <v>980</v>
      </c>
      <c r="L364" s="60"/>
      <c r="M364" s="60"/>
      <c r="N364" s="60" t="s">
        <v>147</v>
      </c>
    </row>
    <row r="365" spans="1:14" hidden="1" x14ac:dyDescent="0.35">
      <c r="A365" s="60"/>
      <c r="B365" s="60" t="s">
        <v>179</v>
      </c>
      <c r="C365" s="60" t="s">
        <v>85</v>
      </c>
      <c r="D365" s="60" t="s">
        <v>199</v>
      </c>
      <c r="E365" s="60" t="s">
        <v>19</v>
      </c>
      <c r="F365" s="60" t="s">
        <v>636</v>
      </c>
      <c r="G365" s="60" t="s">
        <v>296</v>
      </c>
      <c r="H365" s="60" t="s">
        <v>981</v>
      </c>
      <c r="I365" s="60"/>
      <c r="J365" s="60" t="s">
        <v>982</v>
      </c>
      <c r="L365" s="60"/>
      <c r="M365" s="60"/>
      <c r="N365" s="60" t="s">
        <v>147</v>
      </c>
    </row>
    <row r="366" spans="1:14" hidden="1" x14ac:dyDescent="0.35">
      <c r="A366" s="60"/>
      <c r="B366" s="60" t="s">
        <v>179</v>
      </c>
      <c r="C366" s="60" t="s">
        <v>85</v>
      </c>
      <c r="D366" s="60" t="s">
        <v>199</v>
      </c>
      <c r="E366" s="60" t="s">
        <v>26</v>
      </c>
      <c r="F366" s="60" t="s">
        <v>983</v>
      </c>
      <c r="G366" s="60" t="s">
        <v>984</v>
      </c>
      <c r="H366" s="60" t="s">
        <v>985</v>
      </c>
      <c r="I366" s="60"/>
      <c r="J366" s="60" t="s">
        <v>986</v>
      </c>
      <c r="L366" s="60"/>
      <c r="M366" s="60"/>
      <c r="N366" s="60" t="s">
        <v>147</v>
      </c>
    </row>
    <row r="367" spans="1:14" hidden="1" x14ac:dyDescent="0.35">
      <c r="A367" s="60"/>
      <c r="B367" s="60" t="s">
        <v>179</v>
      </c>
      <c r="C367" s="60" t="s">
        <v>85</v>
      </c>
      <c r="D367" s="60" t="s">
        <v>199</v>
      </c>
      <c r="E367" s="60" t="s">
        <v>16</v>
      </c>
      <c r="F367" s="60" t="s">
        <v>637</v>
      </c>
      <c r="G367" s="60" t="s">
        <v>495</v>
      </c>
      <c r="H367" s="60" t="s">
        <v>987</v>
      </c>
      <c r="I367" s="60"/>
      <c r="J367" s="60" t="s">
        <v>988</v>
      </c>
      <c r="L367" s="60"/>
      <c r="M367" s="60"/>
      <c r="N367" s="60" t="s">
        <v>147</v>
      </c>
    </row>
    <row r="368" spans="1:14" hidden="1" x14ac:dyDescent="0.35">
      <c r="A368" s="60"/>
      <c r="B368" s="60" t="s">
        <v>179</v>
      </c>
      <c r="C368" s="60" t="s">
        <v>85</v>
      </c>
      <c r="D368" s="60" t="s">
        <v>199</v>
      </c>
      <c r="E368" s="60" t="s">
        <v>25</v>
      </c>
      <c r="F368" s="60" t="s">
        <v>638</v>
      </c>
      <c r="G368" s="60" t="s">
        <v>984</v>
      </c>
      <c r="H368" s="60" t="s">
        <v>989</v>
      </c>
      <c r="I368" s="60"/>
      <c r="J368" s="60" t="s">
        <v>990</v>
      </c>
      <c r="L368" s="60"/>
      <c r="M368" s="60"/>
      <c r="N368" s="60" t="s">
        <v>147</v>
      </c>
    </row>
    <row r="369" spans="1:14" hidden="1" x14ac:dyDescent="0.35">
      <c r="A369" s="60"/>
      <c r="B369" s="60" t="s">
        <v>179</v>
      </c>
      <c r="C369" s="60" t="s">
        <v>85</v>
      </c>
      <c r="D369" s="60" t="s">
        <v>199</v>
      </c>
      <c r="E369" s="60" t="s">
        <v>31</v>
      </c>
      <c r="F369" s="60" t="s">
        <v>991</v>
      </c>
      <c r="G369" s="60" t="s">
        <v>502</v>
      </c>
      <c r="H369" s="60" t="s">
        <v>992</v>
      </c>
      <c r="I369" s="60"/>
      <c r="J369" s="60" t="s">
        <v>993</v>
      </c>
      <c r="L369" s="60"/>
      <c r="M369" s="60"/>
      <c r="N369" s="60" t="s">
        <v>147</v>
      </c>
    </row>
    <row r="370" spans="1:14" hidden="1" x14ac:dyDescent="0.35">
      <c r="A370" s="60"/>
      <c r="B370" s="60" t="s">
        <v>179</v>
      </c>
      <c r="C370" s="60" t="s">
        <v>85</v>
      </c>
      <c r="D370" s="60" t="s">
        <v>199</v>
      </c>
      <c r="E370" s="60" t="s">
        <v>150</v>
      </c>
      <c r="F370" s="60" t="s">
        <v>994</v>
      </c>
      <c r="G370" s="60" t="s">
        <v>274</v>
      </c>
      <c r="H370" s="60" t="s">
        <v>995</v>
      </c>
      <c r="I370" s="60"/>
      <c r="J370" s="60" t="s">
        <v>996</v>
      </c>
      <c r="L370" s="60"/>
      <c r="M370" s="60"/>
      <c r="N370" s="60" t="s">
        <v>147</v>
      </c>
    </row>
    <row r="371" spans="1:14" hidden="1" x14ac:dyDescent="0.35">
      <c r="A371" s="60"/>
      <c r="B371" s="60" t="s">
        <v>179</v>
      </c>
      <c r="C371" s="60" t="s">
        <v>85</v>
      </c>
      <c r="D371" s="60" t="s">
        <v>199</v>
      </c>
      <c r="E371" s="60" t="s">
        <v>153</v>
      </c>
      <c r="F371" s="60" t="s">
        <v>997</v>
      </c>
      <c r="G371" s="60" t="s">
        <v>416</v>
      </c>
      <c r="H371" s="60" t="s">
        <v>998</v>
      </c>
      <c r="I371" s="60"/>
      <c r="J371" s="60" t="s">
        <v>999</v>
      </c>
      <c r="L371" s="60"/>
      <c r="M371" s="60"/>
      <c r="N371" s="60" t="s">
        <v>147</v>
      </c>
    </row>
    <row r="372" spans="1:14" hidden="1" x14ac:dyDescent="0.35">
      <c r="A372" s="60"/>
      <c r="B372" s="60" t="s">
        <v>179</v>
      </c>
      <c r="C372" s="60" t="s">
        <v>85</v>
      </c>
      <c r="D372" s="60" t="s">
        <v>199</v>
      </c>
      <c r="E372" s="60" t="s">
        <v>23</v>
      </c>
      <c r="F372" s="60" t="s">
        <v>1000</v>
      </c>
      <c r="G372" s="60" t="s">
        <v>393</v>
      </c>
      <c r="H372" s="60" t="s">
        <v>1001</v>
      </c>
      <c r="I372" s="60"/>
      <c r="J372" s="60" t="s">
        <v>1002</v>
      </c>
      <c r="L372" s="60"/>
      <c r="M372" s="60"/>
      <c r="N372" s="60" t="s">
        <v>147</v>
      </c>
    </row>
    <row r="373" spans="1:14" hidden="1" x14ac:dyDescent="0.35">
      <c r="A373" s="60"/>
      <c r="B373" s="60" t="s">
        <v>179</v>
      </c>
      <c r="C373" s="60" t="s">
        <v>85</v>
      </c>
      <c r="D373" s="60" t="s">
        <v>199</v>
      </c>
      <c r="E373" s="60" t="s">
        <v>151</v>
      </c>
      <c r="F373" s="60" t="s">
        <v>564</v>
      </c>
      <c r="G373" s="60" t="s">
        <v>408</v>
      </c>
      <c r="H373" s="60" t="s">
        <v>1003</v>
      </c>
      <c r="I373" s="60"/>
      <c r="J373" s="60" t="s">
        <v>1004</v>
      </c>
      <c r="L373" s="60"/>
      <c r="M373" s="60"/>
      <c r="N373" s="60" t="s">
        <v>147</v>
      </c>
    </row>
    <row r="374" spans="1:14" hidden="1" x14ac:dyDescent="0.35">
      <c r="A374" s="60"/>
      <c r="B374" s="60" t="s">
        <v>179</v>
      </c>
      <c r="C374" s="60" t="s">
        <v>85</v>
      </c>
      <c r="D374" s="60" t="s">
        <v>199</v>
      </c>
      <c r="E374" s="60" t="s">
        <v>149</v>
      </c>
      <c r="F374" s="60" t="s">
        <v>564</v>
      </c>
      <c r="G374" s="60" t="s">
        <v>496</v>
      </c>
      <c r="H374" s="60" t="s">
        <v>1005</v>
      </c>
      <c r="I374" s="60"/>
      <c r="J374" s="60" t="s">
        <v>1006</v>
      </c>
      <c r="L374" s="60"/>
      <c r="M374" s="60"/>
      <c r="N374" s="60" t="s">
        <v>147</v>
      </c>
    </row>
    <row r="375" spans="1:14" hidden="1" x14ac:dyDescent="0.35">
      <c r="A375" s="60"/>
      <c r="B375" s="60" t="s">
        <v>179</v>
      </c>
      <c r="C375" s="60" t="s">
        <v>87</v>
      </c>
      <c r="D375" s="60" t="s">
        <v>198</v>
      </c>
      <c r="E375" s="60" t="s">
        <v>4</v>
      </c>
      <c r="F375" s="60" t="s">
        <v>1007</v>
      </c>
      <c r="G375" s="60" t="s">
        <v>1008</v>
      </c>
      <c r="H375" s="60" t="s">
        <v>1009</v>
      </c>
      <c r="I375" s="60"/>
      <c r="J375" s="60" t="s">
        <v>1010</v>
      </c>
      <c r="L375" s="60"/>
      <c r="M375" s="60"/>
      <c r="N375" s="60" t="s">
        <v>147</v>
      </c>
    </row>
    <row r="376" spans="1:14" hidden="1" x14ac:dyDescent="0.35">
      <c r="A376" s="60"/>
      <c r="B376" s="60" t="s">
        <v>179</v>
      </c>
      <c r="C376" s="60" t="s">
        <v>87</v>
      </c>
      <c r="D376" s="60" t="s">
        <v>199</v>
      </c>
      <c r="E376" s="60" t="s">
        <v>20</v>
      </c>
      <c r="F376" s="60" t="s">
        <v>428</v>
      </c>
      <c r="G376" s="60" t="s">
        <v>395</v>
      </c>
      <c r="H376" s="60" t="s">
        <v>640</v>
      </c>
      <c r="I376" s="60"/>
      <c r="J376" s="60" t="s">
        <v>1011</v>
      </c>
      <c r="L376" s="60"/>
      <c r="M376" s="60"/>
      <c r="N376" s="60" t="s">
        <v>147</v>
      </c>
    </row>
    <row r="377" spans="1:14" hidden="1" x14ac:dyDescent="0.35">
      <c r="A377" s="60"/>
      <c r="B377" s="60" t="s">
        <v>179</v>
      </c>
      <c r="C377" s="60" t="s">
        <v>87</v>
      </c>
      <c r="D377" s="60" t="s">
        <v>199</v>
      </c>
      <c r="E377" s="60" t="s">
        <v>15</v>
      </c>
      <c r="F377" s="60" t="s">
        <v>641</v>
      </c>
      <c r="G377" s="60" t="s">
        <v>494</v>
      </c>
      <c r="H377" s="60" t="s">
        <v>1012</v>
      </c>
      <c r="I377" s="60"/>
      <c r="J377" s="60" t="s">
        <v>1013</v>
      </c>
      <c r="L377" s="60"/>
      <c r="M377" s="60"/>
      <c r="N377" s="60" t="s">
        <v>147</v>
      </c>
    </row>
    <row r="378" spans="1:14" hidden="1" x14ac:dyDescent="0.35">
      <c r="A378" s="60"/>
      <c r="B378" s="60" t="s">
        <v>179</v>
      </c>
      <c r="C378" s="60" t="s">
        <v>87</v>
      </c>
      <c r="D378" s="60" t="s">
        <v>199</v>
      </c>
      <c r="E378" s="60" t="s">
        <v>21</v>
      </c>
      <c r="F378" s="60" t="s">
        <v>1014</v>
      </c>
      <c r="G378" s="60" t="s">
        <v>1015</v>
      </c>
      <c r="H378" s="60" t="s">
        <v>1016</v>
      </c>
      <c r="I378" s="60"/>
      <c r="J378" s="60" t="s">
        <v>1017</v>
      </c>
      <c r="L378" s="60"/>
      <c r="M378" s="60"/>
      <c r="N378" s="60" t="s">
        <v>147</v>
      </c>
    </row>
    <row r="379" spans="1:14" hidden="1" x14ac:dyDescent="0.35">
      <c r="A379" s="60"/>
      <c r="B379" s="60" t="s">
        <v>179</v>
      </c>
      <c r="C379" s="60" t="s">
        <v>87</v>
      </c>
      <c r="D379" s="60" t="s">
        <v>199</v>
      </c>
      <c r="E379" s="60" t="s">
        <v>22</v>
      </c>
      <c r="F379" s="60" t="s">
        <v>441</v>
      </c>
      <c r="G379" s="60" t="s">
        <v>716</v>
      </c>
      <c r="H379" s="60" t="s">
        <v>1018</v>
      </c>
      <c r="I379" s="60"/>
      <c r="J379" s="60" t="s">
        <v>1019</v>
      </c>
      <c r="L379" s="60"/>
      <c r="M379" s="60"/>
      <c r="N379" s="60" t="s">
        <v>147</v>
      </c>
    </row>
    <row r="380" spans="1:14" hidden="1" x14ac:dyDescent="0.35">
      <c r="A380" s="60"/>
      <c r="B380" s="60" t="s">
        <v>179</v>
      </c>
      <c r="C380" s="60" t="s">
        <v>87</v>
      </c>
      <c r="D380" s="60" t="s">
        <v>199</v>
      </c>
      <c r="E380" s="60" t="s">
        <v>24</v>
      </c>
      <c r="F380" s="60" t="s">
        <v>642</v>
      </c>
      <c r="G380" s="60" t="s">
        <v>1020</v>
      </c>
      <c r="H380" s="60" t="s">
        <v>1021</v>
      </c>
      <c r="I380" s="60"/>
      <c r="J380" s="60" t="s">
        <v>1022</v>
      </c>
      <c r="L380" s="60"/>
      <c r="M380" s="60"/>
      <c r="N380" s="60" t="s">
        <v>147</v>
      </c>
    </row>
    <row r="381" spans="1:14" hidden="1" x14ac:dyDescent="0.35">
      <c r="A381" s="60"/>
      <c r="B381" s="60" t="s">
        <v>179</v>
      </c>
      <c r="C381" s="60" t="s">
        <v>87</v>
      </c>
      <c r="D381" s="60" t="s">
        <v>199</v>
      </c>
      <c r="E381" s="60" t="s">
        <v>28</v>
      </c>
      <c r="F381" s="60" t="s">
        <v>643</v>
      </c>
      <c r="G381" s="60" t="s">
        <v>314</v>
      </c>
      <c r="H381" s="60" t="s">
        <v>1023</v>
      </c>
      <c r="I381" s="60"/>
      <c r="J381" s="60" t="s">
        <v>1024</v>
      </c>
      <c r="L381" s="60"/>
      <c r="M381" s="60"/>
      <c r="N381" s="60" t="s">
        <v>147</v>
      </c>
    </row>
    <row r="382" spans="1:14" hidden="1" x14ac:dyDescent="0.35">
      <c r="A382" s="60"/>
      <c r="B382" s="60" t="s">
        <v>179</v>
      </c>
      <c r="C382" s="60" t="s">
        <v>87</v>
      </c>
      <c r="D382" s="60" t="s">
        <v>199</v>
      </c>
      <c r="E382" s="60" t="s">
        <v>18</v>
      </c>
      <c r="F382" s="60" t="s">
        <v>644</v>
      </c>
      <c r="G382" s="60" t="s">
        <v>316</v>
      </c>
      <c r="H382" s="60" t="s">
        <v>1025</v>
      </c>
      <c r="I382" s="60"/>
      <c r="J382" s="60" t="s">
        <v>1026</v>
      </c>
      <c r="L382" s="60"/>
      <c r="M382" s="60"/>
      <c r="N382" s="60" t="s">
        <v>147</v>
      </c>
    </row>
    <row r="383" spans="1:14" hidden="1" x14ac:dyDescent="0.35">
      <c r="A383" s="60"/>
      <c r="B383" s="60" t="s">
        <v>179</v>
      </c>
      <c r="C383" s="60" t="s">
        <v>87</v>
      </c>
      <c r="D383" s="60" t="s">
        <v>199</v>
      </c>
      <c r="E383" s="60" t="s">
        <v>17</v>
      </c>
      <c r="F383" s="60" t="s">
        <v>644</v>
      </c>
      <c r="G383" s="60" t="s">
        <v>620</v>
      </c>
      <c r="H383" s="60" t="s">
        <v>1027</v>
      </c>
      <c r="I383" s="60"/>
      <c r="J383" s="60" t="s">
        <v>1028</v>
      </c>
      <c r="L383" s="60"/>
      <c r="M383" s="60"/>
      <c r="N383" s="60" t="s">
        <v>147</v>
      </c>
    </row>
    <row r="384" spans="1:14" hidden="1" x14ac:dyDescent="0.35">
      <c r="A384" s="60"/>
      <c r="B384" s="60" t="s">
        <v>179</v>
      </c>
      <c r="C384" s="60" t="s">
        <v>87</v>
      </c>
      <c r="D384" s="60" t="s">
        <v>199</v>
      </c>
      <c r="E384" s="60" t="s">
        <v>14</v>
      </c>
      <c r="F384" s="60" t="s">
        <v>1029</v>
      </c>
      <c r="G384" s="60" t="s">
        <v>294</v>
      </c>
      <c r="H384" s="60" t="s">
        <v>1030</v>
      </c>
      <c r="I384" s="60"/>
      <c r="J384" s="60" t="s">
        <v>1031</v>
      </c>
      <c r="L384" s="60"/>
      <c r="M384" s="60"/>
      <c r="N384" s="60" t="s">
        <v>147</v>
      </c>
    </row>
    <row r="385" spans="1:14" hidden="1" x14ac:dyDescent="0.35">
      <c r="A385" s="60"/>
      <c r="B385" s="60" t="s">
        <v>179</v>
      </c>
      <c r="C385" s="60" t="s">
        <v>87</v>
      </c>
      <c r="D385" s="60" t="s">
        <v>199</v>
      </c>
      <c r="E385" s="60" t="s">
        <v>19</v>
      </c>
      <c r="F385" s="60" t="s">
        <v>645</v>
      </c>
      <c r="G385" s="60" t="s">
        <v>525</v>
      </c>
      <c r="H385" s="60" t="s">
        <v>1032</v>
      </c>
      <c r="I385" s="60"/>
      <c r="J385" s="60" t="s">
        <v>1033</v>
      </c>
      <c r="L385" s="60"/>
      <c r="M385" s="60"/>
      <c r="N385" s="60" t="s">
        <v>147</v>
      </c>
    </row>
    <row r="386" spans="1:14" hidden="1" x14ac:dyDescent="0.35">
      <c r="A386" s="60"/>
      <c r="B386" s="60" t="s">
        <v>179</v>
      </c>
      <c r="C386" s="60" t="s">
        <v>87</v>
      </c>
      <c r="D386" s="60" t="s">
        <v>199</v>
      </c>
      <c r="E386" s="60" t="s">
        <v>26</v>
      </c>
      <c r="F386" s="60" t="s">
        <v>1034</v>
      </c>
      <c r="G386" s="60" t="s">
        <v>492</v>
      </c>
      <c r="H386" s="60" t="s">
        <v>1035</v>
      </c>
      <c r="I386" s="60"/>
      <c r="J386" s="60" t="s">
        <v>1036</v>
      </c>
      <c r="L386" s="60"/>
      <c r="M386" s="60"/>
      <c r="N386" s="60" t="s">
        <v>147</v>
      </c>
    </row>
    <row r="387" spans="1:14" hidden="1" x14ac:dyDescent="0.35">
      <c r="A387" s="60"/>
      <c r="B387" s="60" t="s">
        <v>179</v>
      </c>
      <c r="C387" s="60" t="s">
        <v>87</v>
      </c>
      <c r="D387" s="60" t="s">
        <v>199</v>
      </c>
      <c r="E387" s="60" t="s">
        <v>16</v>
      </c>
      <c r="F387" s="60" t="s">
        <v>646</v>
      </c>
      <c r="G387" s="60" t="s">
        <v>525</v>
      </c>
      <c r="H387" s="60" t="s">
        <v>1037</v>
      </c>
      <c r="I387" s="60"/>
      <c r="J387" s="60" t="s">
        <v>1038</v>
      </c>
      <c r="L387" s="60"/>
      <c r="M387" s="60"/>
      <c r="N387" s="60" t="s">
        <v>147</v>
      </c>
    </row>
    <row r="388" spans="1:14" hidden="1" x14ac:dyDescent="0.35">
      <c r="A388" s="60"/>
      <c r="B388" s="60" t="s">
        <v>179</v>
      </c>
      <c r="C388" s="60" t="s">
        <v>87</v>
      </c>
      <c r="D388" s="60" t="s">
        <v>199</v>
      </c>
      <c r="E388" s="60" t="s">
        <v>25</v>
      </c>
      <c r="F388" s="60" t="s">
        <v>1039</v>
      </c>
      <c r="G388" s="60" t="s">
        <v>525</v>
      </c>
      <c r="H388" s="60" t="s">
        <v>647</v>
      </c>
      <c r="I388" s="60"/>
      <c r="J388" s="60" t="s">
        <v>1040</v>
      </c>
      <c r="L388" s="60"/>
      <c r="M388" s="60"/>
      <c r="N388" s="60" t="s">
        <v>147</v>
      </c>
    </row>
    <row r="389" spans="1:14" hidden="1" x14ac:dyDescent="0.35">
      <c r="A389" s="60"/>
      <c r="B389" s="60" t="s">
        <v>179</v>
      </c>
      <c r="C389" s="60" t="s">
        <v>87</v>
      </c>
      <c r="D389" s="60" t="s">
        <v>199</v>
      </c>
      <c r="E389" s="60" t="s">
        <v>31</v>
      </c>
      <c r="F389" s="60" t="s">
        <v>648</v>
      </c>
      <c r="G389" s="60" t="s">
        <v>382</v>
      </c>
      <c r="H389" s="60" t="s">
        <v>649</v>
      </c>
      <c r="I389" s="60"/>
      <c r="J389" s="60" t="s">
        <v>1041</v>
      </c>
      <c r="L389" s="60"/>
      <c r="M389" s="60"/>
      <c r="N389" s="60" t="s">
        <v>147</v>
      </c>
    </row>
    <row r="390" spans="1:14" hidden="1" x14ac:dyDescent="0.35">
      <c r="A390" s="60"/>
      <c r="B390" s="60" t="s">
        <v>179</v>
      </c>
      <c r="C390" s="60" t="s">
        <v>87</v>
      </c>
      <c r="D390" s="60" t="s">
        <v>199</v>
      </c>
      <c r="E390" s="60" t="s">
        <v>150</v>
      </c>
      <c r="F390" s="60" t="s">
        <v>591</v>
      </c>
      <c r="G390" s="60" t="s">
        <v>1042</v>
      </c>
      <c r="H390" s="60" t="s">
        <v>1043</v>
      </c>
      <c r="I390" s="60"/>
      <c r="J390" s="60" t="s">
        <v>1044</v>
      </c>
      <c r="L390" s="60"/>
      <c r="M390" s="60"/>
      <c r="N390" s="60" t="s">
        <v>147</v>
      </c>
    </row>
    <row r="391" spans="1:14" hidden="1" x14ac:dyDescent="0.35">
      <c r="A391" s="60"/>
      <c r="B391" s="60" t="s">
        <v>179</v>
      </c>
      <c r="C391" s="60" t="s">
        <v>87</v>
      </c>
      <c r="D391" s="60" t="s">
        <v>199</v>
      </c>
      <c r="E391" s="60" t="s">
        <v>153</v>
      </c>
      <c r="F391" s="60" t="s">
        <v>591</v>
      </c>
      <c r="G391" s="60" t="s">
        <v>443</v>
      </c>
      <c r="H391" s="60" t="s">
        <v>1045</v>
      </c>
      <c r="I391" s="60"/>
      <c r="J391" s="60" t="s">
        <v>691</v>
      </c>
      <c r="L391" s="60"/>
      <c r="M391" s="60"/>
      <c r="N391" s="60" t="s">
        <v>147</v>
      </c>
    </row>
    <row r="392" spans="1:14" hidden="1" x14ac:dyDescent="0.35">
      <c r="A392" s="60"/>
      <c r="B392" s="60" t="s">
        <v>179</v>
      </c>
      <c r="C392" s="60" t="s">
        <v>87</v>
      </c>
      <c r="D392" s="60" t="s">
        <v>199</v>
      </c>
      <c r="E392" s="60" t="s">
        <v>23</v>
      </c>
      <c r="F392" s="60" t="s">
        <v>650</v>
      </c>
      <c r="G392" s="60" t="s">
        <v>400</v>
      </c>
      <c r="H392" s="60" t="s">
        <v>1046</v>
      </c>
      <c r="I392" s="60"/>
      <c r="J392" s="60" t="s">
        <v>1047</v>
      </c>
      <c r="L392" s="60"/>
      <c r="M392" s="60"/>
      <c r="N392" s="60" t="s">
        <v>147</v>
      </c>
    </row>
    <row r="393" spans="1:14" hidden="1" x14ac:dyDescent="0.35">
      <c r="A393" s="60"/>
      <c r="B393" s="60" t="s">
        <v>179</v>
      </c>
      <c r="C393" s="60" t="s">
        <v>87</v>
      </c>
      <c r="D393" s="60" t="s">
        <v>199</v>
      </c>
      <c r="E393" s="60" t="s">
        <v>151</v>
      </c>
      <c r="F393" s="60" t="s">
        <v>591</v>
      </c>
      <c r="G393" s="60" t="s">
        <v>395</v>
      </c>
      <c r="H393" s="60" t="s">
        <v>1048</v>
      </c>
      <c r="I393" s="60"/>
      <c r="J393" s="60" t="s">
        <v>1049</v>
      </c>
      <c r="L393" s="60"/>
      <c r="M393" s="60"/>
      <c r="N393" s="60" t="s">
        <v>147</v>
      </c>
    </row>
    <row r="394" spans="1:14" hidden="1" x14ac:dyDescent="0.35">
      <c r="A394" s="60"/>
      <c r="B394" s="60" t="s">
        <v>179</v>
      </c>
      <c r="C394" s="60" t="s">
        <v>87</v>
      </c>
      <c r="D394" s="60" t="s">
        <v>199</v>
      </c>
      <c r="E394" s="60" t="s">
        <v>149</v>
      </c>
      <c r="F394" s="60" t="s">
        <v>591</v>
      </c>
      <c r="G394" s="60" t="s">
        <v>400</v>
      </c>
      <c r="H394" s="60" t="s">
        <v>1050</v>
      </c>
      <c r="I394" s="60"/>
      <c r="J394" s="60" t="s">
        <v>1051</v>
      </c>
      <c r="L394" s="60"/>
      <c r="M394" s="60"/>
      <c r="N394" s="60" t="s">
        <v>147</v>
      </c>
    </row>
    <row r="395" spans="1:14" hidden="1" x14ac:dyDescent="0.35">
      <c r="A395" s="60"/>
      <c r="B395" s="60" t="s">
        <v>179</v>
      </c>
      <c r="C395" s="60" t="s">
        <v>267</v>
      </c>
      <c r="D395" s="60" t="s">
        <v>198</v>
      </c>
      <c r="E395" s="60" t="s">
        <v>4</v>
      </c>
      <c r="F395" s="60" t="s">
        <v>1052</v>
      </c>
      <c r="G395" s="60" t="s">
        <v>498</v>
      </c>
      <c r="H395" s="60" t="s">
        <v>1053</v>
      </c>
      <c r="I395" s="60"/>
      <c r="J395" s="60" t="s">
        <v>1054</v>
      </c>
      <c r="L395" s="60"/>
      <c r="M395" s="60"/>
      <c r="N395" s="60" t="s">
        <v>147</v>
      </c>
    </row>
    <row r="396" spans="1:14" hidden="1" x14ac:dyDescent="0.35">
      <c r="A396" s="60"/>
      <c r="B396" s="60" t="s">
        <v>179</v>
      </c>
      <c r="C396" s="60" t="s">
        <v>93</v>
      </c>
      <c r="D396" s="60" t="s">
        <v>198</v>
      </c>
      <c r="E396" s="60" t="s">
        <v>4</v>
      </c>
      <c r="F396" s="60" t="s">
        <v>737</v>
      </c>
      <c r="G396" s="60" t="s">
        <v>617</v>
      </c>
      <c r="H396" s="60" t="s">
        <v>1055</v>
      </c>
      <c r="I396" s="60"/>
      <c r="J396" s="60" t="s">
        <v>1056</v>
      </c>
      <c r="L396" s="60"/>
      <c r="M396" s="60"/>
      <c r="N396" s="60" t="s">
        <v>147</v>
      </c>
    </row>
    <row r="397" spans="1:14" hidden="1" x14ac:dyDescent="0.35">
      <c r="A397" s="60"/>
      <c r="B397" s="60" t="s">
        <v>159</v>
      </c>
      <c r="C397" s="60" t="s">
        <v>95</v>
      </c>
      <c r="D397" s="60" t="s">
        <v>198</v>
      </c>
      <c r="E397" s="60" t="s">
        <v>148</v>
      </c>
      <c r="F397" s="60" t="s">
        <v>1057</v>
      </c>
      <c r="G397" s="60" t="s">
        <v>1042</v>
      </c>
      <c r="H397" s="60" t="s">
        <v>1058</v>
      </c>
      <c r="I397" s="60"/>
      <c r="J397" s="60" t="s">
        <v>704</v>
      </c>
      <c r="L397" s="60"/>
      <c r="M397" s="60"/>
      <c r="N397" s="60" t="s">
        <v>147</v>
      </c>
    </row>
    <row r="398" spans="1:14" hidden="1" x14ac:dyDescent="0.35">
      <c r="A398" s="60"/>
      <c r="B398" s="60" t="s">
        <v>159</v>
      </c>
      <c r="C398" s="60" t="s">
        <v>97</v>
      </c>
      <c r="D398" s="60" t="s">
        <v>198</v>
      </c>
      <c r="E398" s="60" t="s">
        <v>148</v>
      </c>
      <c r="F398" s="60" t="s">
        <v>1059</v>
      </c>
      <c r="G398" s="60" t="s">
        <v>295</v>
      </c>
      <c r="H398" s="60" t="s">
        <v>1060</v>
      </c>
      <c r="I398" s="60"/>
      <c r="J398" s="60" t="s">
        <v>1061</v>
      </c>
      <c r="L398" s="60"/>
      <c r="M398" s="60"/>
      <c r="N398" s="60" t="s">
        <v>147</v>
      </c>
    </row>
    <row r="399" spans="1:14" hidden="1" x14ac:dyDescent="0.35">
      <c r="A399" s="60"/>
      <c r="B399" s="60" t="s">
        <v>169</v>
      </c>
      <c r="C399" s="60" t="s">
        <v>99</v>
      </c>
      <c r="D399" s="60" t="s">
        <v>198</v>
      </c>
      <c r="E399" s="60" t="s">
        <v>11</v>
      </c>
      <c r="F399" s="60" t="s">
        <v>651</v>
      </c>
      <c r="G399" s="60" t="s">
        <v>1062</v>
      </c>
      <c r="H399" s="60" t="s">
        <v>1063</v>
      </c>
      <c r="I399" s="60"/>
      <c r="J399" s="60" t="s">
        <v>1064</v>
      </c>
      <c r="L399" s="60"/>
      <c r="M399" s="60"/>
      <c r="N399" s="60" t="s">
        <v>147</v>
      </c>
    </row>
    <row r="400" spans="1:14" hidden="1" x14ac:dyDescent="0.35">
      <c r="A400" s="60"/>
      <c r="B400" s="60" t="s">
        <v>169</v>
      </c>
      <c r="C400" s="60" t="s">
        <v>101</v>
      </c>
      <c r="D400" s="60" t="s">
        <v>198</v>
      </c>
      <c r="E400" s="60" t="s">
        <v>11</v>
      </c>
      <c r="F400" s="60" t="s">
        <v>652</v>
      </c>
      <c r="G400" s="60" t="s">
        <v>495</v>
      </c>
      <c r="H400" s="60" t="s">
        <v>1065</v>
      </c>
      <c r="I400" s="60"/>
      <c r="J400" s="60" t="s">
        <v>1066</v>
      </c>
      <c r="L400" s="60"/>
      <c r="M400" s="60"/>
      <c r="N400" s="60" t="s">
        <v>147</v>
      </c>
    </row>
    <row r="401" spans="1:14" hidden="1" x14ac:dyDescent="0.35">
      <c r="A401" s="60"/>
      <c r="B401" s="60" t="s">
        <v>169</v>
      </c>
      <c r="C401" s="60" t="s">
        <v>103</v>
      </c>
      <c r="D401" s="60" t="s">
        <v>198</v>
      </c>
      <c r="E401" s="60" t="s">
        <v>11</v>
      </c>
      <c r="F401" s="60" t="s">
        <v>1067</v>
      </c>
      <c r="G401" s="60" t="s">
        <v>284</v>
      </c>
      <c r="H401" s="60" t="s">
        <v>1068</v>
      </c>
      <c r="I401" s="60"/>
      <c r="J401" s="60" t="s">
        <v>1069</v>
      </c>
      <c r="L401" s="60"/>
      <c r="M401" s="60"/>
      <c r="N401" s="60" t="s">
        <v>147</v>
      </c>
    </row>
    <row r="402" spans="1:14" hidden="1" x14ac:dyDescent="0.35">
      <c r="A402" s="60"/>
      <c r="B402" s="60" t="s">
        <v>166</v>
      </c>
      <c r="C402" s="60" t="s">
        <v>105</v>
      </c>
      <c r="D402" s="60" t="s">
        <v>198</v>
      </c>
      <c r="E402" s="60" t="s">
        <v>3</v>
      </c>
      <c r="F402" s="60" t="s">
        <v>1070</v>
      </c>
      <c r="G402" s="60" t="s">
        <v>404</v>
      </c>
      <c r="H402" s="60" t="s">
        <v>1071</v>
      </c>
      <c r="I402" s="60"/>
      <c r="J402" s="60" t="s">
        <v>1072</v>
      </c>
      <c r="L402" s="60"/>
      <c r="M402" s="60"/>
      <c r="N402" s="60" t="s">
        <v>147</v>
      </c>
    </row>
    <row r="403" spans="1:14" hidden="1" x14ac:dyDescent="0.35">
      <c r="A403" s="60"/>
      <c r="B403" s="60" t="s">
        <v>166</v>
      </c>
      <c r="C403" s="60" t="s">
        <v>107</v>
      </c>
      <c r="D403" s="60" t="s">
        <v>198</v>
      </c>
      <c r="E403" s="60" t="s">
        <v>3</v>
      </c>
      <c r="F403" s="60" t="s">
        <v>653</v>
      </c>
      <c r="G403" s="60" t="s">
        <v>690</v>
      </c>
      <c r="H403" s="60" t="s">
        <v>1073</v>
      </c>
      <c r="I403" s="60"/>
      <c r="J403" s="60" t="s">
        <v>1074</v>
      </c>
      <c r="L403" s="60"/>
      <c r="M403" s="60"/>
      <c r="N403" s="60" t="s">
        <v>147</v>
      </c>
    </row>
    <row r="404" spans="1:14" hidden="1" x14ac:dyDescent="0.35">
      <c r="A404" s="60"/>
      <c r="B404" s="60" t="s">
        <v>166</v>
      </c>
      <c r="C404" s="60" t="s">
        <v>107</v>
      </c>
      <c r="D404" s="60" t="s">
        <v>199</v>
      </c>
      <c r="E404" s="60" t="s">
        <v>18</v>
      </c>
      <c r="F404" s="60" t="s">
        <v>405</v>
      </c>
      <c r="G404" s="60" t="s">
        <v>405</v>
      </c>
      <c r="H404" s="60" t="s">
        <v>654</v>
      </c>
      <c r="I404" s="60"/>
      <c r="J404" s="60" t="s">
        <v>422</v>
      </c>
      <c r="L404" s="60"/>
      <c r="M404" s="60"/>
      <c r="N404" s="60" t="s">
        <v>147</v>
      </c>
    </row>
    <row r="405" spans="1:14" hidden="1" x14ac:dyDescent="0.35">
      <c r="A405" s="60"/>
      <c r="B405" s="60" t="s">
        <v>166</v>
      </c>
      <c r="C405" s="60" t="s">
        <v>107</v>
      </c>
      <c r="D405" s="60" t="s">
        <v>199</v>
      </c>
      <c r="E405" s="60" t="s">
        <v>23</v>
      </c>
      <c r="F405" s="60" t="s">
        <v>417</v>
      </c>
      <c r="G405" s="60" t="s">
        <v>395</v>
      </c>
      <c r="H405" s="60" t="s">
        <v>1075</v>
      </c>
      <c r="I405" s="60"/>
      <c r="J405" s="60" t="s">
        <v>272</v>
      </c>
      <c r="L405" s="60"/>
      <c r="M405" s="60"/>
      <c r="N405" s="60" t="s">
        <v>147</v>
      </c>
    </row>
    <row r="406" spans="1:14" hidden="1" x14ac:dyDescent="0.35">
      <c r="A406" s="60"/>
      <c r="B406" s="60" t="s">
        <v>166</v>
      </c>
      <c r="C406" s="60" t="s">
        <v>109</v>
      </c>
      <c r="D406" s="60" t="s">
        <v>198</v>
      </c>
      <c r="E406" s="60" t="s">
        <v>3</v>
      </c>
      <c r="F406" s="60" t="s">
        <v>1076</v>
      </c>
      <c r="G406" s="60" t="s">
        <v>1077</v>
      </c>
      <c r="H406" s="60" t="s">
        <v>1078</v>
      </c>
      <c r="I406" s="60"/>
      <c r="J406" s="60" t="s">
        <v>1079</v>
      </c>
      <c r="L406" s="60"/>
      <c r="M406" s="60"/>
      <c r="N406" s="60" t="s">
        <v>147</v>
      </c>
    </row>
    <row r="407" spans="1:14" hidden="1" x14ac:dyDescent="0.35">
      <c r="A407" s="60"/>
      <c r="B407" s="60" t="s">
        <v>166</v>
      </c>
      <c r="C407" s="60" t="s">
        <v>111</v>
      </c>
      <c r="D407" s="60" t="s">
        <v>198</v>
      </c>
      <c r="E407" s="60" t="s">
        <v>3</v>
      </c>
      <c r="F407" s="60" t="s">
        <v>655</v>
      </c>
      <c r="G407" s="60" t="s">
        <v>625</v>
      </c>
      <c r="H407" s="60" t="s">
        <v>1080</v>
      </c>
      <c r="I407" s="60"/>
      <c r="J407" s="60" t="s">
        <v>1081</v>
      </c>
      <c r="L407" s="60"/>
      <c r="M407" s="60"/>
      <c r="N407" s="60" t="s">
        <v>147</v>
      </c>
    </row>
    <row r="408" spans="1:14" hidden="1" x14ac:dyDescent="0.35">
      <c r="A408" s="60"/>
      <c r="B408" s="60" t="s">
        <v>166</v>
      </c>
      <c r="C408" s="60" t="s">
        <v>111</v>
      </c>
      <c r="D408" s="60" t="s">
        <v>199</v>
      </c>
      <c r="E408" s="60" t="s">
        <v>25</v>
      </c>
      <c r="F408" s="60" t="s">
        <v>656</v>
      </c>
      <c r="G408" s="60" t="s">
        <v>314</v>
      </c>
      <c r="H408" s="60" t="s">
        <v>656</v>
      </c>
      <c r="I408" s="60"/>
      <c r="J408" s="60" t="s">
        <v>1082</v>
      </c>
      <c r="L408" s="60"/>
      <c r="M408" s="60"/>
      <c r="N408" s="60" t="s">
        <v>147</v>
      </c>
    </row>
    <row r="409" spans="1:14" hidden="1" x14ac:dyDescent="0.35">
      <c r="A409" s="60"/>
      <c r="B409" s="60" t="s">
        <v>166</v>
      </c>
      <c r="C409" s="60" t="s">
        <v>111</v>
      </c>
      <c r="D409" s="60" t="s">
        <v>199</v>
      </c>
      <c r="E409" s="60" t="s">
        <v>151</v>
      </c>
      <c r="F409" s="60" t="s">
        <v>503</v>
      </c>
      <c r="G409" s="60" t="s">
        <v>383</v>
      </c>
      <c r="H409" s="60" t="s">
        <v>1083</v>
      </c>
      <c r="I409" s="60"/>
      <c r="J409" s="60" t="s">
        <v>272</v>
      </c>
      <c r="L409" s="60"/>
      <c r="M409" s="60"/>
      <c r="N409" s="60" t="s">
        <v>147</v>
      </c>
    </row>
    <row r="410" spans="1:14" hidden="1" x14ac:dyDescent="0.35">
      <c r="A410" s="60"/>
      <c r="B410" s="60" t="s">
        <v>155</v>
      </c>
      <c r="C410" s="60" t="s">
        <v>113</v>
      </c>
      <c r="D410" s="60" t="s">
        <v>199</v>
      </c>
      <c r="E410" s="60" t="s">
        <v>18</v>
      </c>
      <c r="F410" s="60" t="s">
        <v>422</v>
      </c>
      <c r="G410" s="60" t="s">
        <v>438</v>
      </c>
      <c r="H410" s="60" t="s">
        <v>1098</v>
      </c>
      <c r="I410" s="60"/>
      <c r="J410" s="60" t="s">
        <v>272</v>
      </c>
      <c r="L410" s="60"/>
      <c r="M410" s="60"/>
      <c r="N410" s="60" t="s">
        <v>147</v>
      </c>
    </row>
    <row r="411" spans="1:14" hidden="1" x14ac:dyDescent="0.35">
      <c r="A411" s="60" t="s">
        <v>246</v>
      </c>
      <c r="B411" s="60" t="s">
        <v>178</v>
      </c>
      <c r="C411" s="60" t="s">
        <v>247</v>
      </c>
      <c r="D411" s="60" t="s">
        <v>198</v>
      </c>
      <c r="E411" s="60" t="s">
        <v>1248</v>
      </c>
      <c r="F411" s="60" t="s">
        <v>272</v>
      </c>
      <c r="G411" s="60" t="s">
        <v>272</v>
      </c>
      <c r="H411" s="60" t="s">
        <v>272</v>
      </c>
      <c r="I411" s="60"/>
      <c r="J411" s="60" t="s">
        <v>1249</v>
      </c>
      <c r="L411" s="60" t="s">
        <v>4</v>
      </c>
      <c r="M411" s="60" t="s">
        <v>592</v>
      </c>
      <c r="N411" s="60" t="s">
        <v>146</v>
      </c>
    </row>
    <row r="412" spans="1:14" hidden="1" x14ac:dyDescent="0.35">
      <c r="A412" s="60" t="s">
        <v>254</v>
      </c>
      <c r="B412" s="60" t="s">
        <v>585</v>
      </c>
      <c r="C412" s="60" t="s">
        <v>255</v>
      </c>
      <c r="D412" s="60" t="s">
        <v>198</v>
      </c>
      <c r="E412" s="60" t="s">
        <v>30</v>
      </c>
      <c r="F412" s="60" t="s">
        <v>274</v>
      </c>
      <c r="G412" s="60" t="s">
        <v>272</v>
      </c>
      <c r="H412" s="60" t="s">
        <v>272</v>
      </c>
      <c r="I412" s="60"/>
      <c r="J412" s="60" t="s">
        <v>683</v>
      </c>
      <c r="L412" s="60" t="s">
        <v>30</v>
      </c>
      <c r="M412" s="60" t="s">
        <v>587</v>
      </c>
      <c r="N412" s="60" t="s">
        <v>146</v>
      </c>
    </row>
    <row r="413" spans="1:14" hidden="1" x14ac:dyDescent="0.35">
      <c r="A413" s="60" t="s">
        <v>254</v>
      </c>
      <c r="B413" s="60" t="s">
        <v>585</v>
      </c>
      <c r="C413" s="60" t="s">
        <v>255</v>
      </c>
      <c r="D413" s="60" t="s">
        <v>198</v>
      </c>
      <c r="E413" s="60" t="s">
        <v>1250</v>
      </c>
      <c r="F413" s="60" t="s">
        <v>447</v>
      </c>
      <c r="G413" s="60" t="s">
        <v>272</v>
      </c>
      <c r="H413" s="60" t="s">
        <v>272</v>
      </c>
      <c r="I413" s="60"/>
      <c r="J413" s="60" t="s">
        <v>272</v>
      </c>
      <c r="L413" s="60" t="s">
        <v>27</v>
      </c>
      <c r="M413" s="60" t="s">
        <v>592</v>
      </c>
      <c r="N413" s="60" t="s">
        <v>146</v>
      </c>
    </row>
    <row r="414" spans="1:14" hidden="1" x14ac:dyDescent="0.35">
      <c r="A414" s="60" t="s">
        <v>258</v>
      </c>
      <c r="B414" s="60" t="s">
        <v>174</v>
      </c>
      <c r="C414" s="60" t="s">
        <v>259</v>
      </c>
      <c r="D414" s="60" t="s">
        <v>198</v>
      </c>
      <c r="E414" s="60" t="s">
        <v>3</v>
      </c>
      <c r="F414" s="60" t="s">
        <v>272</v>
      </c>
      <c r="G414" s="60" t="s">
        <v>272</v>
      </c>
      <c r="H414" s="60" t="s">
        <v>272</v>
      </c>
      <c r="I414" s="60"/>
      <c r="J414" s="60" t="s">
        <v>685</v>
      </c>
      <c r="L414" s="60" t="s">
        <v>3</v>
      </c>
      <c r="M414" s="60" t="s">
        <v>587</v>
      </c>
      <c r="N414" s="60" t="s">
        <v>146</v>
      </c>
    </row>
    <row r="415" spans="1:14" hidden="1" x14ac:dyDescent="0.35">
      <c r="A415" s="60" t="s">
        <v>258</v>
      </c>
      <c r="B415" s="60" t="s">
        <v>174</v>
      </c>
      <c r="C415" s="60" t="s">
        <v>259</v>
      </c>
      <c r="D415" s="60" t="s">
        <v>198</v>
      </c>
      <c r="E415" s="60" t="s">
        <v>7</v>
      </c>
      <c r="F415" s="60" t="s">
        <v>316</v>
      </c>
      <c r="G415" s="60" t="s">
        <v>272</v>
      </c>
      <c r="H415" s="60" t="s">
        <v>272</v>
      </c>
      <c r="I415" s="60"/>
      <c r="J415" s="60" t="s">
        <v>272</v>
      </c>
      <c r="L415" s="60" t="s">
        <v>7</v>
      </c>
      <c r="M415" s="60" t="s">
        <v>587</v>
      </c>
      <c r="N415" s="60" t="s">
        <v>146</v>
      </c>
    </row>
    <row r="416" spans="1:14" hidden="1" x14ac:dyDescent="0.35">
      <c r="A416" s="60" t="s">
        <v>264</v>
      </c>
      <c r="B416" s="60" t="s">
        <v>158</v>
      </c>
      <c r="C416" s="60" t="s">
        <v>265</v>
      </c>
      <c r="D416" s="60" t="s">
        <v>198</v>
      </c>
      <c r="E416" s="60" t="s">
        <v>27</v>
      </c>
      <c r="F416" s="60" t="s">
        <v>383</v>
      </c>
      <c r="G416" s="60" t="s">
        <v>272</v>
      </c>
      <c r="H416" s="60" t="s">
        <v>272</v>
      </c>
      <c r="I416" s="60"/>
      <c r="J416" s="60" t="s">
        <v>272</v>
      </c>
      <c r="L416" s="60" t="s">
        <v>27</v>
      </c>
      <c r="M416" s="60" t="s">
        <v>587</v>
      </c>
      <c r="N416" s="60" t="s">
        <v>146</v>
      </c>
    </row>
    <row r="417" spans="1:14" hidden="1" x14ac:dyDescent="0.35">
      <c r="A417" s="60" t="s">
        <v>264</v>
      </c>
      <c r="B417" s="60" t="s">
        <v>158</v>
      </c>
      <c r="C417" s="60" t="s">
        <v>265</v>
      </c>
      <c r="D417" s="60" t="s">
        <v>198</v>
      </c>
      <c r="E417" s="60" t="s">
        <v>2</v>
      </c>
      <c r="F417" s="60" t="s">
        <v>384</v>
      </c>
      <c r="G417" s="60" t="s">
        <v>272</v>
      </c>
      <c r="H417" s="60" t="s">
        <v>272</v>
      </c>
      <c r="I417" s="60"/>
      <c r="J417" s="60" t="s">
        <v>272</v>
      </c>
      <c r="L417" s="60" t="s">
        <v>2</v>
      </c>
      <c r="M417" s="60" t="s">
        <v>587</v>
      </c>
      <c r="N417" s="60" t="s">
        <v>146</v>
      </c>
    </row>
    <row r="418" spans="1:14" hidden="1" x14ac:dyDescent="0.35">
      <c r="A418" s="60" t="s">
        <v>246</v>
      </c>
      <c r="B418" s="60" t="s">
        <v>178</v>
      </c>
      <c r="C418" s="60" t="s">
        <v>247</v>
      </c>
      <c r="D418" s="60" t="s">
        <v>198</v>
      </c>
      <c r="E418" s="60" t="s">
        <v>152</v>
      </c>
      <c r="F418" s="60" t="s">
        <v>448</v>
      </c>
      <c r="G418" s="60" t="s">
        <v>1251</v>
      </c>
      <c r="H418" s="60" t="s">
        <v>1252</v>
      </c>
      <c r="I418" s="60" t="s">
        <v>1253</v>
      </c>
      <c r="J418" s="60" t="s">
        <v>1254</v>
      </c>
      <c r="L418" s="60" t="s">
        <v>152</v>
      </c>
      <c r="M418" s="60" t="s">
        <v>587</v>
      </c>
      <c r="N418" s="60" t="s">
        <v>146</v>
      </c>
    </row>
    <row r="419" spans="1:14" hidden="1" x14ac:dyDescent="0.35">
      <c r="A419" s="60" t="s">
        <v>246</v>
      </c>
      <c r="B419" s="60" t="s">
        <v>178</v>
      </c>
      <c r="C419" s="60" t="s">
        <v>247</v>
      </c>
      <c r="D419" s="60" t="s">
        <v>198</v>
      </c>
      <c r="E419" s="60" t="s">
        <v>155</v>
      </c>
      <c r="F419" s="60" t="s">
        <v>449</v>
      </c>
      <c r="G419" s="60" t="s">
        <v>402</v>
      </c>
      <c r="H419" s="60" t="s">
        <v>1255</v>
      </c>
      <c r="I419" s="60" t="s">
        <v>1256</v>
      </c>
      <c r="J419" s="60" t="s">
        <v>1257</v>
      </c>
      <c r="L419" s="60" t="s">
        <v>155</v>
      </c>
      <c r="M419" s="60" t="s">
        <v>587</v>
      </c>
      <c r="N419" s="60" t="s">
        <v>146</v>
      </c>
    </row>
    <row r="420" spans="1:14" hidden="1" x14ac:dyDescent="0.35">
      <c r="A420" s="60" t="s">
        <v>246</v>
      </c>
      <c r="B420" s="60" t="s">
        <v>178</v>
      </c>
      <c r="C420" s="60" t="s">
        <v>247</v>
      </c>
      <c r="D420" s="60" t="s">
        <v>198</v>
      </c>
      <c r="E420" s="60" t="s">
        <v>154</v>
      </c>
      <c r="F420" s="60" t="s">
        <v>450</v>
      </c>
      <c r="G420" s="60" t="s">
        <v>393</v>
      </c>
      <c r="H420" s="60" t="s">
        <v>1258</v>
      </c>
      <c r="I420" s="60" t="s">
        <v>1259</v>
      </c>
      <c r="J420" s="60" t="s">
        <v>1260</v>
      </c>
      <c r="L420" s="60" t="s">
        <v>154</v>
      </c>
      <c r="M420" s="60" t="s">
        <v>587</v>
      </c>
      <c r="N420" s="60" t="s">
        <v>146</v>
      </c>
    </row>
    <row r="421" spans="1:14" hidden="1" x14ac:dyDescent="0.35">
      <c r="A421" s="60" t="s">
        <v>246</v>
      </c>
      <c r="B421" s="60" t="s">
        <v>178</v>
      </c>
      <c r="C421" s="60" t="s">
        <v>247</v>
      </c>
      <c r="D421" s="60" t="s">
        <v>198</v>
      </c>
      <c r="E421" s="60" t="s">
        <v>13</v>
      </c>
      <c r="F421" s="60" t="s">
        <v>451</v>
      </c>
      <c r="G421" s="60" t="s">
        <v>625</v>
      </c>
      <c r="H421" s="60" t="s">
        <v>1261</v>
      </c>
      <c r="I421" s="60" t="s">
        <v>1262</v>
      </c>
      <c r="J421" s="60" t="s">
        <v>1263</v>
      </c>
      <c r="L421" s="60" t="s">
        <v>13</v>
      </c>
      <c r="M421" s="60" t="s">
        <v>587</v>
      </c>
      <c r="N421" s="60" t="s">
        <v>146</v>
      </c>
    </row>
    <row r="422" spans="1:14" hidden="1" x14ac:dyDescent="0.35">
      <c r="A422" s="60" t="s">
        <v>246</v>
      </c>
      <c r="B422" s="60" t="s">
        <v>178</v>
      </c>
      <c r="C422" s="60" t="s">
        <v>247</v>
      </c>
      <c r="D422" s="60" t="s">
        <v>198</v>
      </c>
      <c r="E422" s="60" t="s">
        <v>30</v>
      </c>
      <c r="F422" s="60" t="s">
        <v>452</v>
      </c>
      <c r="G422" s="60" t="s">
        <v>962</v>
      </c>
      <c r="H422" s="60" t="s">
        <v>1264</v>
      </c>
      <c r="I422" s="60" t="s">
        <v>1265</v>
      </c>
      <c r="J422" s="60" t="s">
        <v>1266</v>
      </c>
      <c r="L422" s="60" t="s">
        <v>30</v>
      </c>
      <c r="M422" s="60" t="s">
        <v>587</v>
      </c>
      <c r="N422" s="60" t="s">
        <v>146</v>
      </c>
    </row>
    <row r="423" spans="1:14" hidden="1" x14ac:dyDescent="0.35">
      <c r="A423" s="60" t="s">
        <v>246</v>
      </c>
      <c r="B423" s="60" t="s">
        <v>178</v>
      </c>
      <c r="C423" s="60" t="s">
        <v>247</v>
      </c>
      <c r="D423" s="60" t="s">
        <v>198</v>
      </c>
      <c r="E423" s="60" t="s">
        <v>2</v>
      </c>
      <c r="F423" s="60" t="s">
        <v>453</v>
      </c>
      <c r="G423" s="60" t="s">
        <v>404</v>
      </c>
      <c r="H423" s="60" t="s">
        <v>1267</v>
      </c>
      <c r="I423" s="60" t="s">
        <v>1268</v>
      </c>
      <c r="J423" s="60" t="s">
        <v>1269</v>
      </c>
      <c r="L423" s="60" t="s">
        <v>2</v>
      </c>
      <c r="M423" s="60" t="s">
        <v>587</v>
      </c>
      <c r="N423" s="60" t="s">
        <v>146</v>
      </c>
    </row>
    <row r="424" spans="1:14" hidden="1" x14ac:dyDescent="0.35">
      <c r="A424" s="60" t="s">
        <v>246</v>
      </c>
      <c r="B424" s="60" t="s">
        <v>178</v>
      </c>
      <c r="C424" s="60" t="s">
        <v>247</v>
      </c>
      <c r="D424" s="60" t="s">
        <v>198</v>
      </c>
      <c r="E424" s="60" t="s">
        <v>27</v>
      </c>
      <c r="F424" s="60" t="s">
        <v>454</v>
      </c>
      <c r="G424" s="60" t="s">
        <v>401</v>
      </c>
      <c r="H424" s="60" t="s">
        <v>1270</v>
      </c>
      <c r="I424" s="60" t="s">
        <v>1271</v>
      </c>
      <c r="J424" s="60" t="s">
        <v>1272</v>
      </c>
      <c r="L424" s="60" t="s">
        <v>27</v>
      </c>
      <c r="M424" s="60" t="s">
        <v>587</v>
      </c>
      <c r="N424" s="60" t="s">
        <v>146</v>
      </c>
    </row>
    <row r="425" spans="1:14" hidden="1" x14ac:dyDescent="0.35">
      <c r="A425" s="60" t="s">
        <v>246</v>
      </c>
      <c r="B425" s="60" t="s">
        <v>178</v>
      </c>
      <c r="C425" s="60" t="s">
        <v>247</v>
      </c>
      <c r="D425" s="60" t="s">
        <v>198</v>
      </c>
      <c r="E425" s="60" t="s">
        <v>10</v>
      </c>
      <c r="F425" s="60" t="s">
        <v>456</v>
      </c>
      <c r="G425" s="60" t="s">
        <v>497</v>
      </c>
      <c r="H425" s="60" t="s">
        <v>1273</v>
      </c>
      <c r="I425" s="60" t="s">
        <v>1274</v>
      </c>
      <c r="J425" s="60" t="s">
        <v>1275</v>
      </c>
      <c r="L425" s="60" t="s">
        <v>10</v>
      </c>
      <c r="M425" s="60" t="s">
        <v>587</v>
      </c>
      <c r="N425" s="60" t="s">
        <v>146</v>
      </c>
    </row>
    <row r="426" spans="1:14" hidden="1" x14ac:dyDescent="0.35">
      <c r="A426" s="60" t="s">
        <v>246</v>
      </c>
      <c r="B426" s="60" t="s">
        <v>178</v>
      </c>
      <c r="C426" s="60" t="s">
        <v>247</v>
      </c>
      <c r="D426" s="60" t="s">
        <v>198</v>
      </c>
      <c r="E426" s="60" t="s">
        <v>6</v>
      </c>
      <c r="F426" s="60" t="s">
        <v>457</v>
      </c>
      <c r="G426" s="60" t="s">
        <v>497</v>
      </c>
      <c r="H426" s="60" t="s">
        <v>1276</v>
      </c>
      <c r="I426" s="60" t="s">
        <v>1277</v>
      </c>
      <c r="J426" s="60" t="s">
        <v>1278</v>
      </c>
      <c r="L426" s="60" t="s">
        <v>6</v>
      </c>
      <c r="M426" s="60" t="s">
        <v>587</v>
      </c>
      <c r="N426" s="60" t="s">
        <v>146</v>
      </c>
    </row>
    <row r="427" spans="1:14" hidden="1" x14ac:dyDescent="0.35">
      <c r="A427" s="60" t="s">
        <v>246</v>
      </c>
      <c r="B427" s="60" t="s">
        <v>178</v>
      </c>
      <c r="C427" s="60" t="s">
        <v>247</v>
      </c>
      <c r="D427" s="60" t="s">
        <v>198</v>
      </c>
      <c r="E427" s="60" t="s">
        <v>8</v>
      </c>
      <c r="F427" s="60" t="s">
        <v>458</v>
      </c>
      <c r="G427" s="60" t="s">
        <v>444</v>
      </c>
      <c r="H427" s="60" t="s">
        <v>1279</v>
      </c>
      <c r="I427" s="60" t="s">
        <v>1280</v>
      </c>
      <c r="J427" s="60" t="s">
        <v>1281</v>
      </c>
      <c r="L427" s="60" t="s">
        <v>8</v>
      </c>
      <c r="M427" s="60" t="s">
        <v>587</v>
      </c>
      <c r="N427" s="60" t="s">
        <v>146</v>
      </c>
    </row>
    <row r="428" spans="1:14" hidden="1" x14ac:dyDescent="0.35">
      <c r="A428" s="60" t="s">
        <v>246</v>
      </c>
      <c r="B428" s="60" t="s">
        <v>178</v>
      </c>
      <c r="C428" s="60" t="s">
        <v>247</v>
      </c>
      <c r="D428" s="60" t="s">
        <v>198</v>
      </c>
      <c r="E428" s="60" t="s">
        <v>12</v>
      </c>
      <c r="F428" s="60" t="s">
        <v>459</v>
      </c>
      <c r="G428" s="60" t="s">
        <v>401</v>
      </c>
      <c r="H428" s="60" t="s">
        <v>1282</v>
      </c>
      <c r="I428" s="60" t="s">
        <v>1283</v>
      </c>
      <c r="J428" s="60" t="s">
        <v>1284</v>
      </c>
      <c r="L428" s="60" t="s">
        <v>12</v>
      </c>
      <c r="M428" s="60" t="s">
        <v>587</v>
      </c>
      <c r="N428" s="60" t="s">
        <v>146</v>
      </c>
    </row>
    <row r="429" spans="1:14" hidden="1" x14ac:dyDescent="0.35">
      <c r="A429" s="60" t="s">
        <v>246</v>
      </c>
      <c r="B429" s="60" t="s">
        <v>178</v>
      </c>
      <c r="C429" s="60" t="s">
        <v>247</v>
      </c>
      <c r="D429" s="60" t="s">
        <v>198</v>
      </c>
      <c r="E429" s="60" t="s">
        <v>11</v>
      </c>
      <c r="F429" s="60" t="s">
        <v>460</v>
      </c>
      <c r="G429" s="60" t="s">
        <v>296</v>
      </c>
      <c r="H429" s="60" t="s">
        <v>1285</v>
      </c>
      <c r="I429" s="60" t="s">
        <v>1286</v>
      </c>
      <c r="J429" s="60" t="s">
        <v>1287</v>
      </c>
      <c r="L429" s="60" t="s">
        <v>11</v>
      </c>
      <c r="M429" s="60" t="s">
        <v>587</v>
      </c>
      <c r="N429" s="60" t="s">
        <v>146</v>
      </c>
    </row>
    <row r="430" spans="1:14" hidden="1" x14ac:dyDescent="0.35">
      <c r="A430" s="60" t="s">
        <v>246</v>
      </c>
      <c r="B430" s="60" t="s">
        <v>178</v>
      </c>
      <c r="C430" s="60" t="s">
        <v>247</v>
      </c>
      <c r="D430" s="60" t="s">
        <v>198</v>
      </c>
      <c r="E430" s="60" t="s">
        <v>9</v>
      </c>
      <c r="F430" s="60" t="s">
        <v>461</v>
      </c>
      <c r="G430" s="60" t="s">
        <v>392</v>
      </c>
      <c r="H430" s="60" t="s">
        <v>1288</v>
      </c>
      <c r="I430" s="60" t="s">
        <v>1289</v>
      </c>
      <c r="J430" s="60" t="s">
        <v>1290</v>
      </c>
      <c r="L430" s="60" t="s">
        <v>9</v>
      </c>
      <c r="M430" s="60" t="s">
        <v>587</v>
      </c>
      <c r="N430" s="60" t="s">
        <v>146</v>
      </c>
    </row>
    <row r="431" spans="1:14" hidden="1" x14ac:dyDescent="0.35">
      <c r="A431" s="60" t="s">
        <v>246</v>
      </c>
      <c r="B431" s="60" t="s">
        <v>178</v>
      </c>
      <c r="C431" s="60" t="s">
        <v>247</v>
      </c>
      <c r="D431" s="60" t="s">
        <v>198</v>
      </c>
      <c r="E431" s="60" t="s">
        <v>4</v>
      </c>
      <c r="F431" s="60" t="s">
        <v>462</v>
      </c>
      <c r="G431" s="60" t="s">
        <v>1251</v>
      </c>
      <c r="H431" s="60" t="s">
        <v>1291</v>
      </c>
      <c r="I431" s="60" t="s">
        <v>1292</v>
      </c>
      <c r="J431" s="60" t="s">
        <v>1293</v>
      </c>
      <c r="L431" s="60" t="s">
        <v>4</v>
      </c>
      <c r="M431" s="60" t="s">
        <v>587</v>
      </c>
      <c r="N431" s="60" t="s">
        <v>146</v>
      </c>
    </row>
    <row r="432" spans="1:14" hidden="1" x14ac:dyDescent="0.35">
      <c r="A432" s="60" t="s">
        <v>246</v>
      </c>
      <c r="B432" s="60" t="s">
        <v>178</v>
      </c>
      <c r="C432" s="60" t="s">
        <v>247</v>
      </c>
      <c r="D432" s="60" t="s">
        <v>198</v>
      </c>
      <c r="E432" s="60" t="s">
        <v>148</v>
      </c>
      <c r="F432" s="60" t="s">
        <v>463</v>
      </c>
      <c r="G432" s="60" t="s">
        <v>563</v>
      </c>
      <c r="H432" s="60" t="s">
        <v>1294</v>
      </c>
      <c r="I432" s="60" t="s">
        <v>1295</v>
      </c>
      <c r="J432" s="60" t="s">
        <v>1296</v>
      </c>
      <c r="L432" s="60" t="s">
        <v>148</v>
      </c>
      <c r="M432" s="60" t="s">
        <v>587</v>
      </c>
      <c r="N432" s="60" t="s">
        <v>146</v>
      </c>
    </row>
    <row r="433" spans="1:14" hidden="1" x14ac:dyDescent="0.35">
      <c r="A433" s="60" t="s">
        <v>246</v>
      </c>
      <c r="B433" s="60" t="s">
        <v>178</v>
      </c>
      <c r="C433" s="60" t="s">
        <v>247</v>
      </c>
      <c r="D433" s="60" t="s">
        <v>198</v>
      </c>
      <c r="E433" s="60" t="s">
        <v>3</v>
      </c>
      <c r="F433" s="60" t="s">
        <v>465</v>
      </c>
      <c r="G433" s="60" t="s">
        <v>314</v>
      </c>
      <c r="H433" s="60" t="s">
        <v>1297</v>
      </c>
      <c r="I433" s="60" t="s">
        <v>1298</v>
      </c>
      <c r="J433" s="60" t="s">
        <v>1299</v>
      </c>
      <c r="L433" s="60" t="s">
        <v>3</v>
      </c>
      <c r="M433" s="60" t="s">
        <v>587</v>
      </c>
      <c r="N433" s="60" t="s">
        <v>146</v>
      </c>
    </row>
    <row r="434" spans="1:14" hidden="1" x14ac:dyDescent="0.35">
      <c r="A434" s="60" t="s">
        <v>246</v>
      </c>
      <c r="B434" s="60" t="s">
        <v>178</v>
      </c>
      <c r="C434" s="60" t="s">
        <v>247</v>
      </c>
      <c r="D434" s="60" t="s">
        <v>198</v>
      </c>
      <c r="E434" s="60" t="s">
        <v>5</v>
      </c>
      <c r="F434" s="60" t="s">
        <v>467</v>
      </c>
      <c r="G434" s="60" t="s">
        <v>623</v>
      </c>
      <c r="H434" s="60" t="s">
        <v>1300</v>
      </c>
      <c r="I434" s="60" t="s">
        <v>1301</v>
      </c>
      <c r="J434" s="60" t="s">
        <v>1302</v>
      </c>
      <c r="L434" s="60" t="s">
        <v>5</v>
      </c>
      <c r="M434" s="60" t="s">
        <v>587</v>
      </c>
      <c r="N434" s="60" t="s">
        <v>146</v>
      </c>
    </row>
    <row r="435" spans="1:14" hidden="1" x14ac:dyDescent="0.35">
      <c r="A435" s="60" t="s">
        <v>246</v>
      </c>
      <c r="B435" s="60" t="s">
        <v>178</v>
      </c>
      <c r="C435" s="60" t="s">
        <v>247</v>
      </c>
      <c r="D435" s="60" t="s">
        <v>198</v>
      </c>
      <c r="E435" s="60" t="s">
        <v>7</v>
      </c>
      <c r="F435" s="60" t="s">
        <v>468</v>
      </c>
      <c r="G435" s="60" t="s">
        <v>445</v>
      </c>
      <c r="H435" s="60" t="s">
        <v>1303</v>
      </c>
      <c r="I435" s="60" t="s">
        <v>1304</v>
      </c>
      <c r="J435" s="60" t="s">
        <v>1305</v>
      </c>
      <c r="L435" s="60" t="s">
        <v>7</v>
      </c>
      <c r="M435" s="60" t="s">
        <v>587</v>
      </c>
      <c r="N435" s="60" t="s">
        <v>146</v>
      </c>
    </row>
    <row r="436" spans="1:14" hidden="1" x14ac:dyDescent="0.35">
      <c r="A436" s="60" t="s">
        <v>246</v>
      </c>
      <c r="B436" s="60" t="s">
        <v>178</v>
      </c>
      <c r="C436" s="60" t="s">
        <v>247</v>
      </c>
      <c r="D436" s="60" t="s">
        <v>199</v>
      </c>
      <c r="E436" s="60" t="s">
        <v>20</v>
      </c>
      <c r="F436" s="60" t="s">
        <v>469</v>
      </c>
      <c r="G436" s="60" t="s">
        <v>393</v>
      </c>
      <c r="H436" s="60" t="s">
        <v>1530</v>
      </c>
      <c r="I436" s="60" t="s">
        <v>1531</v>
      </c>
      <c r="J436" s="60" t="s">
        <v>1532</v>
      </c>
      <c r="L436" s="60" t="s">
        <v>20</v>
      </c>
      <c r="M436" s="60" t="s">
        <v>587</v>
      </c>
      <c r="N436" s="60" t="s">
        <v>146</v>
      </c>
    </row>
    <row r="437" spans="1:14" hidden="1" x14ac:dyDescent="0.35">
      <c r="A437" s="60" t="s">
        <v>246</v>
      </c>
      <c r="B437" s="60" t="s">
        <v>178</v>
      </c>
      <c r="C437" s="60" t="s">
        <v>247</v>
      </c>
      <c r="D437" s="60" t="s">
        <v>199</v>
      </c>
      <c r="E437" s="60" t="s">
        <v>15</v>
      </c>
      <c r="F437" s="60" t="s">
        <v>470</v>
      </c>
      <c r="G437" s="60" t="s">
        <v>497</v>
      </c>
      <c r="H437" s="60" t="s">
        <v>1533</v>
      </c>
      <c r="I437" s="60" t="s">
        <v>1534</v>
      </c>
      <c r="J437" s="60" t="s">
        <v>1535</v>
      </c>
      <c r="L437" s="60" t="s">
        <v>15</v>
      </c>
      <c r="M437" s="60" t="s">
        <v>587</v>
      </c>
      <c r="N437" s="60" t="s">
        <v>146</v>
      </c>
    </row>
    <row r="438" spans="1:14" hidden="1" x14ac:dyDescent="0.35">
      <c r="A438" s="60" t="s">
        <v>246</v>
      </c>
      <c r="B438" s="60" t="s">
        <v>178</v>
      </c>
      <c r="C438" s="60" t="s">
        <v>247</v>
      </c>
      <c r="D438" s="60" t="s">
        <v>199</v>
      </c>
      <c r="E438" s="60" t="s">
        <v>21</v>
      </c>
      <c r="F438" s="60" t="s">
        <v>472</v>
      </c>
      <c r="G438" s="60" t="s">
        <v>563</v>
      </c>
      <c r="H438" s="60" t="s">
        <v>1536</v>
      </c>
      <c r="I438" s="60" t="s">
        <v>1537</v>
      </c>
      <c r="J438" s="60" t="s">
        <v>1538</v>
      </c>
      <c r="L438" s="60" t="s">
        <v>21</v>
      </c>
      <c r="M438" s="60" t="s">
        <v>587</v>
      </c>
      <c r="N438" s="60" t="s">
        <v>146</v>
      </c>
    </row>
    <row r="439" spans="1:14" hidden="1" x14ac:dyDescent="0.35">
      <c r="A439" s="60" t="s">
        <v>246</v>
      </c>
      <c r="B439" s="60" t="s">
        <v>178</v>
      </c>
      <c r="C439" s="60" t="s">
        <v>247</v>
      </c>
      <c r="D439" s="60" t="s">
        <v>199</v>
      </c>
      <c r="E439" s="60" t="s">
        <v>22</v>
      </c>
      <c r="F439" s="60" t="s">
        <v>473</v>
      </c>
      <c r="G439" s="60" t="s">
        <v>1539</v>
      </c>
      <c r="H439" s="60" t="s">
        <v>1540</v>
      </c>
      <c r="I439" s="60" t="s">
        <v>1541</v>
      </c>
      <c r="J439" s="60" t="s">
        <v>1542</v>
      </c>
      <c r="L439" s="60" t="s">
        <v>22</v>
      </c>
      <c r="M439" s="60" t="s">
        <v>587</v>
      </c>
      <c r="N439" s="60" t="s">
        <v>146</v>
      </c>
    </row>
    <row r="440" spans="1:14" hidden="1" x14ac:dyDescent="0.35">
      <c r="A440" s="60" t="s">
        <v>246</v>
      </c>
      <c r="B440" s="60" t="s">
        <v>178</v>
      </c>
      <c r="C440" s="60" t="s">
        <v>247</v>
      </c>
      <c r="D440" s="60" t="s">
        <v>199</v>
      </c>
      <c r="E440" s="60" t="s">
        <v>24</v>
      </c>
      <c r="F440" s="60" t="s">
        <v>474</v>
      </c>
      <c r="G440" s="60" t="s">
        <v>1251</v>
      </c>
      <c r="H440" s="60" t="s">
        <v>1543</v>
      </c>
      <c r="I440" s="60" t="s">
        <v>1544</v>
      </c>
      <c r="J440" s="60" t="s">
        <v>1545</v>
      </c>
      <c r="L440" s="60" t="s">
        <v>24</v>
      </c>
      <c r="M440" s="60" t="s">
        <v>587</v>
      </c>
      <c r="N440" s="60" t="s">
        <v>146</v>
      </c>
    </row>
    <row r="441" spans="1:14" hidden="1" x14ac:dyDescent="0.35">
      <c r="A441" s="60" t="s">
        <v>246</v>
      </c>
      <c r="B441" s="60" t="s">
        <v>178</v>
      </c>
      <c r="C441" s="60" t="s">
        <v>247</v>
      </c>
      <c r="D441" s="60" t="s">
        <v>199</v>
      </c>
      <c r="E441" s="60" t="s">
        <v>28</v>
      </c>
      <c r="F441" s="60" t="s">
        <v>475</v>
      </c>
      <c r="G441" s="60" t="s">
        <v>563</v>
      </c>
      <c r="H441" s="60" t="s">
        <v>1546</v>
      </c>
      <c r="I441" s="60" t="s">
        <v>1547</v>
      </c>
      <c r="J441" s="60" t="s">
        <v>1548</v>
      </c>
      <c r="L441" s="60" t="s">
        <v>28</v>
      </c>
      <c r="M441" s="60" t="s">
        <v>587</v>
      </c>
      <c r="N441" s="60" t="s">
        <v>146</v>
      </c>
    </row>
    <row r="442" spans="1:14" hidden="1" x14ac:dyDescent="0.35">
      <c r="A442" s="60" t="s">
        <v>246</v>
      </c>
      <c r="B442" s="60" t="s">
        <v>178</v>
      </c>
      <c r="C442" s="60" t="s">
        <v>247</v>
      </c>
      <c r="D442" s="60" t="s">
        <v>199</v>
      </c>
      <c r="E442" s="60" t="s">
        <v>18</v>
      </c>
      <c r="F442" s="60" t="s">
        <v>476</v>
      </c>
      <c r="G442" s="60" t="s">
        <v>404</v>
      </c>
      <c r="H442" s="60" t="s">
        <v>1549</v>
      </c>
      <c r="I442" s="60" t="s">
        <v>1550</v>
      </c>
      <c r="J442" s="60" t="s">
        <v>1551</v>
      </c>
      <c r="L442" s="60" t="s">
        <v>18</v>
      </c>
      <c r="M442" s="60" t="s">
        <v>587</v>
      </c>
      <c r="N442" s="60" t="s">
        <v>146</v>
      </c>
    </row>
    <row r="443" spans="1:14" hidden="1" x14ac:dyDescent="0.35">
      <c r="A443" s="60" t="s">
        <v>246</v>
      </c>
      <c r="B443" s="60" t="s">
        <v>178</v>
      </c>
      <c r="C443" s="60" t="s">
        <v>247</v>
      </c>
      <c r="D443" s="60" t="s">
        <v>199</v>
      </c>
      <c r="E443" s="60" t="s">
        <v>17</v>
      </c>
      <c r="F443" s="60" t="s">
        <v>477</v>
      </c>
      <c r="G443" s="60" t="s">
        <v>445</v>
      </c>
      <c r="H443" s="60" t="s">
        <v>1552</v>
      </c>
      <c r="I443" s="60" t="s">
        <v>1553</v>
      </c>
      <c r="J443" s="60" t="s">
        <v>1554</v>
      </c>
      <c r="L443" s="60" t="s">
        <v>17</v>
      </c>
      <c r="M443" s="60" t="s">
        <v>587</v>
      </c>
      <c r="N443" s="60" t="s">
        <v>146</v>
      </c>
    </row>
    <row r="444" spans="1:14" hidden="1" x14ac:dyDescent="0.35">
      <c r="A444" s="60" t="s">
        <v>246</v>
      </c>
      <c r="B444" s="60" t="s">
        <v>178</v>
      </c>
      <c r="C444" s="60" t="s">
        <v>247</v>
      </c>
      <c r="D444" s="60" t="s">
        <v>199</v>
      </c>
      <c r="E444" s="60" t="s">
        <v>14</v>
      </c>
      <c r="F444" s="60" t="s">
        <v>478</v>
      </c>
      <c r="G444" s="60" t="s">
        <v>1251</v>
      </c>
      <c r="H444" s="60" t="s">
        <v>1555</v>
      </c>
      <c r="I444" s="60" t="s">
        <v>1556</v>
      </c>
      <c r="J444" s="60" t="s">
        <v>1557</v>
      </c>
      <c r="L444" s="60" t="s">
        <v>14</v>
      </c>
      <c r="M444" s="60" t="s">
        <v>587</v>
      </c>
      <c r="N444" s="60" t="s">
        <v>146</v>
      </c>
    </row>
    <row r="445" spans="1:14" hidden="1" x14ac:dyDescent="0.35">
      <c r="A445" s="60" t="s">
        <v>246</v>
      </c>
      <c r="B445" s="60" t="s">
        <v>178</v>
      </c>
      <c r="C445" s="60" t="s">
        <v>247</v>
      </c>
      <c r="D445" s="60" t="s">
        <v>199</v>
      </c>
      <c r="E445" s="60" t="s">
        <v>19</v>
      </c>
      <c r="F445" s="60" t="s">
        <v>479</v>
      </c>
      <c r="G445" s="60" t="s">
        <v>404</v>
      </c>
      <c r="H445" s="60" t="s">
        <v>1558</v>
      </c>
      <c r="I445" s="60" t="s">
        <v>1559</v>
      </c>
      <c r="J445" s="60" t="s">
        <v>1560</v>
      </c>
      <c r="L445" s="60" t="s">
        <v>19</v>
      </c>
      <c r="M445" s="60" t="s">
        <v>587</v>
      </c>
      <c r="N445" s="60" t="s">
        <v>146</v>
      </c>
    </row>
    <row r="446" spans="1:14" hidden="1" x14ac:dyDescent="0.35">
      <c r="A446" s="60" t="s">
        <v>246</v>
      </c>
      <c r="B446" s="60" t="s">
        <v>178</v>
      </c>
      <c r="C446" s="60" t="s">
        <v>247</v>
      </c>
      <c r="D446" s="60" t="s">
        <v>199</v>
      </c>
      <c r="E446" s="60" t="s">
        <v>26</v>
      </c>
      <c r="F446" s="60" t="s">
        <v>480</v>
      </c>
      <c r="G446" s="60" t="s">
        <v>599</v>
      </c>
      <c r="H446" s="60" t="s">
        <v>1561</v>
      </c>
      <c r="I446" s="60" t="s">
        <v>1562</v>
      </c>
      <c r="J446" s="60" t="s">
        <v>1563</v>
      </c>
      <c r="L446" s="60" t="s">
        <v>26</v>
      </c>
      <c r="M446" s="60" t="s">
        <v>587</v>
      </c>
      <c r="N446" s="60" t="s">
        <v>146</v>
      </c>
    </row>
    <row r="447" spans="1:14" hidden="1" x14ac:dyDescent="0.35">
      <c r="A447" s="60" t="s">
        <v>246</v>
      </c>
      <c r="B447" s="60" t="s">
        <v>178</v>
      </c>
      <c r="C447" s="60" t="s">
        <v>247</v>
      </c>
      <c r="D447" s="60" t="s">
        <v>199</v>
      </c>
      <c r="E447" s="60" t="s">
        <v>16</v>
      </c>
      <c r="F447" s="60" t="s">
        <v>481</v>
      </c>
      <c r="G447" s="60" t="s">
        <v>563</v>
      </c>
      <c r="H447" s="60" t="s">
        <v>1564</v>
      </c>
      <c r="I447" s="60" t="s">
        <v>1565</v>
      </c>
      <c r="J447" s="60" t="s">
        <v>1566</v>
      </c>
      <c r="L447" s="60" t="s">
        <v>16</v>
      </c>
      <c r="M447" s="60" t="s">
        <v>587</v>
      </c>
      <c r="N447" s="60" t="s">
        <v>146</v>
      </c>
    </row>
    <row r="448" spans="1:14" hidden="1" x14ac:dyDescent="0.35">
      <c r="A448" s="60" t="s">
        <v>246</v>
      </c>
      <c r="B448" s="60" t="s">
        <v>178</v>
      </c>
      <c r="C448" s="60" t="s">
        <v>247</v>
      </c>
      <c r="D448" s="60" t="s">
        <v>199</v>
      </c>
      <c r="E448" s="60" t="s">
        <v>25</v>
      </c>
      <c r="F448" s="60" t="s">
        <v>482</v>
      </c>
      <c r="G448" s="60" t="s">
        <v>619</v>
      </c>
      <c r="H448" s="60" t="s">
        <v>1567</v>
      </c>
      <c r="I448" s="60" t="s">
        <v>1568</v>
      </c>
      <c r="J448" s="60" t="s">
        <v>1569</v>
      </c>
      <c r="L448" s="60" t="s">
        <v>25</v>
      </c>
      <c r="M448" s="60" t="s">
        <v>587</v>
      </c>
      <c r="N448" s="60" t="s">
        <v>146</v>
      </c>
    </row>
    <row r="449" spans="1:14" hidden="1" x14ac:dyDescent="0.35">
      <c r="A449" s="60" t="s">
        <v>246</v>
      </c>
      <c r="B449" s="60" t="s">
        <v>178</v>
      </c>
      <c r="C449" s="60" t="s">
        <v>247</v>
      </c>
      <c r="D449" s="60" t="s">
        <v>199</v>
      </c>
      <c r="E449" s="60" t="s">
        <v>31</v>
      </c>
      <c r="F449" s="60" t="s">
        <v>483</v>
      </c>
      <c r="G449" s="60" t="s">
        <v>296</v>
      </c>
      <c r="H449" s="60" t="s">
        <v>1570</v>
      </c>
      <c r="I449" s="60" t="s">
        <v>1571</v>
      </c>
      <c r="J449" s="60" t="s">
        <v>1572</v>
      </c>
      <c r="L449" s="60" t="s">
        <v>31</v>
      </c>
      <c r="M449" s="60" t="s">
        <v>587</v>
      </c>
      <c r="N449" s="60" t="s">
        <v>146</v>
      </c>
    </row>
    <row r="450" spans="1:14" hidden="1" x14ac:dyDescent="0.35">
      <c r="A450" s="60" t="s">
        <v>246</v>
      </c>
      <c r="B450" s="60" t="s">
        <v>178</v>
      </c>
      <c r="C450" s="60" t="s">
        <v>247</v>
      </c>
      <c r="D450" s="60" t="s">
        <v>199</v>
      </c>
      <c r="E450" s="60" t="s">
        <v>150</v>
      </c>
      <c r="F450" s="60" t="s">
        <v>484</v>
      </c>
      <c r="G450" s="60" t="s">
        <v>298</v>
      </c>
      <c r="H450" s="60" t="s">
        <v>1573</v>
      </c>
      <c r="I450" s="60" t="s">
        <v>1574</v>
      </c>
      <c r="J450" s="60" t="s">
        <v>1575</v>
      </c>
      <c r="L450" s="60" t="s">
        <v>150</v>
      </c>
      <c r="M450" s="60" t="s">
        <v>587</v>
      </c>
      <c r="N450" s="60" t="s">
        <v>146</v>
      </c>
    </row>
    <row r="451" spans="1:14" hidden="1" x14ac:dyDescent="0.35">
      <c r="A451" s="60" t="s">
        <v>246</v>
      </c>
      <c r="B451" s="60" t="s">
        <v>178</v>
      </c>
      <c r="C451" s="60" t="s">
        <v>247</v>
      </c>
      <c r="D451" s="60" t="s">
        <v>199</v>
      </c>
      <c r="E451" s="60" t="s">
        <v>153</v>
      </c>
      <c r="F451" s="60" t="s">
        <v>485</v>
      </c>
      <c r="G451" s="60" t="s">
        <v>303</v>
      </c>
      <c r="H451" s="60" t="s">
        <v>1576</v>
      </c>
      <c r="I451" s="60" t="s">
        <v>1577</v>
      </c>
      <c r="J451" s="60" t="s">
        <v>1578</v>
      </c>
      <c r="L451" s="60" t="s">
        <v>153</v>
      </c>
      <c r="M451" s="60" t="s">
        <v>587</v>
      </c>
      <c r="N451" s="60" t="s">
        <v>146</v>
      </c>
    </row>
    <row r="452" spans="1:14" hidden="1" x14ac:dyDescent="0.35">
      <c r="A452" s="60" t="s">
        <v>246</v>
      </c>
      <c r="B452" s="60" t="s">
        <v>178</v>
      </c>
      <c r="C452" s="60" t="s">
        <v>247</v>
      </c>
      <c r="D452" s="60" t="s">
        <v>199</v>
      </c>
      <c r="E452" s="60" t="s">
        <v>23</v>
      </c>
      <c r="F452" s="60" t="s">
        <v>486</v>
      </c>
      <c r="G452" s="60" t="s">
        <v>625</v>
      </c>
      <c r="H452" s="60" t="s">
        <v>1579</v>
      </c>
      <c r="I452" s="60" t="s">
        <v>1580</v>
      </c>
      <c r="J452" s="60" t="s">
        <v>1581</v>
      </c>
      <c r="L452" s="60" t="s">
        <v>23</v>
      </c>
      <c r="M452" s="60" t="s">
        <v>587</v>
      </c>
      <c r="N452" s="60" t="s">
        <v>146</v>
      </c>
    </row>
    <row r="453" spans="1:14" hidden="1" x14ac:dyDescent="0.35">
      <c r="A453" s="60" t="s">
        <v>246</v>
      </c>
      <c r="B453" s="60" t="s">
        <v>178</v>
      </c>
      <c r="C453" s="60" t="s">
        <v>247</v>
      </c>
      <c r="D453" s="60" t="s">
        <v>199</v>
      </c>
      <c r="E453" s="60" t="s">
        <v>151</v>
      </c>
      <c r="F453" s="60" t="s">
        <v>487</v>
      </c>
      <c r="G453" s="60" t="s">
        <v>298</v>
      </c>
      <c r="H453" s="60" t="s">
        <v>1582</v>
      </c>
      <c r="I453" s="60" t="s">
        <v>1583</v>
      </c>
      <c r="J453" s="60" t="s">
        <v>1584</v>
      </c>
      <c r="L453" s="60" t="s">
        <v>151</v>
      </c>
      <c r="M453" s="60" t="s">
        <v>587</v>
      </c>
      <c r="N453" s="60" t="s">
        <v>146</v>
      </c>
    </row>
    <row r="454" spans="1:14" hidden="1" x14ac:dyDescent="0.35">
      <c r="A454" s="60" t="s">
        <v>246</v>
      </c>
      <c r="B454" s="60" t="s">
        <v>178</v>
      </c>
      <c r="C454" s="60" t="s">
        <v>247</v>
      </c>
      <c r="D454" s="60" t="s">
        <v>199</v>
      </c>
      <c r="E454" s="60" t="s">
        <v>149</v>
      </c>
      <c r="F454" s="60" t="s">
        <v>488</v>
      </c>
      <c r="G454" s="60" t="s">
        <v>393</v>
      </c>
      <c r="H454" s="60" t="s">
        <v>1585</v>
      </c>
      <c r="I454" s="60" t="s">
        <v>1586</v>
      </c>
      <c r="J454" s="60" t="s">
        <v>1587</v>
      </c>
      <c r="L454" s="60" t="s">
        <v>149</v>
      </c>
      <c r="M454" s="60" t="s">
        <v>587</v>
      </c>
      <c r="N454" s="60" t="s">
        <v>146</v>
      </c>
    </row>
    <row r="455" spans="1:14" hidden="1" x14ac:dyDescent="0.35">
      <c r="A455" s="60" t="s">
        <v>248</v>
      </c>
      <c r="B455" s="60" t="s">
        <v>168</v>
      </c>
      <c r="C455" s="60" t="s">
        <v>249</v>
      </c>
      <c r="D455" s="60" t="s">
        <v>198</v>
      </c>
      <c r="E455" s="60" t="s">
        <v>152</v>
      </c>
      <c r="F455" s="60" t="s">
        <v>1306</v>
      </c>
      <c r="G455" s="60" t="s">
        <v>575</v>
      </c>
      <c r="H455" s="60" t="s">
        <v>1307</v>
      </c>
      <c r="I455" s="60" t="s">
        <v>1308</v>
      </c>
      <c r="J455" s="60" t="s">
        <v>1309</v>
      </c>
      <c r="L455" s="60" t="s">
        <v>152</v>
      </c>
      <c r="M455" s="60" t="s">
        <v>587</v>
      </c>
      <c r="N455" s="60" t="s">
        <v>146</v>
      </c>
    </row>
    <row r="456" spans="1:14" hidden="1" x14ac:dyDescent="0.35">
      <c r="A456" s="60" t="s">
        <v>248</v>
      </c>
      <c r="B456" s="60" t="s">
        <v>168</v>
      </c>
      <c r="C456" s="60" t="s">
        <v>249</v>
      </c>
      <c r="D456" s="60" t="s">
        <v>198</v>
      </c>
      <c r="E456" s="60" t="s">
        <v>155</v>
      </c>
      <c r="F456" s="60" t="s">
        <v>281</v>
      </c>
      <c r="G456" s="60" t="s">
        <v>1310</v>
      </c>
      <c r="H456" s="60" t="s">
        <v>1311</v>
      </c>
      <c r="I456" s="60" t="s">
        <v>1312</v>
      </c>
      <c r="J456" s="60" t="s">
        <v>1313</v>
      </c>
      <c r="L456" s="60" t="s">
        <v>155</v>
      </c>
      <c r="M456" s="60" t="s">
        <v>587</v>
      </c>
      <c r="N456" s="60" t="s">
        <v>146</v>
      </c>
    </row>
    <row r="457" spans="1:14" hidden="1" x14ac:dyDescent="0.35">
      <c r="A457" s="60" t="s">
        <v>248</v>
      </c>
      <c r="B457" s="60" t="s">
        <v>168</v>
      </c>
      <c r="C457" s="60" t="s">
        <v>249</v>
      </c>
      <c r="D457" s="60" t="s">
        <v>198</v>
      </c>
      <c r="E457" s="60" t="s">
        <v>154</v>
      </c>
      <c r="F457" s="60" t="s">
        <v>284</v>
      </c>
      <c r="G457" s="60" t="s">
        <v>421</v>
      </c>
      <c r="H457" s="60" t="s">
        <v>1314</v>
      </c>
      <c r="I457" s="60" t="s">
        <v>1315</v>
      </c>
      <c r="J457" s="60" t="s">
        <v>1316</v>
      </c>
      <c r="L457" s="60" t="s">
        <v>154</v>
      </c>
      <c r="M457" s="60" t="s">
        <v>587</v>
      </c>
      <c r="N457" s="60" t="s">
        <v>146</v>
      </c>
    </row>
    <row r="458" spans="1:14" hidden="1" x14ac:dyDescent="0.35">
      <c r="A458" s="60" t="s">
        <v>248</v>
      </c>
      <c r="B458" s="60" t="s">
        <v>168</v>
      </c>
      <c r="C458" s="60" t="s">
        <v>249</v>
      </c>
      <c r="D458" s="60" t="s">
        <v>198</v>
      </c>
      <c r="E458" s="60" t="s">
        <v>13</v>
      </c>
      <c r="F458" s="60" t="s">
        <v>299</v>
      </c>
      <c r="G458" s="60" t="s">
        <v>1317</v>
      </c>
      <c r="H458" s="60" t="s">
        <v>1318</v>
      </c>
      <c r="I458" s="60" t="s">
        <v>1319</v>
      </c>
      <c r="J458" s="60" t="s">
        <v>1320</v>
      </c>
      <c r="L458" s="60" t="s">
        <v>13</v>
      </c>
      <c r="M458" s="60" t="s">
        <v>587</v>
      </c>
      <c r="N458" s="60" t="s">
        <v>146</v>
      </c>
    </row>
    <row r="459" spans="1:14" hidden="1" x14ac:dyDescent="0.35">
      <c r="A459" s="60" t="s">
        <v>248</v>
      </c>
      <c r="B459" s="60" t="s">
        <v>168</v>
      </c>
      <c r="C459" s="60" t="s">
        <v>249</v>
      </c>
      <c r="D459" s="60" t="s">
        <v>198</v>
      </c>
      <c r="E459" s="60" t="s">
        <v>30</v>
      </c>
      <c r="F459" s="60" t="s">
        <v>1321</v>
      </c>
      <c r="G459" s="60" t="s">
        <v>384</v>
      </c>
      <c r="H459" s="60" t="s">
        <v>1322</v>
      </c>
      <c r="I459" s="60" t="s">
        <v>1323</v>
      </c>
      <c r="J459" s="60" t="s">
        <v>1324</v>
      </c>
      <c r="L459" s="60" t="s">
        <v>30</v>
      </c>
      <c r="M459" s="60" t="s">
        <v>587</v>
      </c>
      <c r="N459" s="60" t="s">
        <v>146</v>
      </c>
    </row>
    <row r="460" spans="1:14" hidden="1" x14ac:dyDescent="0.35">
      <c r="A460" s="60" t="s">
        <v>248</v>
      </c>
      <c r="B460" s="60" t="s">
        <v>168</v>
      </c>
      <c r="C460" s="60" t="s">
        <v>249</v>
      </c>
      <c r="D460" s="60" t="s">
        <v>198</v>
      </c>
      <c r="E460" s="60" t="s">
        <v>2</v>
      </c>
      <c r="F460" s="60" t="s">
        <v>426</v>
      </c>
      <c r="G460" s="60" t="s">
        <v>684</v>
      </c>
      <c r="H460" s="60" t="s">
        <v>1325</v>
      </c>
      <c r="I460" s="60" t="s">
        <v>1326</v>
      </c>
      <c r="J460" s="60" t="s">
        <v>1327</v>
      </c>
      <c r="L460" s="60" t="s">
        <v>2</v>
      </c>
      <c r="M460" s="60" t="s">
        <v>587</v>
      </c>
      <c r="N460" s="60" t="s">
        <v>146</v>
      </c>
    </row>
    <row r="461" spans="1:14" hidden="1" x14ac:dyDescent="0.35">
      <c r="A461" s="60" t="s">
        <v>248</v>
      </c>
      <c r="B461" s="60" t="s">
        <v>168</v>
      </c>
      <c r="C461" s="60" t="s">
        <v>249</v>
      </c>
      <c r="D461" s="60" t="s">
        <v>198</v>
      </c>
      <c r="E461" s="60" t="s">
        <v>27</v>
      </c>
      <c r="F461" s="60" t="s">
        <v>297</v>
      </c>
      <c r="G461" s="60" t="s">
        <v>504</v>
      </c>
      <c r="H461" s="60" t="s">
        <v>1328</v>
      </c>
      <c r="I461" s="60" t="s">
        <v>1329</v>
      </c>
      <c r="J461" s="60" t="s">
        <v>1330</v>
      </c>
      <c r="L461" s="60" t="s">
        <v>27</v>
      </c>
      <c r="M461" s="60" t="s">
        <v>587</v>
      </c>
      <c r="N461" s="60" t="s">
        <v>146</v>
      </c>
    </row>
    <row r="462" spans="1:14" hidden="1" x14ac:dyDescent="0.35">
      <c r="A462" s="60" t="s">
        <v>248</v>
      </c>
      <c r="B462" s="60" t="s">
        <v>168</v>
      </c>
      <c r="C462" s="60" t="s">
        <v>249</v>
      </c>
      <c r="D462" s="60" t="s">
        <v>198</v>
      </c>
      <c r="E462" s="60" t="s">
        <v>10</v>
      </c>
      <c r="F462" s="60" t="s">
        <v>281</v>
      </c>
      <c r="G462" s="60" t="s">
        <v>1034</v>
      </c>
      <c r="H462" s="60" t="s">
        <v>1331</v>
      </c>
      <c r="I462" s="60" t="s">
        <v>1332</v>
      </c>
      <c r="J462" s="60" t="s">
        <v>1333</v>
      </c>
      <c r="L462" s="60" t="s">
        <v>10</v>
      </c>
      <c r="M462" s="60" t="s">
        <v>587</v>
      </c>
      <c r="N462" s="60" t="s">
        <v>146</v>
      </c>
    </row>
    <row r="463" spans="1:14" hidden="1" x14ac:dyDescent="0.35">
      <c r="A463" s="60" t="s">
        <v>248</v>
      </c>
      <c r="B463" s="60" t="s">
        <v>168</v>
      </c>
      <c r="C463" s="60" t="s">
        <v>249</v>
      </c>
      <c r="D463" s="60" t="s">
        <v>198</v>
      </c>
      <c r="E463" s="60" t="s">
        <v>6</v>
      </c>
      <c r="F463" s="60" t="s">
        <v>674</v>
      </c>
      <c r="G463" s="60" t="s">
        <v>274</v>
      </c>
      <c r="H463" s="60" t="s">
        <v>1334</v>
      </c>
      <c r="I463" s="60" t="s">
        <v>1335</v>
      </c>
      <c r="J463" s="60" t="s">
        <v>1336</v>
      </c>
      <c r="L463" s="60" t="s">
        <v>6</v>
      </c>
      <c r="M463" s="60" t="s">
        <v>587</v>
      </c>
      <c r="N463" s="60" t="s">
        <v>146</v>
      </c>
    </row>
    <row r="464" spans="1:14" hidden="1" x14ac:dyDescent="0.35">
      <c r="A464" s="60" t="s">
        <v>248</v>
      </c>
      <c r="B464" s="60" t="s">
        <v>168</v>
      </c>
      <c r="C464" s="60" t="s">
        <v>249</v>
      </c>
      <c r="D464" s="60" t="s">
        <v>198</v>
      </c>
      <c r="E464" s="60" t="s">
        <v>8</v>
      </c>
      <c r="F464" s="60" t="s">
        <v>281</v>
      </c>
      <c r="G464" s="60" t="s">
        <v>1337</v>
      </c>
      <c r="H464" s="60" t="s">
        <v>1338</v>
      </c>
      <c r="I464" s="60" t="s">
        <v>1339</v>
      </c>
      <c r="J464" s="60" t="s">
        <v>1340</v>
      </c>
      <c r="L464" s="60" t="s">
        <v>8</v>
      </c>
      <c r="M464" s="60" t="s">
        <v>587</v>
      </c>
      <c r="N464" s="60" t="s">
        <v>146</v>
      </c>
    </row>
    <row r="465" spans="1:14" hidden="1" x14ac:dyDescent="0.35">
      <c r="A465" s="60" t="s">
        <v>248</v>
      </c>
      <c r="B465" s="60" t="s">
        <v>168</v>
      </c>
      <c r="C465" s="60" t="s">
        <v>249</v>
      </c>
      <c r="D465" s="60" t="s">
        <v>198</v>
      </c>
      <c r="E465" s="60" t="s">
        <v>12</v>
      </c>
      <c r="F465" s="60" t="s">
        <v>1341</v>
      </c>
      <c r="G465" s="60" t="s">
        <v>1342</v>
      </c>
      <c r="H465" s="60" t="s">
        <v>1343</v>
      </c>
      <c r="I465" s="60" t="s">
        <v>1344</v>
      </c>
      <c r="J465" s="60" t="s">
        <v>1345</v>
      </c>
      <c r="L465" s="60" t="s">
        <v>12</v>
      </c>
      <c r="M465" s="60" t="s">
        <v>587</v>
      </c>
      <c r="N465" s="60" t="s">
        <v>146</v>
      </c>
    </row>
    <row r="466" spans="1:14" hidden="1" x14ac:dyDescent="0.35">
      <c r="A466" s="60" t="s">
        <v>248</v>
      </c>
      <c r="B466" s="60" t="s">
        <v>168</v>
      </c>
      <c r="C466" s="60" t="s">
        <v>249</v>
      </c>
      <c r="D466" s="60" t="s">
        <v>198</v>
      </c>
      <c r="E466" s="60" t="s">
        <v>11</v>
      </c>
      <c r="F466" s="60" t="s">
        <v>589</v>
      </c>
      <c r="G466" s="60" t="s">
        <v>524</v>
      </c>
      <c r="H466" s="60" t="s">
        <v>1346</v>
      </c>
      <c r="I466" s="60" t="s">
        <v>1347</v>
      </c>
      <c r="J466" s="60" t="s">
        <v>1348</v>
      </c>
      <c r="L466" s="60" t="s">
        <v>11</v>
      </c>
      <c r="M466" s="60" t="s">
        <v>587</v>
      </c>
      <c r="N466" s="60" t="s">
        <v>146</v>
      </c>
    </row>
    <row r="467" spans="1:14" hidden="1" x14ac:dyDescent="0.35">
      <c r="A467" s="60" t="s">
        <v>248</v>
      </c>
      <c r="B467" s="60" t="s">
        <v>168</v>
      </c>
      <c r="C467" s="60" t="s">
        <v>249</v>
      </c>
      <c r="D467" s="60" t="s">
        <v>198</v>
      </c>
      <c r="E467" s="60" t="s">
        <v>9</v>
      </c>
      <c r="F467" s="60" t="s">
        <v>675</v>
      </c>
      <c r="G467" s="60" t="s">
        <v>504</v>
      </c>
      <c r="H467" s="60" t="s">
        <v>1349</v>
      </c>
      <c r="I467" s="60" t="s">
        <v>1350</v>
      </c>
      <c r="J467" s="60" t="s">
        <v>1351</v>
      </c>
      <c r="L467" s="60" t="s">
        <v>9</v>
      </c>
      <c r="M467" s="60" t="s">
        <v>587</v>
      </c>
      <c r="N467" s="60" t="s">
        <v>146</v>
      </c>
    </row>
    <row r="468" spans="1:14" hidden="1" x14ac:dyDescent="0.35">
      <c r="A468" s="60" t="s">
        <v>248</v>
      </c>
      <c r="B468" s="60" t="s">
        <v>168</v>
      </c>
      <c r="C468" s="60" t="s">
        <v>249</v>
      </c>
      <c r="D468" s="60" t="s">
        <v>198</v>
      </c>
      <c r="E468" s="60" t="s">
        <v>4</v>
      </c>
      <c r="F468" s="60" t="s">
        <v>1352</v>
      </c>
      <c r="G468" s="60" t="s">
        <v>495</v>
      </c>
      <c r="H468" s="60" t="s">
        <v>1353</v>
      </c>
      <c r="I468" s="60" t="s">
        <v>1354</v>
      </c>
      <c r="J468" s="60" t="s">
        <v>1355</v>
      </c>
      <c r="L468" s="60" t="s">
        <v>4</v>
      </c>
      <c r="M468" s="60" t="s">
        <v>587</v>
      </c>
      <c r="N468" s="60" t="s">
        <v>146</v>
      </c>
    </row>
    <row r="469" spans="1:14" hidden="1" x14ac:dyDescent="0.35">
      <c r="A469" s="60" t="s">
        <v>248</v>
      </c>
      <c r="B469" s="60" t="s">
        <v>168</v>
      </c>
      <c r="C469" s="60" t="s">
        <v>249</v>
      </c>
      <c r="D469" s="60" t="s">
        <v>198</v>
      </c>
      <c r="E469" s="60" t="s">
        <v>148</v>
      </c>
      <c r="F469" s="60" t="s">
        <v>294</v>
      </c>
      <c r="G469" s="60" t="s">
        <v>1356</v>
      </c>
      <c r="H469" s="60" t="s">
        <v>1357</v>
      </c>
      <c r="I469" s="60" t="s">
        <v>1358</v>
      </c>
      <c r="J469" s="60" t="s">
        <v>1359</v>
      </c>
      <c r="L469" s="60" t="s">
        <v>148</v>
      </c>
      <c r="M469" s="60" t="s">
        <v>587</v>
      </c>
      <c r="N469" s="60" t="s">
        <v>146</v>
      </c>
    </row>
    <row r="470" spans="1:14" hidden="1" x14ac:dyDescent="0.35">
      <c r="A470" s="60" t="s">
        <v>248</v>
      </c>
      <c r="B470" s="60" t="s">
        <v>168</v>
      </c>
      <c r="C470" s="60" t="s">
        <v>249</v>
      </c>
      <c r="D470" s="60" t="s">
        <v>198</v>
      </c>
      <c r="E470" s="60" t="s">
        <v>3</v>
      </c>
      <c r="F470" s="60" t="s">
        <v>1360</v>
      </c>
      <c r="G470" s="60" t="s">
        <v>415</v>
      </c>
      <c r="H470" s="60" t="s">
        <v>1361</v>
      </c>
      <c r="I470" s="60" t="s">
        <v>1362</v>
      </c>
      <c r="J470" s="60" t="s">
        <v>1363</v>
      </c>
      <c r="L470" s="60" t="s">
        <v>3</v>
      </c>
      <c r="M470" s="60" t="s">
        <v>587</v>
      </c>
      <c r="N470" s="60" t="s">
        <v>146</v>
      </c>
    </row>
    <row r="471" spans="1:14" hidden="1" x14ac:dyDescent="0.35">
      <c r="A471" s="60" t="s">
        <v>248</v>
      </c>
      <c r="B471" s="60" t="s">
        <v>168</v>
      </c>
      <c r="C471" s="60" t="s">
        <v>249</v>
      </c>
      <c r="D471" s="60" t="s">
        <v>198</v>
      </c>
      <c r="E471" s="60" t="s">
        <v>5</v>
      </c>
      <c r="F471" s="60" t="s">
        <v>1177</v>
      </c>
      <c r="G471" s="60" t="s">
        <v>1015</v>
      </c>
      <c r="H471" s="60" t="s">
        <v>1364</v>
      </c>
      <c r="I471" s="60" t="s">
        <v>1365</v>
      </c>
      <c r="J471" s="60" t="s">
        <v>1366</v>
      </c>
      <c r="L471" s="60" t="s">
        <v>5</v>
      </c>
      <c r="M471" s="60" t="s">
        <v>587</v>
      </c>
      <c r="N471" s="60" t="s">
        <v>146</v>
      </c>
    </row>
    <row r="472" spans="1:14" hidden="1" x14ac:dyDescent="0.35">
      <c r="A472" s="60" t="s">
        <v>248</v>
      </c>
      <c r="B472" s="60" t="s">
        <v>168</v>
      </c>
      <c r="C472" s="60" t="s">
        <v>249</v>
      </c>
      <c r="D472" s="60" t="s">
        <v>198</v>
      </c>
      <c r="E472" s="60" t="s">
        <v>7</v>
      </c>
      <c r="F472" s="60" t="s">
        <v>1184</v>
      </c>
      <c r="G472" s="60" t="s">
        <v>314</v>
      </c>
      <c r="H472" s="60" t="s">
        <v>1367</v>
      </c>
      <c r="I472" s="60" t="s">
        <v>1368</v>
      </c>
      <c r="J472" s="60" t="s">
        <v>1369</v>
      </c>
      <c r="L472" s="60" t="s">
        <v>7</v>
      </c>
      <c r="M472" s="60" t="s">
        <v>587</v>
      </c>
      <c r="N472" s="60" t="s">
        <v>146</v>
      </c>
    </row>
    <row r="473" spans="1:14" hidden="1" x14ac:dyDescent="0.35">
      <c r="A473" s="60" t="s">
        <v>248</v>
      </c>
      <c r="B473" s="60" t="s">
        <v>168</v>
      </c>
      <c r="C473" s="60" t="s">
        <v>249</v>
      </c>
      <c r="D473" s="60" t="s">
        <v>199</v>
      </c>
      <c r="E473" s="60" t="s">
        <v>20</v>
      </c>
      <c r="F473" s="60" t="s">
        <v>1588</v>
      </c>
      <c r="G473" s="60" t="s">
        <v>405</v>
      </c>
      <c r="H473" s="60" t="s">
        <v>1589</v>
      </c>
      <c r="I473" s="60" t="s">
        <v>1590</v>
      </c>
      <c r="J473" s="60" t="s">
        <v>1591</v>
      </c>
      <c r="L473" s="60" t="s">
        <v>20</v>
      </c>
      <c r="M473" s="60" t="s">
        <v>587</v>
      </c>
      <c r="N473" s="60" t="s">
        <v>146</v>
      </c>
    </row>
    <row r="474" spans="1:14" hidden="1" x14ac:dyDescent="0.35">
      <c r="A474" s="60" t="s">
        <v>248</v>
      </c>
      <c r="B474" s="60" t="s">
        <v>168</v>
      </c>
      <c r="C474" s="60" t="s">
        <v>249</v>
      </c>
      <c r="D474" s="60" t="s">
        <v>199</v>
      </c>
      <c r="E474" s="60" t="s">
        <v>15</v>
      </c>
      <c r="F474" s="60" t="s">
        <v>674</v>
      </c>
      <c r="G474" s="60" t="s">
        <v>290</v>
      </c>
      <c r="H474" s="60" t="s">
        <v>1592</v>
      </c>
      <c r="I474" s="60" t="s">
        <v>1593</v>
      </c>
      <c r="J474" s="60" t="s">
        <v>1594</v>
      </c>
      <c r="L474" s="60" t="s">
        <v>15</v>
      </c>
      <c r="M474" s="60" t="s">
        <v>587</v>
      </c>
      <c r="N474" s="60" t="s">
        <v>146</v>
      </c>
    </row>
    <row r="475" spans="1:14" hidden="1" x14ac:dyDescent="0.35">
      <c r="A475" s="60" t="s">
        <v>248</v>
      </c>
      <c r="B475" s="60" t="s">
        <v>168</v>
      </c>
      <c r="C475" s="60" t="s">
        <v>249</v>
      </c>
      <c r="D475" s="60" t="s">
        <v>199</v>
      </c>
      <c r="E475" s="60" t="s">
        <v>21</v>
      </c>
      <c r="F475" s="60" t="s">
        <v>1595</v>
      </c>
      <c r="G475" s="60" t="s">
        <v>417</v>
      </c>
      <c r="H475" s="60" t="s">
        <v>1596</v>
      </c>
      <c r="I475" s="60" t="s">
        <v>1597</v>
      </c>
      <c r="J475" s="60" t="s">
        <v>1598</v>
      </c>
      <c r="L475" s="60" t="s">
        <v>21</v>
      </c>
      <c r="M475" s="60" t="s">
        <v>587</v>
      </c>
      <c r="N475" s="60" t="s">
        <v>146</v>
      </c>
    </row>
    <row r="476" spans="1:14" hidden="1" x14ac:dyDescent="0.35">
      <c r="A476" s="60" t="s">
        <v>248</v>
      </c>
      <c r="B476" s="60" t="s">
        <v>168</v>
      </c>
      <c r="C476" s="60" t="s">
        <v>249</v>
      </c>
      <c r="D476" s="60" t="s">
        <v>199</v>
      </c>
      <c r="E476" s="60" t="s">
        <v>22</v>
      </c>
      <c r="F476" s="60" t="s">
        <v>281</v>
      </c>
      <c r="G476" s="60" t="s">
        <v>290</v>
      </c>
      <c r="H476" s="60" t="s">
        <v>1599</v>
      </c>
      <c r="I476" s="60" t="s">
        <v>1600</v>
      </c>
      <c r="J476" s="60" t="s">
        <v>1601</v>
      </c>
      <c r="L476" s="60" t="s">
        <v>22</v>
      </c>
      <c r="M476" s="60" t="s">
        <v>587</v>
      </c>
      <c r="N476" s="60" t="s">
        <v>146</v>
      </c>
    </row>
    <row r="477" spans="1:14" hidden="1" x14ac:dyDescent="0.35">
      <c r="A477" s="60" t="s">
        <v>248</v>
      </c>
      <c r="B477" s="60" t="s">
        <v>168</v>
      </c>
      <c r="C477" s="60" t="s">
        <v>249</v>
      </c>
      <c r="D477" s="60" t="s">
        <v>199</v>
      </c>
      <c r="E477" s="60" t="s">
        <v>24</v>
      </c>
      <c r="F477" s="60" t="s">
        <v>295</v>
      </c>
      <c r="G477" s="60" t="s">
        <v>690</v>
      </c>
      <c r="H477" s="60" t="s">
        <v>1602</v>
      </c>
      <c r="I477" s="60" t="s">
        <v>1603</v>
      </c>
      <c r="J477" s="60" t="s">
        <v>1604</v>
      </c>
      <c r="L477" s="60" t="s">
        <v>24</v>
      </c>
      <c r="M477" s="60" t="s">
        <v>587</v>
      </c>
      <c r="N477" s="60" t="s">
        <v>146</v>
      </c>
    </row>
    <row r="478" spans="1:14" hidden="1" x14ac:dyDescent="0.35">
      <c r="A478" s="60" t="s">
        <v>248</v>
      </c>
      <c r="B478" s="60" t="s">
        <v>168</v>
      </c>
      <c r="C478" s="60" t="s">
        <v>249</v>
      </c>
      <c r="D478" s="60" t="s">
        <v>199</v>
      </c>
      <c r="E478" s="60" t="s">
        <v>28</v>
      </c>
      <c r="F478" s="60" t="s">
        <v>510</v>
      </c>
      <c r="G478" s="60" t="s">
        <v>524</v>
      </c>
      <c r="H478" s="60" t="s">
        <v>1605</v>
      </c>
      <c r="I478" s="60" t="s">
        <v>1606</v>
      </c>
      <c r="J478" s="60" t="s">
        <v>1607</v>
      </c>
      <c r="L478" s="60" t="s">
        <v>28</v>
      </c>
      <c r="M478" s="60" t="s">
        <v>587</v>
      </c>
      <c r="N478" s="60" t="s">
        <v>146</v>
      </c>
    </row>
    <row r="479" spans="1:14" hidden="1" x14ac:dyDescent="0.35">
      <c r="A479" s="60" t="s">
        <v>248</v>
      </c>
      <c r="B479" s="60" t="s">
        <v>168</v>
      </c>
      <c r="C479" s="60" t="s">
        <v>249</v>
      </c>
      <c r="D479" s="60" t="s">
        <v>199</v>
      </c>
      <c r="E479" s="60" t="s">
        <v>18</v>
      </c>
      <c r="F479" s="60" t="s">
        <v>301</v>
      </c>
      <c r="G479" s="60" t="s">
        <v>437</v>
      </c>
      <c r="H479" s="60" t="s">
        <v>1608</v>
      </c>
      <c r="I479" s="60" t="s">
        <v>1609</v>
      </c>
      <c r="J479" s="60" t="s">
        <v>1610</v>
      </c>
      <c r="L479" s="60" t="s">
        <v>18</v>
      </c>
      <c r="M479" s="60" t="s">
        <v>587</v>
      </c>
      <c r="N479" s="60" t="s">
        <v>146</v>
      </c>
    </row>
    <row r="480" spans="1:14" hidden="1" x14ac:dyDescent="0.35">
      <c r="A480" s="60" t="s">
        <v>248</v>
      </c>
      <c r="B480" s="60" t="s">
        <v>168</v>
      </c>
      <c r="C480" s="60" t="s">
        <v>249</v>
      </c>
      <c r="D480" s="60" t="s">
        <v>199</v>
      </c>
      <c r="E480" s="60" t="s">
        <v>17</v>
      </c>
      <c r="F480" s="60" t="s">
        <v>419</v>
      </c>
      <c r="G480" s="60" t="s">
        <v>437</v>
      </c>
      <c r="H480" s="60" t="s">
        <v>1611</v>
      </c>
      <c r="I480" s="60" t="s">
        <v>1612</v>
      </c>
      <c r="J480" s="60" t="s">
        <v>1613</v>
      </c>
      <c r="L480" s="60" t="s">
        <v>17</v>
      </c>
      <c r="M480" s="60" t="s">
        <v>587</v>
      </c>
      <c r="N480" s="60" t="s">
        <v>146</v>
      </c>
    </row>
    <row r="481" spans="1:14" hidden="1" x14ac:dyDescent="0.35">
      <c r="A481" s="60" t="s">
        <v>248</v>
      </c>
      <c r="B481" s="60" t="s">
        <v>168</v>
      </c>
      <c r="C481" s="60" t="s">
        <v>249</v>
      </c>
      <c r="D481" s="60" t="s">
        <v>199</v>
      </c>
      <c r="E481" s="60" t="s">
        <v>14</v>
      </c>
      <c r="F481" s="60" t="s">
        <v>1614</v>
      </c>
      <c r="G481" s="60" t="s">
        <v>1615</v>
      </c>
      <c r="H481" s="60" t="s">
        <v>1616</v>
      </c>
      <c r="I481" s="60" t="s">
        <v>1617</v>
      </c>
      <c r="J481" s="60" t="s">
        <v>1618</v>
      </c>
      <c r="L481" s="60" t="s">
        <v>14</v>
      </c>
      <c r="M481" s="60" t="s">
        <v>587</v>
      </c>
      <c r="N481" s="60" t="s">
        <v>146</v>
      </c>
    </row>
    <row r="482" spans="1:14" hidden="1" x14ac:dyDescent="0.35">
      <c r="A482" s="60" t="s">
        <v>248</v>
      </c>
      <c r="B482" s="60" t="s">
        <v>168</v>
      </c>
      <c r="C482" s="60" t="s">
        <v>249</v>
      </c>
      <c r="D482" s="60" t="s">
        <v>199</v>
      </c>
      <c r="E482" s="60" t="s">
        <v>19</v>
      </c>
      <c r="F482" s="60" t="s">
        <v>1321</v>
      </c>
      <c r="G482" s="60" t="s">
        <v>494</v>
      </c>
      <c r="H482" s="60" t="s">
        <v>1619</v>
      </c>
      <c r="I482" s="60" t="s">
        <v>1620</v>
      </c>
      <c r="J482" s="60" t="s">
        <v>1621</v>
      </c>
      <c r="L482" s="60" t="s">
        <v>19</v>
      </c>
      <c r="M482" s="60" t="s">
        <v>587</v>
      </c>
      <c r="N482" s="60" t="s">
        <v>146</v>
      </c>
    </row>
    <row r="483" spans="1:14" hidden="1" x14ac:dyDescent="0.35">
      <c r="A483" s="60" t="s">
        <v>248</v>
      </c>
      <c r="B483" s="60" t="s">
        <v>168</v>
      </c>
      <c r="C483" s="60" t="s">
        <v>249</v>
      </c>
      <c r="D483" s="60" t="s">
        <v>199</v>
      </c>
      <c r="E483" s="60" t="s">
        <v>26</v>
      </c>
      <c r="F483" s="60" t="s">
        <v>1622</v>
      </c>
      <c r="G483" s="60" t="s">
        <v>1623</v>
      </c>
      <c r="H483" s="60" t="s">
        <v>1624</v>
      </c>
      <c r="I483" s="60" t="s">
        <v>1625</v>
      </c>
      <c r="J483" s="60" t="s">
        <v>1626</v>
      </c>
      <c r="L483" s="60" t="s">
        <v>26</v>
      </c>
      <c r="M483" s="60" t="s">
        <v>587</v>
      </c>
      <c r="N483" s="60" t="s">
        <v>146</v>
      </c>
    </row>
    <row r="484" spans="1:14" hidden="1" x14ac:dyDescent="0.35">
      <c r="A484" s="60" t="s">
        <v>248</v>
      </c>
      <c r="B484" s="60" t="s">
        <v>168</v>
      </c>
      <c r="C484" s="60" t="s">
        <v>249</v>
      </c>
      <c r="D484" s="60" t="s">
        <v>199</v>
      </c>
      <c r="E484" s="60" t="s">
        <v>16</v>
      </c>
      <c r="F484" s="60" t="s">
        <v>284</v>
      </c>
      <c r="G484" s="60" t="s">
        <v>384</v>
      </c>
      <c r="H484" s="60" t="s">
        <v>1627</v>
      </c>
      <c r="I484" s="60" t="s">
        <v>1628</v>
      </c>
      <c r="J484" s="60" t="s">
        <v>1629</v>
      </c>
      <c r="L484" s="60" t="s">
        <v>16</v>
      </c>
      <c r="M484" s="60" t="s">
        <v>587</v>
      </c>
      <c r="N484" s="60" t="s">
        <v>146</v>
      </c>
    </row>
    <row r="485" spans="1:14" hidden="1" x14ac:dyDescent="0.35">
      <c r="A485" s="60" t="s">
        <v>248</v>
      </c>
      <c r="B485" s="60" t="s">
        <v>168</v>
      </c>
      <c r="C485" s="60" t="s">
        <v>249</v>
      </c>
      <c r="D485" s="60" t="s">
        <v>199</v>
      </c>
      <c r="E485" s="60" t="s">
        <v>25</v>
      </c>
      <c r="F485" s="60" t="s">
        <v>505</v>
      </c>
      <c r="G485" s="60" t="s">
        <v>419</v>
      </c>
      <c r="H485" s="60" t="s">
        <v>1630</v>
      </c>
      <c r="I485" s="60" t="s">
        <v>1631</v>
      </c>
      <c r="J485" s="60" t="s">
        <v>1632</v>
      </c>
      <c r="L485" s="60" t="s">
        <v>25</v>
      </c>
      <c r="M485" s="60" t="s">
        <v>587</v>
      </c>
      <c r="N485" s="60" t="s">
        <v>146</v>
      </c>
    </row>
    <row r="486" spans="1:14" hidden="1" x14ac:dyDescent="0.35">
      <c r="A486" s="60" t="s">
        <v>248</v>
      </c>
      <c r="B486" s="60" t="s">
        <v>168</v>
      </c>
      <c r="C486" s="60" t="s">
        <v>249</v>
      </c>
      <c r="D486" s="60" t="s">
        <v>199</v>
      </c>
      <c r="E486" s="60" t="s">
        <v>31</v>
      </c>
      <c r="F486" s="60" t="s">
        <v>281</v>
      </c>
      <c r="G486" s="60" t="s">
        <v>659</v>
      </c>
      <c r="H486" s="60" t="s">
        <v>1633</v>
      </c>
      <c r="I486" s="60" t="s">
        <v>1634</v>
      </c>
      <c r="J486" s="60" t="s">
        <v>1635</v>
      </c>
      <c r="L486" s="60" t="s">
        <v>31</v>
      </c>
      <c r="M486" s="60" t="s">
        <v>587</v>
      </c>
      <c r="N486" s="60" t="s">
        <v>146</v>
      </c>
    </row>
    <row r="487" spans="1:14" hidden="1" x14ac:dyDescent="0.35">
      <c r="A487" s="60" t="s">
        <v>248</v>
      </c>
      <c r="B487" s="60" t="s">
        <v>168</v>
      </c>
      <c r="C487" s="60" t="s">
        <v>249</v>
      </c>
      <c r="D487" s="60" t="s">
        <v>199</v>
      </c>
      <c r="E487" s="60" t="s">
        <v>150</v>
      </c>
      <c r="F487" s="60" t="s">
        <v>281</v>
      </c>
      <c r="G487" s="60" t="s">
        <v>507</v>
      </c>
      <c r="H487" s="60" t="s">
        <v>1636</v>
      </c>
      <c r="I487" s="60" t="s">
        <v>1637</v>
      </c>
      <c r="J487" s="60" t="s">
        <v>1638</v>
      </c>
      <c r="L487" s="60" t="s">
        <v>150</v>
      </c>
      <c r="M487" s="60" t="s">
        <v>587</v>
      </c>
      <c r="N487" s="60" t="s">
        <v>146</v>
      </c>
    </row>
    <row r="488" spans="1:14" hidden="1" x14ac:dyDescent="0.35">
      <c r="A488" s="60" t="s">
        <v>248</v>
      </c>
      <c r="B488" s="60" t="s">
        <v>168</v>
      </c>
      <c r="C488" s="60" t="s">
        <v>249</v>
      </c>
      <c r="D488" s="60" t="s">
        <v>199</v>
      </c>
      <c r="E488" s="60" t="s">
        <v>153</v>
      </c>
      <c r="F488" s="60" t="s">
        <v>281</v>
      </c>
      <c r="G488" s="60" t="s">
        <v>566</v>
      </c>
      <c r="H488" s="60" t="s">
        <v>1639</v>
      </c>
      <c r="I488" s="60" t="s">
        <v>1640</v>
      </c>
      <c r="J488" s="60" t="s">
        <v>1641</v>
      </c>
      <c r="L488" s="60" t="s">
        <v>153</v>
      </c>
      <c r="M488" s="60" t="s">
        <v>587</v>
      </c>
      <c r="N488" s="60" t="s">
        <v>146</v>
      </c>
    </row>
    <row r="489" spans="1:14" hidden="1" x14ac:dyDescent="0.35">
      <c r="A489" s="60" t="s">
        <v>248</v>
      </c>
      <c r="B489" s="60" t="s">
        <v>168</v>
      </c>
      <c r="C489" s="60" t="s">
        <v>249</v>
      </c>
      <c r="D489" s="60" t="s">
        <v>199</v>
      </c>
      <c r="E489" s="60" t="s">
        <v>23</v>
      </c>
      <c r="F489" s="60" t="s">
        <v>297</v>
      </c>
      <c r="G489" s="60" t="s">
        <v>509</v>
      </c>
      <c r="H489" s="60" t="s">
        <v>1642</v>
      </c>
      <c r="I489" s="60" t="s">
        <v>1643</v>
      </c>
      <c r="J489" s="60" t="s">
        <v>1644</v>
      </c>
      <c r="L489" s="60" t="s">
        <v>23</v>
      </c>
      <c r="M489" s="60" t="s">
        <v>587</v>
      </c>
      <c r="N489" s="60" t="s">
        <v>146</v>
      </c>
    </row>
    <row r="490" spans="1:14" hidden="1" x14ac:dyDescent="0.35">
      <c r="A490" s="60" t="s">
        <v>248</v>
      </c>
      <c r="B490" s="60" t="s">
        <v>168</v>
      </c>
      <c r="C490" s="60" t="s">
        <v>249</v>
      </c>
      <c r="D490" s="60" t="s">
        <v>199</v>
      </c>
      <c r="E490" s="60" t="s">
        <v>151</v>
      </c>
      <c r="F490" s="60" t="s">
        <v>504</v>
      </c>
      <c r="G490" s="60" t="s">
        <v>566</v>
      </c>
      <c r="H490" s="60" t="s">
        <v>1645</v>
      </c>
      <c r="I490" s="60" t="s">
        <v>1646</v>
      </c>
      <c r="J490" s="60" t="s">
        <v>1647</v>
      </c>
      <c r="L490" s="60" t="s">
        <v>151</v>
      </c>
      <c r="M490" s="60" t="s">
        <v>587</v>
      </c>
      <c r="N490" s="60" t="s">
        <v>146</v>
      </c>
    </row>
    <row r="491" spans="1:14" hidden="1" x14ac:dyDescent="0.35">
      <c r="A491" s="60" t="s">
        <v>248</v>
      </c>
      <c r="B491" s="60" t="s">
        <v>168</v>
      </c>
      <c r="C491" s="60" t="s">
        <v>249</v>
      </c>
      <c r="D491" s="60" t="s">
        <v>199</v>
      </c>
      <c r="E491" s="60" t="s">
        <v>149</v>
      </c>
      <c r="F491" s="60" t="s">
        <v>504</v>
      </c>
      <c r="G491" s="60" t="s">
        <v>566</v>
      </c>
      <c r="H491" s="60" t="s">
        <v>1648</v>
      </c>
      <c r="I491" s="60" t="s">
        <v>1649</v>
      </c>
      <c r="J491" s="60" t="s">
        <v>1650</v>
      </c>
      <c r="L491" s="60" t="s">
        <v>149</v>
      </c>
      <c r="M491" s="60" t="s">
        <v>587</v>
      </c>
      <c r="N491" s="60" t="s">
        <v>146</v>
      </c>
    </row>
    <row r="492" spans="1:14" hidden="1" x14ac:dyDescent="0.35">
      <c r="A492" s="60" t="s">
        <v>250</v>
      </c>
      <c r="B492" s="60" t="s">
        <v>162</v>
      </c>
      <c r="C492" s="60" t="s">
        <v>251</v>
      </c>
      <c r="D492" s="60" t="s">
        <v>198</v>
      </c>
      <c r="E492" s="60" t="s">
        <v>13</v>
      </c>
      <c r="F492" s="60" t="s">
        <v>1370</v>
      </c>
      <c r="G492" s="60" t="s">
        <v>1371</v>
      </c>
      <c r="H492" s="60" t="s">
        <v>1372</v>
      </c>
      <c r="I492" s="60" t="s">
        <v>1373</v>
      </c>
      <c r="J492" s="60" t="s">
        <v>1374</v>
      </c>
      <c r="L492" s="60" t="s">
        <v>13</v>
      </c>
      <c r="M492" s="60" t="s">
        <v>587</v>
      </c>
      <c r="N492" s="60" t="s">
        <v>146</v>
      </c>
    </row>
    <row r="493" spans="1:14" hidden="1" x14ac:dyDescent="0.35">
      <c r="A493" s="60" t="s">
        <v>250</v>
      </c>
      <c r="B493" s="60" t="s">
        <v>162</v>
      </c>
      <c r="C493" s="60" t="s">
        <v>251</v>
      </c>
      <c r="D493" s="60" t="s">
        <v>198</v>
      </c>
      <c r="E493" s="60" t="s">
        <v>30</v>
      </c>
      <c r="F493" s="60" t="s">
        <v>274</v>
      </c>
      <c r="G493" s="60" t="s">
        <v>316</v>
      </c>
      <c r="H493" s="60" t="s">
        <v>1375</v>
      </c>
      <c r="I493" s="60" t="s">
        <v>1376</v>
      </c>
      <c r="J493" s="60" t="s">
        <v>1377</v>
      </c>
      <c r="L493" s="60" t="s">
        <v>30</v>
      </c>
      <c r="M493" s="60" t="s">
        <v>587</v>
      </c>
      <c r="N493" s="60" t="s">
        <v>146</v>
      </c>
    </row>
    <row r="494" spans="1:14" hidden="1" x14ac:dyDescent="0.35">
      <c r="A494" s="60" t="s">
        <v>250</v>
      </c>
      <c r="B494" s="60" t="s">
        <v>162</v>
      </c>
      <c r="C494" s="60" t="s">
        <v>251</v>
      </c>
      <c r="D494" s="60" t="s">
        <v>199</v>
      </c>
      <c r="E494" s="60" t="s">
        <v>20</v>
      </c>
      <c r="F494" s="60" t="s">
        <v>314</v>
      </c>
      <c r="G494" s="60" t="s">
        <v>290</v>
      </c>
      <c r="H494" s="60" t="s">
        <v>1651</v>
      </c>
      <c r="I494" s="60" t="s">
        <v>1652</v>
      </c>
      <c r="J494" s="60" t="s">
        <v>1653</v>
      </c>
      <c r="L494" s="60" t="s">
        <v>20</v>
      </c>
      <c r="M494" s="60" t="s">
        <v>587</v>
      </c>
      <c r="N494" s="60" t="s">
        <v>146</v>
      </c>
    </row>
    <row r="495" spans="1:14" hidden="1" x14ac:dyDescent="0.35">
      <c r="A495" s="60" t="s">
        <v>250</v>
      </c>
      <c r="B495" s="60" t="s">
        <v>162</v>
      </c>
      <c r="C495" s="60" t="s">
        <v>251</v>
      </c>
      <c r="D495" s="60" t="s">
        <v>199</v>
      </c>
      <c r="E495" s="60" t="s">
        <v>15</v>
      </c>
      <c r="F495" s="60" t="s">
        <v>419</v>
      </c>
      <c r="G495" s="60" t="s">
        <v>524</v>
      </c>
      <c r="H495" s="60" t="s">
        <v>1654</v>
      </c>
      <c r="I495" s="60" t="s">
        <v>1655</v>
      </c>
      <c r="J495" s="60" t="s">
        <v>1656</v>
      </c>
      <c r="L495" s="60" t="s">
        <v>15</v>
      </c>
      <c r="M495" s="60" t="s">
        <v>587</v>
      </c>
      <c r="N495" s="60" t="s">
        <v>146</v>
      </c>
    </row>
    <row r="496" spans="1:14" hidden="1" x14ac:dyDescent="0.35">
      <c r="A496" s="60" t="s">
        <v>250</v>
      </c>
      <c r="B496" s="60" t="s">
        <v>162</v>
      </c>
      <c r="C496" s="60" t="s">
        <v>251</v>
      </c>
      <c r="D496" s="60" t="s">
        <v>199</v>
      </c>
      <c r="E496" s="60" t="s">
        <v>21</v>
      </c>
      <c r="F496" s="60" t="s">
        <v>507</v>
      </c>
      <c r="G496" s="60" t="s">
        <v>400</v>
      </c>
      <c r="H496" s="60" t="s">
        <v>1657</v>
      </c>
      <c r="I496" s="60" t="s">
        <v>1658</v>
      </c>
      <c r="J496" s="60" t="s">
        <v>1659</v>
      </c>
      <c r="L496" s="60" t="s">
        <v>21</v>
      </c>
      <c r="M496" s="60" t="s">
        <v>587</v>
      </c>
      <c r="N496" s="60" t="s">
        <v>146</v>
      </c>
    </row>
    <row r="497" spans="1:14" hidden="1" x14ac:dyDescent="0.35">
      <c r="A497" s="60" t="s">
        <v>250</v>
      </c>
      <c r="B497" s="60" t="s">
        <v>162</v>
      </c>
      <c r="C497" s="60" t="s">
        <v>251</v>
      </c>
      <c r="D497" s="60" t="s">
        <v>199</v>
      </c>
      <c r="E497" s="60" t="s">
        <v>22</v>
      </c>
      <c r="F497" s="60" t="s">
        <v>314</v>
      </c>
      <c r="G497" s="60" t="s">
        <v>384</v>
      </c>
      <c r="H497" s="60" t="s">
        <v>1660</v>
      </c>
      <c r="I497" s="60" t="s">
        <v>1661</v>
      </c>
      <c r="J497" s="60" t="s">
        <v>1662</v>
      </c>
      <c r="L497" s="60" t="s">
        <v>22</v>
      </c>
      <c r="M497" s="60" t="s">
        <v>587</v>
      </c>
      <c r="N497" s="60" t="s">
        <v>146</v>
      </c>
    </row>
    <row r="498" spans="1:14" hidden="1" x14ac:dyDescent="0.35">
      <c r="A498" s="60" t="s">
        <v>250</v>
      </c>
      <c r="B498" s="60" t="s">
        <v>162</v>
      </c>
      <c r="C498" s="60" t="s">
        <v>251</v>
      </c>
      <c r="D498" s="60" t="s">
        <v>199</v>
      </c>
      <c r="E498" s="60" t="s">
        <v>24</v>
      </c>
      <c r="F498" s="60" t="s">
        <v>419</v>
      </c>
      <c r="G498" s="60" t="s">
        <v>496</v>
      </c>
      <c r="H498" s="60" t="s">
        <v>1663</v>
      </c>
      <c r="I498" s="60" t="s">
        <v>1664</v>
      </c>
      <c r="J498" s="60" t="s">
        <v>1665</v>
      </c>
      <c r="L498" s="60" t="s">
        <v>24</v>
      </c>
      <c r="M498" s="60" t="s">
        <v>587</v>
      </c>
      <c r="N498" s="60" t="s">
        <v>146</v>
      </c>
    </row>
    <row r="499" spans="1:14" hidden="1" x14ac:dyDescent="0.35">
      <c r="A499" s="60" t="s">
        <v>250</v>
      </c>
      <c r="B499" s="60" t="s">
        <v>162</v>
      </c>
      <c r="C499" s="60" t="s">
        <v>251</v>
      </c>
      <c r="D499" s="60" t="s">
        <v>199</v>
      </c>
      <c r="E499" s="60" t="s">
        <v>28</v>
      </c>
      <c r="F499" s="60" t="s">
        <v>415</v>
      </c>
      <c r="G499" s="60" t="s">
        <v>384</v>
      </c>
      <c r="H499" s="60" t="s">
        <v>1666</v>
      </c>
      <c r="I499" s="60" t="s">
        <v>1667</v>
      </c>
      <c r="J499" s="60" t="s">
        <v>1668</v>
      </c>
      <c r="L499" s="60" t="s">
        <v>28</v>
      </c>
      <c r="M499" s="60" t="s">
        <v>587</v>
      </c>
      <c r="N499" s="60" t="s">
        <v>146</v>
      </c>
    </row>
    <row r="500" spans="1:14" hidden="1" x14ac:dyDescent="0.35">
      <c r="A500" s="60" t="s">
        <v>250</v>
      </c>
      <c r="B500" s="60" t="s">
        <v>162</v>
      </c>
      <c r="C500" s="60" t="s">
        <v>251</v>
      </c>
      <c r="D500" s="60" t="s">
        <v>199</v>
      </c>
      <c r="E500" s="60" t="s">
        <v>18</v>
      </c>
      <c r="F500" s="60" t="s">
        <v>508</v>
      </c>
      <c r="G500" s="60" t="s">
        <v>620</v>
      </c>
      <c r="H500" s="60" t="s">
        <v>1669</v>
      </c>
      <c r="I500" s="60" t="s">
        <v>1670</v>
      </c>
      <c r="J500" s="60" t="s">
        <v>1671</v>
      </c>
      <c r="L500" s="60" t="s">
        <v>18</v>
      </c>
      <c r="M500" s="60" t="s">
        <v>587</v>
      </c>
      <c r="N500" s="60" t="s">
        <v>146</v>
      </c>
    </row>
    <row r="501" spans="1:14" hidden="1" x14ac:dyDescent="0.35">
      <c r="A501" s="60" t="s">
        <v>250</v>
      </c>
      <c r="B501" s="60" t="s">
        <v>162</v>
      </c>
      <c r="C501" s="60" t="s">
        <v>251</v>
      </c>
      <c r="D501" s="60" t="s">
        <v>199</v>
      </c>
      <c r="E501" s="60" t="s">
        <v>17</v>
      </c>
      <c r="F501" s="60" t="s">
        <v>301</v>
      </c>
      <c r="G501" s="60" t="s">
        <v>442</v>
      </c>
      <c r="H501" s="60" t="s">
        <v>1672</v>
      </c>
      <c r="I501" s="60" t="s">
        <v>1673</v>
      </c>
      <c r="J501" s="60" t="s">
        <v>1674</v>
      </c>
      <c r="L501" s="60" t="s">
        <v>17</v>
      </c>
      <c r="M501" s="60" t="s">
        <v>587</v>
      </c>
      <c r="N501" s="60" t="s">
        <v>146</v>
      </c>
    </row>
    <row r="502" spans="1:14" hidden="1" x14ac:dyDescent="0.35">
      <c r="A502" s="60" t="s">
        <v>250</v>
      </c>
      <c r="B502" s="60" t="s">
        <v>162</v>
      </c>
      <c r="C502" s="60" t="s">
        <v>251</v>
      </c>
      <c r="D502" s="60" t="s">
        <v>199</v>
      </c>
      <c r="E502" s="60" t="s">
        <v>14</v>
      </c>
      <c r="F502" s="60" t="s">
        <v>420</v>
      </c>
      <c r="G502" s="60" t="s">
        <v>493</v>
      </c>
      <c r="H502" s="60" t="s">
        <v>1675</v>
      </c>
      <c r="I502" s="60" t="s">
        <v>1676</v>
      </c>
      <c r="J502" s="60" t="s">
        <v>1677</v>
      </c>
      <c r="L502" s="60" t="s">
        <v>14</v>
      </c>
      <c r="M502" s="60" t="s">
        <v>587</v>
      </c>
      <c r="N502" s="60" t="s">
        <v>146</v>
      </c>
    </row>
    <row r="503" spans="1:14" hidden="1" x14ac:dyDescent="0.35">
      <c r="A503" s="60" t="s">
        <v>250</v>
      </c>
      <c r="B503" s="60" t="s">
        <v>162</v>
      </c>
      <c r="C503" s="60" t="s">
        <v>251</v>
      </c>
      <c r="D503" s="60" t="s">
        <v>199</v>
      </c>
      <c r="E503" s="60" t="s">
        <v>19</v>
      </c>
      <c r="F503" s="60" t="s">
        <v>509</v>
      </c>
      <c r="G503" s="60" t="s">
        <v>620</v>
      </c>
      <c r="H503" s="60" t="s">
        <v>1678</v>
      </c>
      <c r="I503" s="60" t="s">
        <v>1679</v>
      </c>
      <c r="J503" s="60" t="s">
        <v>1680</v>
      </c>
      <c r="L503" s="60" t="s">
        <v>19</v>
      </c>
      <c r="M503" s="60" t="s">
        <v>587</v>
      </c>
      <c r="N503" s="60" t="s">
        <v>146</v>
      </c>
    </row>
    <row r="504" spans="1:14" hidden="1" x14ac:dyDescent="0.35">
      <c r="A504" s="60" t="s">
        <v>250</v>
      </c>
      <c r="B504" s="60" t="s">
        <v>162</v>
      </c>
      <c r="C504" s="60" t="s">
        <v>251</v>
      </c>
      <c r="D504" s="60" t="s">
        <v>199</v>
      </c>
      <c r="E504" s="60" t="s">
        <v>26</v>
      </c>
      <c r="F504" s="60" t="s">
        <v>301</v>
      </c>
      <c r="G504" s="60" t="s">
        <v>290</v>
      </c>
      <c r="H504" s="60" t="s">
        <v>1681</v>
      </c>
      <c r="I504" s="60" t="s">
        <v>1682</v>
      </c>
      <c r="J504" s="60" t="s">
        <v>1683</v>
      </c>
      <c r="L504" s="60" t="s">
        <v>26</v>
      </c>
      <c r="M504" s="60" t="s">
        <v>587</v>
      </c>
      <c r="N504" s="60" t="s">
        <v>146</v>
      </c>
    </row>
    <row r="505" spans="1:14" hidden="1" x14ac:dyDescent="0.35">
      <c r="A505" s="60" t="s">
        <v>250</v>
      </c>
      <c r="B505" s="60" t="s">
        <v>162</v>
      </c>
      <c r="C505" s="60" t="s">
        <v>251</v>
      </c>
      <c r="D505" s="60" t="s">
        <v>199</v>
      </c>
      <c r="E505" s="60" t="s">
        <v>16</v>
      </c>
      <c r="F505" s="60" t="s">
        <v>508</v>
      </c>
      <c r="G505" s="60" t="s">
        <v>384</v>
      </c>
      <c r="H505" s="60" t="s">
        <v>1684</v>
      </c>
      <c r="I505" s="60" t="s">
        <v>1685</v>
      </c>
      <c r="J505" s="60" t="s">
        <v>1686</v>
      </c>
      <c r="L505" s="60" t="s">
        <v>16</v>
      </c>
      <c r="M505" s="60" t="s">
        <v>587</v>
      </c>
      <c r="N505" s="60" t="s">
        <v>146</v>
      </c>
    </row>
    <row r="506" spans="1:14" hidden="1" x14ac:dyDescent="0.35">
      <c r="A506" s="60" t="s">
        <v>250</v>
      </c>
      <c r="B506" s="60" t="s">
        <v>162</v>
      </c>
      <c r="C506" s="60" t="s">
        <v>251</v>
      </c>
      <c r="D506" s="60" t="s">
        <v>199</v>
      </c>
      <c r="E506" s="60" t="s">
        <v>25</v>
      </c>
      <c r="F506" s="60" t="s">
        <v>510</v>
      </c>
      <c r="G506" s="60" t="s">
        <v>566</v>
      </c>
      <c r="H506" s="60" t="s">
        <v>1687</v>
      </c>
      <c r="I506" s="60" t="s">
        <v>1688</v>
      </c>
      <c r="J506" s="60" t="s">
        <v>1689</v>
      </c>
      <c r="L506" s="60" t="s">
        <v>25</v>
      </c>
      <c r="M506" s="60" t="s">
        <v>587</v>
      </c>
      <c r="N506" s="60" t="s">
        <v>146</v>
      </c>
    </row>
    <row r="507" spans="1:14" hidden="1" x14ac:dyDescent="0.35">
      <c r="A507" s="60" t="s">
        <v>250</v>
      </c>
      <c r="B507" s="60" t="s">
        <v>162</v>
      </c>
      <c r="C507" s="60" t="s">
        <v>251</v>
      </c>
      <c r="D507" s="60" t="s">
        <v>199</v>
      </c>
      <c r="E507" s="60" t="s">
        <v>31</v>
      </c>
      <c r="F507" s="60" t="s">
        <v>425</v>
      </c>
      <c r="G507" s="60" t="s">
        <v>383</v>
      </c>
      <c r="H507" s="60" t="s">
        <v>1690</v>
      </c>
      <c r="I507" s="60" t="s">
        <v>1691</v>
      </c>
      <c r="J507" s="60" t="s">
        <v>1692</v>
      </c>
      <c r="L507" s="60" t="s">
        <v>31</v>
      </c>
      <c r="M507" s="60" t="s">
        <v>587</v>
      </c>
      <c r="N507" s="60" t="s">
        <v>146</v>
      </c>
    </row>
    <row r="508" spans="1:14" hidden="1" x14ac:dyDescent="0.35">
      <c r="A508" s="60" t="s">
        <v>250</v>
      </c>
      <c r="B508" s="60" t="s">
        <v>162</v>
      </c>
      <c r="C508" s="60" t="s">
        <v>251</v>
      </c>
      <c r="D508" s="60" t="s">
        <v>199</v>
      </c>
      <c r="E508" s="60" t="s">
        <v>150</v>
      </c>
      <c r="F508" s="60" t="s">
        <v>491</v>
      </c>
      <c r="G508" s="60" t="s">
        <v>397</v>
      </c>
      <c r="H508" s="60" t="s">
        <v>1693</v>
      </c>
      <c r="I508" s="60" t="s">
        <v>1694</v>
      </c>
      <c r="J508" s="60" t="s">
        <v>1695</v>
      </c>
      <c r="L508" s="60" t="s">
        <v>150</v>
      </c>
      <c r="M508" s="60" t="s">
        <v>587</v>
      </c>
      <c r="N508" s="60" t="s">
        <v>146</v>
      </c>
    </row>
    <row r="509" spans="1:14" hidden="1" x14ac:dyDescent="0.35">
      <c r="A509" s="60" t="s">
        <v>250</v>
      </c>
      <c r="B509" s="60" t="s">
        <v>162</v>
      </c>
      <c r="C509" s="60" t="s">
        <v>251</v>
      </c>
      <c r="D509" s="60" t="s">
        <v>199</v>
      </c>
      <c r="E509" s="60" t="s">
        <v>153</v>
      </c>
      <c r="F509" s="60" t="s">
        <v>417</v>
      </c>
      <c r="G509" s="60" t="s">
        <v>397</v>
      </c>
      <c r="H509" s="60" t="s">
        <v>1696</v>
      </c>
      <c r="I509" s="60" t="s">
        <v>1697</v>
      </c>
      <c r="J509" s="60" t="s">
        <v>1698</v>
      </c>
      <c r="L509" s="60" t="s">
        <v>153</v>
      </c>
      <c r="M509" s="60" t="s">
        <v>587</v>
      </c>
      <c r="N509" s="60" t="s">
        <v>146</v>
      </c>
    </row>
    <row r="510" spans="1:14" hidden="1" x14ac:dyDescent="0.35">
      <c r="A510" s="60" t="s">
        <v>250</v>
      </c>
      <c r="B510" s="60" t="s">
        <v>162</v>
      </c>
      <c r="C510" s="60" t="s">
        <v>251</v>
      </c>
      <c r="D510" s="60" t="s">
        <v>199</v>
      </c>
      <c r="E510" s="60" t="s">
        <v>23</v>
      </c>
      <c r="F510" s="60" t="s">
        <v>493</v>
      </c>
      <c r="G510" s="60" t="s">
        <v>524</v>
      </c>
      <c r="H510" s="60" t="s">
        <v>1699</v>
      </c>
      <c r="I510" s="60" t="s">
        <v>1700</v>
      </c>
      <c r="J510" s="60" t="s">
        <v>1701</v>
      </c>
      <c r="L510" s="60" t="s">
        <v>23</v>
      </c>
      <c r="M510" s="60" t="s">
        <v>587</v>
      </c>
      <c r="N510" s="60" t="s">
        <v>146</v>
      </c>
    </row>
    <row r="511" spans="1:14" hidden="1" x14ac:dyDescent="0.35">
      <c r="A511" s="60" t="s">
        <v>250</v>
      </c>
      <c r="B511" s="60" t="s">
        <v>162</v>
      </c>
      <c r="C511" s="60" t="s">
        <v>251</v>
      </c>
      <c r="D511" s="60" t="s">
        <v>199</v>
      </c>
      <c r="E511" s="60" t="s">
        <v>151</v>
      </c>
      <c r="F511" s="60" t="s">
        <v>417</v>
      </c>
      <c r="G511" s="60" t="s">
        <v>446</v>
      </c>
      <c r="H511" s="60" t="s">
        <v>1702</v>
      </c>
      <c r="I511" s="60" t="s">
        <v>1703</v>
      </c>
      <c r="J511" s="60" t="s">
        <v>1704</v>
      </c>
      <c r="L511" s="60" t="s">
        <v>151</v>
      </c>
      <c r="M511" s="60" t="s">
        <v>587</v>
      </c>
      <c r="N511" s="60" t="s">
        <v>146</v>
      </c>
    </row>
    <row r="512" spans="1:14" hidden="1" x14ac:dyDescent="0.35">
      <c r="A512" s="60" t="s">
        <v>250</v>
      </c>
      <c r="B512" s="60" t="s">
        <v>162</v>
      </c>
      <c r="C512" s="60" t="s">
        <v>251</v>
      </c>
      <c r="D512" s="60" t="s">
        <v>199</v>
      </c>
      <c r="E512" s="60" t="s">
        <v>149</v>
      </c>
      <c r="F512" s="60" t="s">
        <v>417</v>
      </c>
      <c r="G512" s="60" t="s">
        <v>389</v>
      </c>
      <c r="H512" s="60" t="s">
        <v>1705</v>
      </c>
      <c r="I512" s="60" t="s">
        <v>1706</v>
      </c>
      <c r="J512" s="60" t="s">
        <v>1707</v>
      </c>
      <c r="L512" s="60" t="s">
        <v>149</v>
      </c>
      <c r="M512" s="60" t="s">
        <v>587</v>
      </c>
      <c r="N512" s="60" t="s">
        <v>146</v>
      </c>
    </row>
    <row r="513" spans="1:14" hidden="1" x14ac:dyDescent="0.35">
      <c r="A513" s="60" t="s">
        <v>252</v>
      </c>
      <c r="B513" s="60" t="s">
        <v>171</v>
      </c>
      <c r="C513" s="60" t="s">
        <v>253</v>
      </c>
      <c r="D513" s="60" t="s">
        <v>198</v>
      </c>
      <c r="E513" s="60" t="s">
        <v>13</v>
      </c>
      <c r="F513" s="60" t="s">
        <v>513</v>
      </c>
      <c r="G513" s="60" t="s">
        <v>464</v>
      </c>
      <c r="H513" s="60" t="s">
        <v>1378</v>
      </c>
      <c r="I513" s="60" t="s">
        <v>1379</v>
      </c>
      <c r="J513" s="60" t="s">
        <v>1380</v>
      </c>
      <c r="L513" s="60" t="s">
        <v>13</v>
      </c>
      <c r="M513" s="60" t="s">
        <v>587</v>
      </c>
      <c r="N513" s="60" t="s">
        <v>146</v>
      </c>
    </row>
    <row r="514" spans="1:14" hidden="1" x14ac:dyDescent="0.35">
      <c r="A514" s="60" t="s">
        <v>252</v>
      </c>
      <c r="B514" s="60" t="s">
        <v>171</v>
      </c>
      <c r="C514" s="60" t="s">
        <v>253</v>
      </c>
      <c r="D514" s="60" t="s">
        <v>198</v>
      </c>
      <c r="E514" s="60" t="s">
        <v>30</v>
      </c>
      <c r="F514" s="60" t="s">
        <v>514</v>
      </c>
      <c r="G514" s="60" t="s">
        <v>1381</v>
      </c>
      <c r="H514" s="60" t="s">
        <v>1382</v>
      </c>
      <c r="I514" s="60" t="s">
        <v>1383</v>
      </c>
      <c r="J514" s="60" t="s">
        <v>1384</v>
      </c>
      <c r="L514" s="60" t="s">
        <v>30</v>
      </c>
      <c r="M514" s="60" t="s">
        <v>587</v>
      </c>
      <c r="N514" s="60" t="s">
        <v>146</v>
      </c>
    </row>
    <row r="515" spans="1:14" hidden="1" x14ac:dyDescent="0.35">
      <c r="A515" s="60" t="s">
        <v>252</v>
      </c>
      <c r="B515" s="60" t="s">
        <v>171</v>
      </c>
      <c r="C515" s="60" t="s">
        <v>253</v>
      </c>
      <c r="D515" s="60" t="s">
        <v>198</v>
      </c>
      <c r="E515" s="60" t="s">
        <v>27</v>
      </c>
      <c r="F515" s="60" t="s">
        <v>274</v>
      </c>
      <c r="G515" s="60" t="s">
        <v>737</v>
      </c>
      <c r="H515" s="60" t="s">
        <v>1385</v>
      </c>
      <c r="I515" s="60" t="s">
        <v>1386</v>
      </c>
      <c r="J515" s="60" t="s">
        <v>1387</v>
      </c>
      <c r="L515" s="60" t="s">
        <v>27</v>
      </c>
      <c r="M515" s="60" t="s">
        <v>587</v>
      </c>
      <c r="N515" s="60" t="s">
        <v>146</v>
      </c>
    </row>
    <row r="516" spans="1:14" hidden="1" x14ac:dyDescent="0.35">
      <c r="A516" s="60" t="s">
        <v>252</v>
      </c>
      <c r="B516" s="60" t="s">
        <v>171</v>
      </c>
      <c r="C516" s="60" t="s">
        <v>253</v>
      </c>
      <c r="D516" s="60" t="s">
        <v>199</v>
      </c>
      <c r="E516" s="60" t="s">
        <v>20</v>
      </c>
      <c r="F516" s="60" t="s">
        <v>300</v>
      </c>
      <c r="G516" s="60" t="s">
        <v>1020</v>
      </c>
      <c r="H516" s="60" t="s">
        <v>1708</v>
      </c>
      <c r="I516" s="60" t="s">
        <v>1709</v>
      </c>
      <c r="J516" s="60" t="s">
        <v>1710</v>
      </c>
      <c r="L516" s="60" t="s">
        <v>20</v>
      </c>
      <c r="M516" s="60" t="s">
        <v>587</v>
      </c>
      <c r="N516" s="60" t="s">
        <v>146</v>
      </c>
    </row>
    <row r="517" spans="1:14" hidden="1" x14ac:dyDescent="0.35">
      <c r="A517" s="60" t="s">
        <v>252</v>
      </c>
      <c r="B517" s="60" t="s">
        <v>171</v>
      </c>
      <c r="C517" s="60" t="s">
        <v>253</v>
      </c>
      <c r="D517" s="60" t="s">
        <v>199</v>
      </c>
      <c r="E517" s="60" t="s">
        <v>15</v>
      </c>
      <c r="F517" s="60" t="s">
        <v>515</v>
      </c>
      <c r="G517" s="60" t="s">
        <v>397</v>
      </c>
      <c r="H517" s="60" t="s">
        <v>1711</v>
      </c>
      <c r="I517" s="60" t="s">
        <v>1712</v>
      </c>
      <c r="J517" s="60" t="s">
        <v>1713</v>
      </c>
      <c r="L517" s="60" t="s">
        <v>15</v>
      </c>
      <c r="M517" s="60" t="s">
        <v>587</v>
      </c>
      <c r="N517" s="60" t="s">
        <v>146</v>
      </c>
    </row>
    <row r="518" spans="1:14" hidden="1" x14ac:dyDescent="0.35">
      <c r="A518" s="60" t="s">
        <v>252</v>
      </c>
      <c r="B518" s="60" t="s">
        <v>171</v>
      </c>
      <c r="C518" s="60" t="s">
        <v>253</v>
      </c>
      <c r="D518" s="60" t="s">
        <v>199</v>
      </c>
      <c r="E518" s="60" t="s">
        <v>21</v>
      </c>
      <c r="F518" s="60" t="s">
        <v>401</v>
      </c>
      <c r="G518" s="60" t="s">
        <v>418</v>
      </c>
      <c r="H518" s="60" t="s">
        <v>1714</v>
      </c>
      <c r="I518" s="60" t="s">
        <v>1715</v>
      </c>
      <c r="J518" s="60" t="s">
        <v>1716</v>
      </c>
      <c r="L518" s="60" t="s">
        <v>21</v>
      </c>
      <c r="M518" s="60" t="s">
        <v>587</v>
      </c>
      <c r="N518" s="60" t="s">
        <v>146</v>
      </c>
    </row>
    <row r="519" spans="1:14" hidden="1" x14ac:dyDescent="0.35">
      <c r="A519" s="60" t="s">
        <v>252</v>
      </c>
      <c r="B519" s="60" t="s">
        <v>171</v>
      </c>
      <c r="C519" s="60" t="s">
        <v>253</v>
      </c>
      <c r="D519" s="60" t="s">
        <v>199</v>
      </c>
      <c r="E519" s="60" t="s">
        <v>22</v>
      </c>
      <c r="F519" s="60" t="s">
        <v>516</v>
      </c>
      <c r="G519" s="60" t="s">
        <v>1206</v>
      </c>
      <c r="H519" s="60" t="s">
        <v>1717</v>
      </c>
      <c r="I519" s="60" t="s">
        <v>1718</v>
      </c>
      <c r="J519" s="60" t="s">
        <v>1719</v>
      </c>
      <c r="L519" s="60" t="s">
        <v>22</v>
      </c>
      <c r="M519" s="60" t="s">
        <v>587</v>
      </c>
      <c r="N519" s="60" t="s">
        <v>146</v>
      </c>
    </row>
    <row r="520" spans="1:14" hidden="1" x14ac:dyDescent="0.35">
      <c r="A520" s="60" t="s">
        <v>252</v>
      </c>
      <c r="B520" s="60" t="s">
        <v>171</v>
      </c>
      <c r="C520" s="60" t="s">
        <v>253</v>
      </c>
      <c r="D520" s="60" t="s">
        <v>199</v>
      </c>
      <c r="E520" s="60" t="s">
        <v>24</v>
      </c>
      <c r="F520" s="60" t="s">
        <v>517</v>
      </c>
      <c r="G520" s="60" t="s">
        <v>1720</v>
      </c>
      <c r="H520" s="60" t="s">
        <v>1721</v>
      </c>
      <c r="I520" s="60" t="s">
        <v>1722</v>
      </c>
      <c r="J520" s="60" t="s">
        <v>1723</v>
      </c>
      <c r="L520" s="60" t="s">
        <v>24</v>
      </c>
      <c r="M520" s="60" t="s">
        <v>587</v>
      </c>
      <c r="N520" s="60" t="s">
        <v>146</v>
      </c>
    </row>
    <row r="521" spans="1:14" hidden="1" x14ac:dyDescent="0.35">
      <c r="A521" s="60" t="s">
        <v>252</v>
      </c>
      <c r="B521" s="60" t="s">
        <v>171</v>
      </c>
      <c r="C521" s="60" t="s">
        <v>253</v>
      </c>
      <c r="D521" s="60" t="s">
        <v>199</v>
      </c>
      <c r="E521" s="60" t="s">
        <v>28</v>
      </c>
      <c r="F521" s="60" t="s">
        <v>518</v>
      </c>
      <c r="G521" s="60" t="s">
        <v>601</v>
      </c>
      <c r="H521" s="60" t="s">
        <v>1724</v>
      </c>
      <c r="I521" s="60" t="s">
        <v>1725</v>
      </c>
      <c r="J521" s="60" t="s">
        <v>1726</v>
      </c>
      <c r="L521" s="60" t="s">
        <v>28</v>
      </c>
      <c r="M521" s="60" t="s">
        <v>587</v>
      </c>
      <c r="N521" s="60" t="s">
        <v>146</v>
      </c>
    </row>
    <row r="522" spans="1:14" hidden="1" x14ac:dyDescent="0.35">
      <c r="A522" s="60" t="s">
        <v>252</v>
      </c>
      <c r="B522" s="60" t="s">
        <v>171</v>
      </c>
      <c r="C522" s="60" t="s">
        <v>253</v>
      </c>
      <c r="D522" s="60" t="s">
        <v>199</v>
      </c>
      <c r="E522" s="60" t="s">
        <v>18</v>
      </c>
      <c r="F522" s="60" t="s">
        <v>519</v>
      </c>
      <c r="G522" s="60" t="s">
        <v>445</v>
      </c>
      <c r="H522" s="60" t="s">
        <v>1727</v>
      </c>
      <c r="I522" s="60" t="s">
        <v>1728</v>
      </c>
      <c r="J522" s="60" t="s">
        <v>1729</v>
      </c>
      <c r="L522" s="60" t="s">
        <v>18</v>
      </c>
      <c r="M522" s="60" t="s">
        <v>587</v>
      </c>
      <c r="N522" s="60" t="s">
        <v>146</v>
      </c>
    </row>
    <row r="523" spans="1:14" hidden="1" x14ac:dyDescent="0.35">
      <c r="A523" s="60" t="s">
        <v>252</v>
      </c>
      <c r="B523" s="60" t="s">
        <v>171</v>
      </c>
      <c r="C523" s="60" t="s">
        <v>253</v>
      </c>
      <c r="D523" s="60" t="s">
        <v>199</v>
      </c>
      <c r="E523" s="60" t="s">
        <v>17</v>
      </c>
      <c r="F523" s="60" t="s">
        <v>520</v>
      </c>
      <c r="G523" s="60" t="s">
        <v>414</v>
      </c>
      <c r="H523" s="60" t="s">
        <v>1730</v>
      </c>
      <c r="I523" s="60" t="s">
        <v>1731</v>
      </c>
      <c r="J523" s="60" t="s">
        <v>1732</v>
      </c>
      <c r="L523" s="60" t="s">
        <v>17</v>
      </c>
      <c r="M523" s="60" t="s">
        <v>587</v>
      </c>
      <c r="N523" s="60" t="s">
        <v>146</v>
      </c>
    </row>
    <row r="524" spans="1:14" hidden="1" x14ac:dyDescent="0.35">
      <c r="A524" s="60" t="s">
        <v>252</v>
      </c>
      <c r="B524" s="60" t="s">
        <v>171</v>
      </c>
      <c r="C524" s="60" t="s">
        <v>253</v>
      </c>
      <c r="D524" s="60" t="s">
        <v>199</v>
      </c>
      <c r="E524" s="60" t="s">
        <v>14</v>
      </c>
      <c r="F524" s="60" t="s">
        <v>437</v>
      </c>
      <c r="G524" s="60" t="s">
        <v>446</v>
      </c>
      <c r="H524" s="60" t="s">
        <v>1733</v>
      </c>
      <c r="I524" s="60" t="s">
        <v>1734</v>
      </c>
      <c r="J524" s="60" t="s">
        <v>1735</v>
      </c>
      <c r="L524" s="60" t="s">
        <v>14</v>
      </c>
      <c r="M524" s="60" t="s">
        <v>587</v>
      </c>
      <c r="N524" s="60" t="s">
        <v>146</v>
      </c>
    </row>
    <row r="525" spans="1:14" hidden="1" x14ac:dyDescent="0.35">
      <c r="A525" s="60" t="s">
        <v>252</v>
      </c>
      <c r="B525" s="60" t="s">
        <v>171</v>
      </c>
      <c r="C525" s="60" t="s">
        <v>253</v>
      </c>
      <c r="D525" s="60" t="s">
        <v>199</v>
      </c>
      <c r="E525" s="60" t="s">
        <v>19</v>
      </c>
      <c r="F525" s="60" t="s">
        <v>521</v>
      </c>
      <c r="G525" s="60" t="s">
        <v>1736</v>
      </c>
      <c r="H525" s="60" t="s">
        <v>1737</v>
      </c>
      <c r="I525" s="60" t="s">
        <v>1738</v>
      </c>
      <c r="J525" s="60" t="s">
        <v>1739</v>
      </c>
      <c r="L525" s="60" t="s">
        <v>19</v>
      </c>
      <c r="M525" s="60" t="s">
        <v>587</v>
      </c>
      <c r="N525" s="60" t="s">
        <v>146</v>
      </c>
    </row>
    <row r="526" spans="1:14" hidden="1" x14ac:dyDescent="0.35">
      <c r="A526" s="60" t="s">
        <v>252</v>
      </c>
      <c r="B526" s="60" t="s">
        <v>171</v>
      </c>
      <c r="C526" s="60" t="s">
        <v>253</v>
      </c>
      <c r="D526" s="60" t="s">
        <v>199</v>
      </c>
      <c r="E526" s="60" t="s">
        <v>26</v>
      </c>
      <c r="F526" s="60" t="s">
        <v>522</v>
      </c>
      <c r="G526" s="60" t="s">
        <v>495</v>
      </c>
      <c r="H526" s="60" t="s">
        <v>1740</v>
      </c>
      <c r="I526" s="60" t="s">
        <v>1741</v>
      </c>
      <c r="J526" s="60" t="s">
        <v>1742</v>
      </c>
      <c r="L526" s="60" t="s">
        <v>26</v>
      </c>
      <c r="M526" s="60" t="s">
        <v>587</v>
      </c>
      <c r="N526" s="60" t="s">
        <v>146</v>
      </c>
    </row>
    <row r="527" spans="1:14" hidden="1" x14ac:dyDescent="0.35">
      <c r="A527" s="60" t="s">
        <v>252</v>
      </c>
      <c r="B527" s="60" t="s">
        <v>171</v>
      </c>
      <c r="C527" s="60" t="s">
        <v>253</v>
      </c>
      <c r="D527" s="60" t="s">
        <v>199</v>
      </c>
      <c r="E527" s="60" t="s">
        <v>16</v>
      </c>
      <c r="F527" s="60" t="s">
        <v>523</v>
      </c>
      <c r="G527" s="60" t="s">
        <v>420</v>
      </c>
      <c r="H527" s="60" t="s">
        <v>1743</v>
      </c>
      <c r="I527" s="60" t="s">
        <v>1744</v>
      </c>
      <c r="J527" s="60" t="s">
        <v>1743</v>
      </c>
      <c r="L527" s="60" t="s">
        <v>16</v>
      </c>
      <c r="M527" s="60" t="s">
        <v>587</v>
      </c>
      <c r="N527" s="60" t="s">
        <v>146</v>
      </c>
    </row>
    <row r="528" spans="1:14" hidden="1" x14ac:dyDescent="0.35">
      <c r="A528" s="60" t="s">
        <v>252</v>
      </c>
      <c r="B528" s="60" t="s">
        <v>171</v>
      </c>
      <c r="C528" s="60" t="s">
        <v>253</v>
      </c>
      <c r="D528" s="60" t="s">
        <v>199</v>
      </c>
      <c r="E528" s="60" t="s">
        <v>25</v>
      </c>
      <c r="F528" s="60" t="s">
        <v>524</v>
      </c>
      <c r="G528" s="60" t="s">
        <v>422</v>
      </c>
      <c r="H528" s="60" t="s">
        <v>1745</v>
      </c>
      <c r="I528" s="60" t="s">
        <v>1746</v>
      </c>
      <c r="J528" s="60" t="s">
        <v>1747</v>
      </c>
      <c r="L528" s="60" t="s">
        <v>25</v>
      </c>
      <c r="M528" s="60" t="s">
        <v>587</v>
      </c>
      <c r="N528" s="60" t="s">
        <v>146</v>
      </c>
    </row>
    <row r="529" spans="1:14" hidden="1" x14ac:dyDescent="0.35">
      <c r="A529" s="60" t="s">
        <v>252</v>
      </c>
      <c r="B529" s="60" t="s">
        <v>171</v>
      </c>
      <c r="C529" s="60" t="s">
        <v>253</v>
      </c>
      <c r="D529" s="60" t="s">
        <v>199</v>
      </c>
      <c r="E529" s="60" t="s">
        <v>31</v>
      </c>
      <c r="F529" s="60" t="s">
        <v>498</v>
      </c>
      <c r="G529" s="60" t="s">
        <v>1748</v>
      </c>
      <c r="H529" s="60" t="s">
        <v>1749</v>
      </c>
      <c r="I529" s="60" t="s">
        <v>1750</v>
      </c>
      <c r="J529" s="60" t="s">
        <v>1751</v>
      </c>
      <c r="L529" s="60" t="s">
        <v>31</v>
      </c>
      <c r="M529" s="60" t="s">
        <v>587</v>
      </c>
      <c r="N529" s="60" t="s">
        <v>146</v>
      </c>
    </row>
    <row r="530" spans="1:14" hidden="1" x14ac:dyDescent="0.35">
      <c r="A530" s="60" t="s">
        <v>252</v>
      </c>
      <c r="B530" s="60" t="s">
        <v>171</v>
      </c>
      <c r="C530" s="60" t="s">
        <v>253</v>
      </c>
      <c r="D530" s="60" t="s">
        <v>199</v>
      </c>
      <c r="E530" s="60" t="s">
        <v>150</v>
      </c>
      <c r="F530" s="60" t="s">
        <v>471</v>
      </c>
      <c r="G530" s="60" t="s">
        <v>737</v>
      </c>
      <c r="H530" s="60" t="s">
        <v>1752</v>
      </c>
      <c r="I530" s="60" t="s">
        <v>1753</v>
      </c>
      <c r="J530" s="60" t="s">
        <v>1752</v>
      </c>
      <c r="L530" s="60" t="s">
        <v>150</v>
      </c>
      <c r="M530" s="60" t="s">
        <v>587</v>
      </c>
      <c r="N530" s="60" t="s">
        <v>146</v>
      </c>
    </row>
    <row r="531" spans="1:14" hidden="1" x14ac:dyDescent="0.35">
      <c r="A531" s="60" t="s">
        <v>252</v>
      </c>
      <c r="B531" s="60" t="s">
        <v>171</v>
      </c>
      <c r="C531" s="60" t="s">
        <v>253</v>
      </c>
      <c r="D531" s="60" t="s">
        <v>199</v>
      </c>
      <c r="E531" s="60" t="s">
        <v>153</v>
      </c>
      <c r="F531" s="60" t="s">
        <v>526</v>
      </c>
      <c r="G531" s="60" t="s">
        <v>1754</v>
      </c>
      <c r="H531" s="60" t="s">
        <v>1755</v>
      </c>
      <c r="I531" s="60" t="s">
        <v>1756</v>
      </c>
      <c r="J531" s="60" t="s">
        <v>1757</v>
      </c>
      <c r="L531" s="60" t="s">
        <v>153</v>
      </c>
      <c r="M531" s="60" t="s">
        <v>587</v>
      </c>
      <c r="N531" s="60" t="s">
        <v>146</v>
      </c>
    </row>
    <row r="532" spans="1:14" hidden="1" x14ac:dyDescent="0.35">
      <c r="A532" s="60" t="s">
        <v>252</v>
      </c>
      <c r="B532" s="60" t="s">
        <v>171</v>
      </c>
      <c r="C532" s="60" t="s">
        <v>253</v>
      </c>
      <c r="D532" s="60" t="s">
        <v>199</v>
      </c>
      <c r="E532" s="60" t="s">
        <v>23</v>
      </c>
      <c r="F532" s="60" t="s">
        <v>527</v>
      </c>
      <c r="G532" s="60" t="s">
        <v>965</v>
      </c>
      <c r="H532" s="60" t="s">
        <v>1758</v>
      </c>
      <c r="I532" s="60" t="s">
        <v>1759</v>
      </c>
      <c r="J532" s="60" t="s">
        <v>1760</v>
      </c>
      <c r="L532" s="60" t="s">
        <v>23</v>
      </c>
      <c r="M532" s="60" t="s">
        <v>587</v>
      </c>
      <c r="N532" s="60" t="s">
        <v>146</v>
      </c>
    </row>
    <row r="533" spans="1:14" hidden="1" x14ac:dyDescent="0.35">
      <c r="A533" s="60" t="s">
        <v>252</v>
      </c>
      <c r="B533" s="60" t="s">
        <v>171</v>
      </c>
      <c r="C533" s="60" t="s">
        <v>253</v>
      </c>
      <c r="D533" s="60" t="s">
        <v>199</v>
      </c>
      <c r="E533" s="60" t="s">
        <v>151</v>
      </c>
      <c r="F533" s="60" t="s">
        <v>528</v>
      </c>
      <c r="G533" s="60" t="s">
        <v>502</v>
      </c>
      <c r="H533" s="60" t="s">
        <v>1761</v>
      </c>
      <c r="I533" s="60" t="s">
        <v>1762</v>
      </c>
      <c r="J533" s="60" t="s">
        <v>1763</v>
      </c>
      <c r="L533" s="60" t="s">
        <v>151</v>
      </c>
      <c r="M533" s="60" t="s">
        <v>587</v>
      </c>
      <c r="N533" s="60" t="s">
        <v>146</v>
      </c>
    </row>
    <row r="534" spans="1:14" hidden="1" x14ac:dyDescent="0.35">
      <c r="A534" s="60" t="s">
        <v>252</v>
      </c>
      <c r="B534" s="60" t="s">
        <v>171</v>
      </c>
      <c r="C534" s="60" t="s">
        <v>253</v>
      </c>
      <c r="D534" s="60" t="s">
        <v>199</v>
      </c>
      <c r="E534" s="60" t="s">
        <v>149</v>
      </c>
      <c r="F534" s="60" t="s">
        <v>455</v>
      </c>
      <c r="G534" s="60" t="s">
        <v>415</v>
      </c>
      <c r="H534" s="60" t="s">
        <v>1764</v>
      </c>
      <c r="I534" s="60" t="s">
        <v>1765</v>
      </c>
      <c r="J534" s="60" t="s">
        <v>1766</v>
      </c>
      <c r="L534" s="60" t="s">
        <v>149</v>
      </c>
      <c r="M534" s="60" t="s">
        <v>587</v>
      </c>
      <c r="N534" s="60" t="s">
        <v>146</v>
      </c>
    </row>
    <row r="535" spans="1:14" hidden="1" x14ac:dyDescent="0.35">
      <c r="A535" s="60" t="s">
        <v>254</v>
      </c>
      <c r="B535" s="60" t="s">
        <v>585</v>
      </c>
      <c r="C535" s="60" t="s">
        <v>255</v>
      </c>
      <c r="D535" s="60" t="s">
        <v>198</v>
      </c>
      <c r="E535" s="60" t="s">
        <v>152</v>
      </c>
      <c r="F535" s="60" t="s">
        <v>273</v>
      </c>
      <c r="G535" s="60" t="s">
        <v>273</v>
      </c>
      <c r="H535" s="60" t="s">
        <v>657</v>
      </c>
      <c r="I535" s="60" t="s">
        <v>1388</v>
      </c>
      <c r="J535" s="60" t="s">
        <v>272</v>
      </c>
      <c r="L535" s="60" t="s">
        <v>152</v>
      </c>
      <c r="M535" s="60" t="s">
        <v>587</v>
      </c>
      <c r="N535" s="60" t="s">
        <v>146</v>
      </c>
    </row>
    <row r="536" spans="1:14" hidden="1" x14ac:dyDescent="0.35">
      <c r="A536" s="60" t="s">
        <v>254</v>
      </c>
      <c r="B536" s="60" t="s">
        <v>585</v>
      </c>
      <c r="C536" s="60" t="s">
        <v>255</v>
      </c>
      <c r="D536" s="60" t="s">
        <v>198</v>
      </c>
      <c r="E536" s="60" t="s">
        <v>13</v>
      </c>
      <c r="F536" s="60" t="s">
        <v>1389</v>
      </c>
      <c r="G536" s="60" t="s">
        <v>797</v>
      </c>
      <c r="H536" s="60" t="s">
        <v>1390</v>
      </c>
      <c r="I536" s="60" t="s">
        <v>1391</v>
      </c>
      <c r="J536" s="60" t="s">
        <v>1392</v>
      </c>
      <c r="L536" s="60" t="s">
        <v>13</v>
      </c>
      <c r="M536" s="60" t="s">
        <v>587</v>
      </c>
      <c r="N536" s="60" t="s">
        <v>146</v>
      </c>
    </row>
    <row r="537" spans="1:14" hidden="1" x14ac:dyDescent="0.35">
      <c r="A537" s="60" t="s">
        <v>254</v>
      </c>
      <c r="B537" s="60" t="s">
        <v>585</v>
      </c>
      <c r="C537" s="60" t="s">
        <v>255</v>
      </c>
      <c r="D537" s="60" t="s">
        <v>198</v>
      </c>
      <c r="E537" s="60" t="s">
        <v>6</v>
      </c>
      <c r="F537" s="60" t="s">
        <v>1393</v>
      </c>
      <c r="G537" s="60" t="s">
        <v>465</v>
      </c>
      <c r="H537" s="60" t="s">
        <v>1394</v>
      </c>
      <c r="I537" s="60" t="s">
        <v>1395</v>
      </c>
      <c r="J537" s="60" t="s">
        <v>1396</v>
      </c>
      <c r="L537" s="60" t="s">
        <v>6</v>
      </c>
      <c r="M537" s="60" t="s">
        <v>587</v>
      </c>
      <c r="N537" s="60" t="s">
        <v>146</v>
      </c>
    </row>
    <row r="538" spans="1:14" hidden="1" x14ac:dyDescent="0.35">
      <c r="A538" s="60" t="s">
        <v>254</v>
      </c>
      <c r="B538" s="60" t="s">
        <v>585</v>
      </c>
      <c r="C538" s="60" t="s">
        <v>255</v>
      </c>
      <c r="D538" s="60" t="s">
        <v>198</v>
      </c>
      <c r="E538" s="60" t="s">
        <v>148</v>
      </c>
      <c r="F538" s="60" t="s">
        <v>275</v>
      </c>
      <c r="G538" s="60" t="s">
        <v>275</v>
      </c>
      <c r="H538" s="60" t="s">
        <v>1397</v>
      </c>
      <c r="I538" s="60" t="s">
        <v>1398</v>
      </c>
      <c r="J538" s="60" t="s">
        <v>272</v>
      </c>
      <c r="L538" s="60" t="s">
        <v>148</v>
      </c>
      <c r="M538" s="60" t="s">
        <v>587</v>
      </c>
      <c r="N538" s="60" t="s">
        <v>146</v>
      </c>
    </row>
    <row r="539" spans="1:14" hidden="1" x14ac:dyDescent="0.35">
      <c r="A539" s="60" t="s">
        <v>254</v>
      </c>
      <c r="B539" s="60" t="s">
        <v>585</v>
      </c>
      <c r="C539" s="60" t="s">
        <v>255</v>
      </c>
      <c r="D539" s="60" t="s">
        <v>199</v>
      </c>
      <c r="E539" s="60" t="s">
        <v>20</v>
      </c>
      <c r="F539" s="60" t="s">
        <v>1767</v>
      </c>
      <c r="G539" s="60" t="s">
        <v>507</v>
      </c>
      <c r="H539" s="60" t="s">
        <v>1768</v>
      </c>
      <c r="I539" s="60" t="s">
        <v>1769</v>
      </c>
      <c r="J539" s="60" t="s">
        <v>1770</v>
      </c>
      <c r="L539" s="60" t="s">
        <v>20</v>
      </c>
      <c r="M539" s="60" t="s">
        <v>587</v>
      </c>
      <c r="N539" s="60" t="s">
        <v>146</v>
      </c>
    </row>
    <row r="540" spans="1:14" hidden="1" x14ac:dyDescent="0.35">
      <c r="A540" s="60" t="s">
        <v>254</v>
      </c>
      <c r="B540" s="60" t="s">
        <v>585</v>
      </c>
      <c r="C540" s="60" t="s">
        <v>255</v>
      </c>
      <c r="D540" s="60" t="s">
        <v>199</v>
      </c>
      <c r="E540" s="60" t="s">
        <v>15</v>
      </c>
      <c r="F540" s="60" t="s">
        <v>276</v>
      </c>
      <c r="G540" s="60" t="s">
        <v>294</v>
      </c>
      <c r="H540" s="60" t="s">
        <v>1771</v>
      </c>
      <c r="I540" s="60" t="s">
        <v>1772</v>
      </c>
      <c r="J540" s="60" t="s">
        <v>1773</v>
      </c>
      <c r="L540" s="60" t="s">
        <v>15</v>
      </c>
      <c r="M540" s="60" t="s">
        <v>587</v>
      </c>
      <c r="N540" s="60" t="s">
        <v>146</v>
      </c>
    </row>
    <row r="541" spans="1:14" hidden="1" x14ac:dyDescent="0.35">
      <c r="A541" s="60" t="s">
        <v>254</v>
      </c>
      <c r="B541" s="60" t="s">
        <v>585</v>
      </c>
      <c r="C541" s="60" t="s">
        <v>255</v>
      </c>
      <c r="D541" s="60" t="s">
        <v>199</v>
      </c>
      <c r="E541" s="60" t="s">
        <v>21</v>
      </c>
      <c r="F541" s="60" t="s">
        <v>277</v>
      </c>
      <c r="G541" s="60" t="s">
        <v>507</v>
      </c>
      <c r="H541" s="60" t="s">
        <v>1774</v>
      </c>
      <c r="I541" s="60" t="s">
        <v>1775</v>
      </c>
      <c r="J541" s="60" t="s">
        <v>1776</v>
      </c>
      <c r="L541" s="60" t="s">
        <v>21</v>
      </c>
      <c r="M541" s="60" t="s">
        <v>587</v>
      </c>
      <c r="N541" s="60" t="s">
        <v>146</v>
      </c>
    </row>
    <row r="542" spans="1:14" hidden="1" x14ac:dyDescent="0.35">
      <c r="A542" s="60" t="s">
        <v>254</v>
      </c>
      <c r="B542" s="60" t="s">
        <v>585</v>
      </c>
      <c r="C542" s="60" t="s">
        <v>255</v>
      </c>
      <c r="D542" s="60" t="s">
        <v>199</v>
      </c>
      <c r="E542" s="60" t="s">
        <v>22</v>
      </c>
      <c r="F542" s="60" t="s">
        <v>639</v>
      </c>
      <c r="G542" s="60" t="s">
        <v>659</v>
      </c>
      <c r="H542" s="60" t="s">
        <v>1777</v>
      </c>
      <c r="I542" s="60" t="s">
        <v>1778</v>
      </c>
      <c r="J542" s="60" t="s">
        <v>1779</v>
      </c>
      <c r="L542" s="60" t="s">
        <v>22</v>
      </c>
      <c r="M542" s="60" t="s">
        <v>587</v>
      </c>
      <c r="N542" s="60" t="s">
        <v>146</v>
      </c>
    </row>
    <row r="543" spans="1:14" hidden="1" x14ac:dyDescent="0.35">
      <c r="A543" s="60" t="s">
        <v>254</v>
      </c>
      <c r="B543" s="60" t="s">
        <v>585</v>
      </c>
      <c r="C543" s="60" t="s">
        <v>255</v>
      </c>
      <c r="D543" s="60" t="s">
        <v>199</v>
      </c>
      <c r="E543" s="60" t="s">
        <v>24</v>
      </c>
      <c r="F543" s="60" t="s">
        <v>1780</v>
      </c>
      <c r="G543" s="60" t="s">
        <v>271</v>
      </c>
      <c r="H543" s="60" t="s">
        <v>1781</v>
      </c>
      <c r="I543" s="60" t="s">
        <v>1782</v>
      </c>
      <c r="J543" s="60" t="s">
        <v>1783</v>
      </c>
      <c r="L543" s="60" t="s">
        <v>24</v>
      </c>
      <c r="M543" s="60" t="s">
        <v>587</v>
      </c>
      <c r="N543" s="60" t="s">
        <v>146</v>
      </c>
    </row>
    <row r="544" spans="1:14" hidden="1" x14ac:dyDescent="0.35">
      <c r="A544" s="60" t="s">
        <v>254</v>
      </c>
      <c r="B544" s="60" t="s">
        <v>585</v>
      </c>
      <c r="C544" s="60" t="s">
        <v>255</v>
      </c>
      <c r="D544" s="60" t="s">
        <v>199</v>
      </c>
      <c r="E544" s="60" t="s">
        <v>28</v>
      </c>
      <c r="F544" s="60" t="s">
        <v>1784</v>
      </c>
      <c r="G544" s="60" t="s">
        <v>294</v>
      </c>
      <c r="H544" s="60" t="s">
        <v>1785</v>
      </c>
      <c r="I544" s="60" t="s">
        <v>1786</v>
      </c>
      <c r="J544" s="60" t="s">
        <v>1787</v>
      </c>
      <c r="L544" s="60" t="s">
        <v>28</v>
      </c>
      <c r="M544" s="60" t="s">
        <v>587</v>
      </c>
      <c r="N544" s="60" t="s">
        <v>146</v>
      </c>
    </row>
    <row r="545" spans="1:14" hidden="1" x14ac:dyDescent="0.35">
      <c r="A545" s="60" t="s">
        <v>254</v>
      </c>
      <c r="B545" s="60" t="s">
        <v>585</v>
      </c>
      <c r="C545" s="60" t="s">
        <v>255</v>
      </c>
      <c r="D545" s="60" t="s">
        <v>199</v>
      </c>
      <c r="E545" s="60" t="s">
        <v>18</v>
      </c>
      <c r="F545" s="60" t="s">
        <v>279</v>
      </c>
      <c r="G545" s="60" t="s">
        <v>1034</v>
      </c>
      <c r="H545" s="60" t="s">
        <v>1788</v>
      </c>
      <c r="I545" s="60" t="s">
        <v>1789</v>
      </c>
      <c r="J545" s="60" t="s">
        <v>1790</v>
      </c>
      <c r="L545" s="60" t="s">
        <v>18</v>
      </c>
      <c r="M545" s="60" t="s">
        <v>587</v>
      </c>
      <c r="N545" s="60" t="s">
        <v>146</v>
      </c>
    </row>
    <row r="546" spans="1:14" hidden="1" x14ac:dyDescent="0.35">
      <c r="A546" s="60" t="s">
        <v>254</v>
      </c>
      <c r="B546" s="60" t="s">
        <v>585</v>
      </c>
      <c r="C546" s="60" t="s">
        <v>255</v>
      </c>
      <c r="D546" s="60" t="s">
        <v>199</v>
      </c>
      <c r="E546" s="60" t="s">
        <v>17</v>
      </c>
      <c r="F546" s="60" t="s">
        <v>1748</v>
      </c>
      <c r="G546" s="60" t="s">
        <v>1791</v>
      </c>
      <c r="H546" s="60" t="s">
        <v>1792</v>
      </c>
      <c r="I546" s="60" t="s">
        <v>1793</v>
      </c>
      <c r="J546" s="60" t="s">
        <v>1794</v>
      </c>
      <c r="L546" s="60" t="s">
        <v>17</v>
      </c>
      <c r="M546" s="60" t="s">
        <v>587</v>
      </c>
      <c r="N546" s="60" t="s">
        <v>146</v>
      </c>
    </row>
    <row r="547" spans="1:14" hidden="1" x14ac:dyDescent="0.35">
      <c r="A547" s="60" t="s">
        <v>254</v>
      </c>
      <c r="B547" s="60" t="s">
        <v>585</v>
      </c>
      <c r="C547" s="60" t="s">
        <v>255</v>
      </c>
      <c r="D547" s="60" t="s">
        <v>199</v>
      </c>
      <c r="E547" s="60" t="s">
        <v>14</v>
      </c>
      <c r="F547" s="60" t="s">
        <v>1795</v>
      </c>
      <c r="G547" s="60" t="s">
        <v>419</v>
      </c>
      <c r="H547" s="60" t="s">
        <v>1796</v>
      </c>
      <c r="I547" s="60" t="s">
        <v>1797</v>
      </c>
      <c r="J547" s="60" t="s">
        <v>1798</v>
      </c>
      <c r="L547" s="60" t="s">
        <v>14</v>
      </c>
      <c r="M547" s="60" t="s">
        <v>587</v>
      </c>
      <c r="N547" s="60" t="s">
        <v>146</v>
      </c>
    </row>
    <row r="548" spans="1:14" hidden="1" x14ac:dyDescent="0.35">
      <c r="A548" s="60" t="s">
        <v>254</v>
      </c>
      <c r="B548" s="60" t="s">
        <v>585</v>
      </c>
      <c r="C548" s="60" t="s">
        <v>255</v>
      </c>
      <c r="D548" s="60" t="s">
        <v>199</v>
      </c>
      <c r="E548" s="60" t="s">
        <v>19</v>
      </c>
      <c r="F548" s="60" t="s">
        <v>281</v>
      </c>
      <c r="G548" s="60" t="s">
        <v>1034</v>
      </c>
      <c r="H548" s="60" t="s">
        <v>1799</v>
      </c>
      <c r="I548" s="60" t="s">
        <v>1800</v>
      </c>
      <c r="J548" s="60" t="s">
        <v>1801</v>
      </c>
      <c r="L548" s="60" t="s">
        <v>19</v>
      </c>
      <c r="M548" s="60" t="s">
        <v>587</v>
      </c>
      <c r="N548" s="60" t="s">
        <v>146</v>
      </c>
    </row>
    <row r="549" spans="1:14" hidden="1" x14ac:dyDescent="0.35">
      <c r="A549" s="60" t="s">
        <v>254</v>
      </c>
      <c r="B549" s="60" t="s">
        <v>585</v>
      </c>
      <c r="C549" s="60" t="s">
        <v>255</v>
      </c>
      <c r="D549" s="60" t="s">
        <v>199</v>
      </c>
      <c r="E549" s="60" t="s">
        <v>26</v>
      </c>
      <c r="F549" s="60" t="s">
        <v>1802</v>
      </c>
      <c r="G549" s="60" t="s">
        <v>1803</v>
      </c>
      <c r="H549" s="60" t="s">
        <v>1804</v>
      </c>
      <c r="I549" s="60" t="s">
        <v>1805</v>
      </c>
      <c r="J549" s="60" t="s">
        <v>1806</v>
      </c>
      <c r="L549" s="60" t="s">
        <v>26</v>
      </c>
      <c r="M549" s="60" t="s">
        <v>587</v>
      </c>
      <c r="N549" s="60" t="s">
        <v>146</v>
      </c>
    </row>
    <row r="550" spans="1:14" hidden="1" x14ac:dyDescent="0.35">
      <c r="A550" s="60" t="s">
        <v>254</v>
      </c>
      <c r="B550" s="60" t="s">
        <v>585</v>
      </c>
      <c r="C550" s="60" t="s">
        <v>255</v>
      </c>
      <c r="D550" s="60" t="s">
        <v>199</v>
      </c>
      <c r="E550" s="60" t="s">
        <v>16</v>
      </c>
      <c r="F550" s="60" t="s">
        <v>277</v>
      </c>
      <c r="G550" s="60" t="s">
        <v>566</v>
      </c>
      <c r="H550" s="60" t="s">
        <v>1807</v>
      </c>
      <c r="I550" s="60" t="s">
        <v>1808</v>
      </c>
      <c r="J550" s="60" t="s">
        <v>1809</v>
      </c>
      <c r="L550" s="60" t="s">
        <v>16</v>
      </c>
      <c r="M550" s="60" t="s">
        <v>587</v>
      </c>
      <c r="N550" s="60" t="s">
        <v>146</v>
      </c>
    </row>
    <row r="551" spans="1:14" hidden="1" x14ac:dyDescent="0.35">
      <c r="A551" s="60" t="s">
        <v>254</v>
      </c>
      <c r="B551" s="60" t="s">
        <v>585</v>
      </c>
      <c r="C551" s="60" t="s">
        <v>255</v>
      </c>
      <c r="D551" s="60" t="s">
        <v>199</v>
      </c>
      <c r="E551" s="60" t="s">
        <v>25</v>
      </c>
      <c r="F551" s="60" t="s">
        <v>282</v>
      </c>
      <c r="G551" s="60" t="s">
        <v>271</v>
      </c>
      <c r="H551" s="60" t="s">
        <v>1810</v>
      </c>
      <c r="I551" s="60" t="s">
        <v>1811</v>
      </c>
      <c r="J551" s="60" t="s">
        <v>1812</v>
      </c>
      <c r="L551" s="60" t="s">
        <v>25</v>
      </c>
      <c r="M551" s="60" t="s">
        <v>587</v>
      </c>
      <c r="N551" s="60" t="s">
        <v>146</v>
      </c>
    </row>
    <row r="552" spans="1:14" hidden="1" x14ac:dyDescent="0.35">
      <c r="A552" s="60" t="s">
        <v>254</v>
      </c>
      <c r="B552" s="60" t="s">
        <v>585</v>
      </c>
      <c r="C552" s="60" t="s">
        <v>255</v>
      </c>
      <c r="D552" s="60" t="s">
        <v>199</v>
      </c>
      <c r="E552" s="60" t="s">
        <v>31</v>
      </c>
      <c r="F552" s="60" t="s">
        <v>283</v>
      </c>
      <c r="G552" s="60" t="s">
        <v>426</v>
      </c>
      <c r="H552" s="60" t="s">
        <v>1813</v>
      </c>
      <c r="I552" s="60" t="s">
        <v>1814</v>
      </c>
      <c r="J552" s="60" t="s">
        <v>1815</v>
      </c>
      <c r="L552" s="60" t="s">
        <v>31</v>
      </c>
      <c r="M552" s="60" t="s">
        <v>587</v>
      </c>
      <c r="N552" s="60" t="s">
        <v>146</v>
      </c>
    </row>
    <row r="553" spans="1:14" hidden="1" x14ac:dyDescent="0.35">
      <c r="A553" s="60" t="s">
        <v>254</v>
      </c>
      <c r="B553" s="60" t="s">
        <v>585</v>
      </c>
      <c r="C553" s="60" t="s">
        <v>255</v>
      </c>
      <c r="D553" s="60" t="s">
        <v>199</v>
      </c>
      <c r="E553" s="60" t="s">
        <v>150</v>
      </c>
      <c r="F553" s="60" t="s">
        <v>284</v>
      </c>
      <c r="G553" s="60" t="s">
        <v>422</v>
      </c>
      <c r="H553" s="60" t="s">
        <v>1816</v>
      </c>
      <c r="I553" s="60" t="s">
        <v>1817</v>
      </c>
      <c r="J553" s="60" t="s">
        <v>1818</v>
      </c>
      <c r="L553" s="60" t="s">
        <v>150</v>
      </c>
      <c r="M553" s="60" t="s">
        <v>587</v>
      </c>
      <c r="N553" s="60" t="s">
        <v>146</v>
      </c>
    </row>
    <row r="554" spans="1:14" hidden="1" x14ac:dyDescent="0.35">
      <c r="A554" s="60" t="s">
        <v>254</v>
      </c>
      <c r="B554" s="60" t="s">
        <v>585</v>
      </c>
      <c r="C554" s="60" t="s">
        <v>255</v>
      </c>
      <c r="D554" s="60" t="s">
        <v>199</v>
      </c>
      <c r="E554" s="60" t="s">
        <v>153</v>
      </c>
      <c r="F554" s="60" t="s">
        <v>285</v>
      </c>
      <c r="G554" s="60" t="s">
        <v>566</v>
      </c>
      <c r="H554" s="60" t="s">
        <v>1819</v>
      </c>
      <c r="I554" s="60" t="s">
        <v>1820</v>
      </c>
      <c r="J554" s="60" t="s">
        <v>1821</v>
      </c>
      <c r="L554" s="60" t="s">
        <v>153</v>
      </c>
      <c r="M554" s="60" t="s">
        <v>587</v>
      </c>
      <c r="N554" s="60" t="s">
        <v>146</v>
      </c>
    </row>
    <row r="555" spans="1:14" hidden="1" x14ac:dyDescent="0.35">
      <c r="A555" s="60" t="s">
        <v>254</v>
      </c>
      <c r="B555" s="60" t="s">
        <v>585</v>
      </c>
      <c r="C555" s="60" t="s">
        <v>255</v>
      </c>
      <c r="D555" s="60" t="s">
        <v>199</v>
      </c>
      <c r="E555" s="60" t="s">
        <v>23</v>
      </c>
      <c r="F555" s="60" t="s">
        <v>286</v>
      </c>
      <c r="G555" s="60" t="s">
        <v>301</v>
      </c>
      <c r="H555" s="60" t="s">
        <v>1822</v>
      </c>
      <c r="I555" s="60" t="s">
        <v>1823</v>
      </c>
      <c r="J555" s="60" t="s">
        <v>1824</v>
      </c>
      <c r="L555" s="60" t="s">
        <v>23</v>
      </c>
      <c r="M555" s="60" t="s">
        <v>587</v>
      </c>
      <c r="N555" s="60" t="s">
        <v>146</v>
      </c>
    </row>
    <row r="556" spans="1:14" hidden="1" x14ac:dyDescent="0.35">
      <c r="A556" s="60" t="s">
        <v>254</v>
      </c>
      <c r="B556" s="60" t="s">
        <v>585</v>
      </c>
      <c r="C556" s="60" t="s">
        <v>255</v>
      </c>
      <c r="D556" s="60" t="s">
        <v>199</v>
      </c>
      <c r="E556" s="60" t="s">
        <v>151</v>
      </c>
      <c r="F556" s="60" t="s">
        <v>287</v>
      </c>
      <c r="G556" s="60" t="s">
        <v>620</v>
      </c>
      <c r="H556" s="60" t="s">
        <v>1825</v>
      </c>
      <c r="I556" s="60" t="s">
        <v>1826</v>
      </c>
      <c r="J556" s="60" t="s">
        <v>1827</v>
      </c>
      <c r="L556" s="60" t="s">
        <v>151</v>
      </c>
      <c r="M556" s="60" t="s">
        <v>587</v>
      </c>
      <c r="N556" s="60" t="s">
        <v>146</v>
      </c>
    </row>
    <row r="557" spans="1:14" hidden="1" x14ac:dyDescent="0.35">
      <c r="A557" s="60" t="s">
        <v>254</v>
      </c>
      <c r="B557" s="60" t="s">
        <v>585</v>
      </c>
      <c r="C557" s="60" t="s">
        <v>255</v>
      </c>
      <c r="D557" s="60" t="s">
        <v>199</v>
      </c>
      <c r="E557" s="60" t="s">
        <v>149</v>
      </c>
      <c r="F557" s="60" t="s">
        <v>288</v>
      </c>
      <c r="G557" s="60" t="s">
        <v>1828</v>
      </c>
      <c r="H557" s="60" t="s">
        <v>1829</v>
      </c>
      <c r="I557" s="60" t="s">
        <v>1830</v>
      </c>
      <c r="J557" s="60" t="s">
        <v>1831</v>
      </c>
      <c r="L557" s="60" t="s">
        <v>149</v>
      </c>
      <c r="M557" s="60" t="s">
        <v>587</v>
      </c>
      <c r="N557" s="60" t="s">
        <v>146</v>
      </c>
    </row>
    <row r="558" spans="1:14" hidden="1" x14ac:dyDescent="0.35">
      <c r="A558" s="60" t="s">
        <v>256</v>
      </c>
      <c r="B558" s="60" t="s">
        <v>170</v>
      </c>
      <c r="C558" s="60" t="s">
        <v>257</v>
      </c>
      <c r="D558" s="60" t="s">
        <v>198</v>
      </c>
      <c r="E558" s="60" t="s">
        <v>13</v>
      </c>
      <c r="F558" s="60" t="s">
        <v>1399</v>
      </c>
      <c r="G558" s="60" t="s">
        <v>1400</v>
      </c>
      <c r="H558" s="60" t="s">
        <v>1401</v>
      </c>
      <c r="I558" s="60" t="s">
        <v>1402</v>
      </c>
      <c r="J558" s="60" t="s">
        <v>1403</v>
      </c>
      <c r="L558" s="60" t="s">
        <v>13</v>
      </c>
      <c r="M558" s="60" t="s">
        <v>587</v>
      </c>
      <c r="N558" s="60" t="s">
        <v>146</v>
      </c>
    </row>
    <row r="559" spans="1:14" hidden="1" x14ac:dyDescent="0.35">
      <c r="A559" s="60" t="s">
        <v>256</v>
      </c>
      <c r="B559" s="60" t="s">
        <v>170</v>
      </c>
      <c r="C559" s="60" t="s">
        <v>257</v>
      </c>
      <c r="D559" s="60" t="s">
        <v>198</v>
      </c>
      <c r="E559" s="60" t="s">
        <v>30</v>
      </c>
      <c r="F559" s="60" t="s">
        <v>289</v>
      </c>
      <c r="G559" s="60" t="s">
        <v>1404</v>
      </c>
      <c r="H559" s="60" t="s">
        <v>1405</v>
      </c>
      <c r="I559" s="60" t="s">
        <v>1406</v>
      </c>
      <c r="J559" s="60" t="s">
        <v>1407</v>
      </c>
      <c r="L559" s="60" t="s">
        <v>30</v>
      </c>
      <c r="M559" s="60" t="s">
        <v>587</v>
      </c>
      <c r="N559" s="60" t="s">
        <v>146</v>
      </c>
    </row>
    <row r="560" spans="1:14" hidden="1" x14ac:dyDescent="0.35">
      <c r="A560" s="60" t="s">
        <v>256</v>
      </c>
      <c r="B560" s="60" t="s">
        <v>170</v>
      </c>
      <c r="C560" s="60" t="s">
        <v>257</v>
      </c>
      <c r="D560" s="60" t="s">
        <v>198</v>
      </c>
      <c r="E560" s="60" t="s">
        <v>27</v>
      </c>
      <c r="F560" s="60" t="s">
        <v>1408</v>
      </c>
      <c r="G560" s="60" t="s">
        <v>904</v>
      </c>
      <c r="H560" s="60" t="s">
        <v>1409</v>
      </c>
      <c r="I560" s="60" t="s">
        <v>1410</v>
      </c>
      <c r="J560" s="60" t="s">
        <v>1411</v>
      </c>
      <c r="L560" s="60" t="s">
        <v>27</v>
      </c>
      <c r="M560" s="60" t="s">
        <v>587</v>
      </c>
      <c r="N560" s="60" t="s">
        <v>146</v>
      </c>
    </row>
    <row r="561" spans="1:14" hidden="1" x14ac:dyDescent="0.35">
      <c r="A561" s="60" t="s">
        <v>256</v>
      </c>
      <c r="B561" s="60" t="s">
        <v>170</v>
      </c>
      <c r="C561" s="60" t="s">
        <v>257</v>
      </c>
      <c r="D561" s="60" t="s">
        <v>198</v>
      </c>
      <c r="E561" s="60" t="s">
        <v>6</v>
      </c>
      <c r="F561" s="60" t="s">
        <v>290</v>
      </c>
      <c r="G561" s="60" t="s">
        <v>411</v>
      </c>
      <c r="H561" s="60" t="s">
        <v>1412</v>
      </c>
      <c r="I561" s="60" t="s">
        <v>1413</v>
      </c>
      <c r="J561" s="60" t="s">
        <v>1414</v>
      </c>
      <c r="L561" s="60" t="s">
        <v>6</v>
      </c>
      <c r="M561" s="60" t="s">
        <v>587</v>
      </c>
      <c r="N561" s="60" t="s">
        <v>146</v>
      </c>
    </row>
    <row r="562" spans="1:14" hidden="1" x14ac:dyDescent="0.35">
      <c r="A562" s="60" t="s">
        <v>256</v>
      </c>
      <c r="B562" s="60" t="s">
        <v>170</v>
      </c>
      <c r="C562" s="60" t="s">
        <v>257</v>
      </c>
      <c r="D562" s="60" t="s">
        <v>199</v>
      </c>
      <c r="E562" s="60" t="s">
        <v>20</v>
      </c>
      <c r="F562" s="60" t="s">
        <v>291</v>
      </c>
      <c r="G562" s="60" t="s">
        <v>491</v>
      </c>
      <c r="H562" s="60" t="s">
        <v>1832</v>
      </c>
      <c r="I562" s="60" t="s">
        <v>1833</v>
      </c>
      <c r="J562" s="60" t="s">
        <v>1834</v>
      </c>
      <c r="L562" s="60" t="s">
        <v>20</v>
      </c>
      <c r="M562" s="60" t="s">
        <v>587</v>
      </c>
      <c r="N562" s="60" t="s">
        <v>146</v>
      </c>
    </row>
    <row r="563" spans="1:14" hidden="1" x14ac:dyDescent="0.35">
      <c r="A563" s="60" t="s">
        <v>256</v>
      </c>
      <c r="B563" s="60" t="s">
        <v>170</v>
      </c>
      <c r="C563" s="60" t="s">
        <v>257</v>
      </c>
      <c r="D563" s="60" t="s">
        <v>199</v>
      </c>
      <c r="E563" s="60" t="s">
        <v>15</v>
      </c>
      <c r="F563" s="60" t="s">
        <v>292</v>
      </c>
      <c r="G563" s="60" t="s">
        <v>429</v>
      </c>
      <c r="H563" s="60" t="s">
        <v>1835</v>
      </c>
      <c r="I563" s="60" t="s">
        <v>1836</v>
      </c>
      <c r="J563" s="60" t="s">
        <v>1837</v>
      </c>
      <c r="L563" s="60" t="s">
        <v>15</v>
      </c>
      <c r="M563" s="60" t="s">
        <v>587</v>
      </c>
      <c r="N563" s="60" t="s">
        <v>146</v>
      </c>
    </row>
    <row r="564" spans="1:14" hidden="1" x14ac:dyDescent="0.35">
      <c r="A564" s="60" t="s">
        <v>256</v>
      </c>
      <c r="B564" s="60" t="s">
        <v>170</v>
      </c>
      <c r="C564" s="60" t="s">
        <v>257</v>
      </c>
      <c r="D564" s="60" t="s">
        <v>199</v>
      </c>
      <c r="E564" s="60" t="s">
        <v>21</v>
      </c>
      <c r="F564" s="60" t="s">
        <v>293</v>
      </c>
      <c r="G564" s="60" t="s">
        <v>426</v>
      </c>
      <c r="H564" s="60" t="s">
        <v>1838</v>
      </c>
      <c r="I564" s="60" t="s">
        <v>1839</v>
      </c>
      <c r="J564" s="60" t="s">
        <v>1840</v>
      </c>
      <c r="L564" s="60" t="s">
        <v>21</v>
      </c>
      <c r="M564" s="60" t="s">
        <v>587</v>
      </c>
      <c r="N564" s="60" t="s">
        <v>146</v>
      </c>
    </row>
    <row r="565" spans="1:14" hidden="1" x14ac:dyDescent="0.35">
      <c r="A565" s="60" t="s">
        <v>256</v>
      </c>
      <c r="B565" s="60" t="s">
        <v>170</v>
      </c>
      <c r="C565" s="60" t="s">
        <v>257</v>
      </c>
      <c r="D565" s="60" t="s">
        <v>199</v>
      </c>
      <c r="E565" s="60" t="s">
        <v>22</v>
      </c>
      <c r="F565" s="60" t="s">
        <v>294</v>
      </c>
      <c r="G565" s="60" t="s">
        <v>494</v>
      </c>
      <c r="H565" s="60" t="s">
        <v>1841</v>
      </c>
      <c r="I565" s="60" t="s">
        <v>1842</v>
      </c>
      <c r="J565" s="60" t="s">
        <v>1843</v>
      </c>
      <c r="L565" s="60" t="s">
        <v>22</v>
      </c>
      <c r="M565" s="60" t="s">
        <v>587</v>
      </c>
      <c r="N565" s="60" t="s">
        <v>146</v>
      </c>
    </row>
    <row r="566" spans="1:14" hidden="1" x14ac:dyDescent="0.35">
      <c r="A566" s="60" t="s">
        <v>256</v>
      </c>
      <c r="B566" s="60" t="s">
        <v>170</v>
      </c>
      <c r="C566" s="60" t="s">
        <v>257</v>
      </c>
      <c r="D566" s="60" t="s">
        <v>199</v>
      </c>
      <c r="E566" s="60" t="s">
        <v>24</v>
      </c>
      <c r="F566" s="60" t="s">
        <v>295</v>
      </c>
      <c r="G566" s="60" t="s">
        <v>507</v>
      </c>
      <c r="H566" s="60" t="s">
        <v>1844</v>
      </c>
      <c r="I566" s="60" t="s">
        <v>1845</v>
      </c>
      <c r="J566" s="60" t="s">
        <v>1846</v>
      </c>
      <c r="L566" s="60" t="s">
        <v>24</v>
      </c>
      <c r="M566" s="60" t="s">
        <v>587</v>
      </c>
      <c r="N566" s="60" t="s">
        <v>146</v>
      </c>
    </row>
    <row r="567" spans="1:14" hidden="1" x14ac:dyDescent="0.35">
      <c r="A567" s="60" t="s">
        <v>256</v>
      </c>
      <c r="B567" s="60" t="s">
        <v>170</v>
      </c>
      <c r="C567" s="60" t="s">
        <v>257</v>
      </c>
      <c r="D567" s="60" t="s">
        <v>199</v>
      </c>
      <c r="E567" s="60" t="s">
        <v>28</v>
      </c>
      <c r="F567" s="60" t="s">
        <v>303</v>
      </c>
      <c r="G567" s="60" t="s">
        <v>280</v>
      </c>
      <c r="H567" s="60" t="s">
        <v>1847</v>
      </c>
      <c r="I567" s="60" t="s">
        <v>1848</v>
      </c>
      <c r="J567" s="60" t="s">
        <v>1849</v>
      </c>
      <c r="L567" s="60" t="s">
        <v>28</v>
      </c>
      <c r="M567" s="60" t="s">
        <v>587</v>
      </c>
      <c r="N567" s="60" t="s">
        <v>146</v>
      </c>
    </row>
    <row r="568" spans="1:14" hidden="1" x14ac:dyDescent="0.35">
      <c r="A568" s="60" t="s">
        <v>256</v>
      </c>
      <c r="B568" s="60" t="s">
        <v>170</v>
      </c>
      <c r="C568" s="60" t="s">
        <v>257</v>
      </c>
      <c r="D568" s="60" t="s">
        <v>199</v>
      </c>
      <c r="E568" s="60" t="s">
        <v>18</v>
      </c>
      <c r="F568" s="60" t="s">
        <v>292</v>
      </c>
      <c r="G568" s="60" t="s">
        <v>301</v>
      </c>
      <c r="H568" s="60" t="s">
        <v>1850</v>
      </c>
      <c r="I568" s="60" t="s">
        <v>1851</v>
      </c>
      <c r="J568" s="60" t="s">
        <v>1852</v>
      </c>
      <c r="L568" s="60" t="s">
        <v>18</v>
      </c>
      <c r="M568" s="60" t="s">
        <v>587</v>
      </c>
      <c r="N568" s="60" t="s">
        <v>146</v>
      </c>
    </row>
    <row r="569" spans="1:14" hidden="1" x14ac:dyDescent="0.35">
      <c r="A569" s="60" t="s">
        <v>256</v>
      </c>
      <c r="B569" s="60" t="s">
        <v>170</v>
      </c>
      <c r="C569" s="60" t="s">
        <v>257</v>
      </c>
      <c r="D569" s="60" t="s">
        <v>199</v>
      </c>
      <c r="E569" s="60" t="s">
        <v>17</v>
      </c>
      <c r="F569" s="60" t="s">
        <v>298</v>
      </c>
      <c r="G569" s="60" t="s">
        <v>294</v>
      </c>
      <c r="H569" s="60" t="s">
        <v>1853</v>
      </c>
      <c r="I569" s="60" t="s">
        <v>1854</v>
      </c>
      <c r="J569" s="60" t="s">
        <v>1855</v>
      </c>
      <c r="L569" s="60" t="s">
        <v>17</v>
      </c>
      <c r="M569" s="60" t="s">
        <v>587</v>
      </c>
      <c r="N569" s="60" t="s">
        <v>146</v>
      </c>
    </row>
    <row r="570" spans="1:14" hidden="1" x14ac:dyDescent="0.35">
      <c r="A570" s="60" t="s">
        <v>256</v>
      </c>
      <c r="B570" s="60" t="s">
        <v>170</v>
      </c>
      <c r="C570" s="60" t="s">
        <v>257</v>
      </c>
      <c r="D570" s="60" t="s">
        <v>199</v>
      </c>
      <c r="E570" s="60" t="s">
        <v>14</v>
      </c>
      <c r="F570" s="60" t="s">
        <v>299</v>
      </c>
      <c r="G570" s="60" t="s">
        <v>295</v>
      </c>
      <c r="H570" s="60" t="s">
        <v>1856</v>
      </c>
      <c r="I570" s="60" t="s">
        <v>1857</v>
      </c>
      <c r="J570" s="60" t="s">
        <v>1858</v>
      </c>
      <c r="L570" s="60" t="s">
        <v>14</v>
      </c>
      <c r="M570" s="60" t="s">
        <v>587</v>
      </c>
      <c r="N570" s="60" t="s">
        <v>146</v>
      </c>
    </row>
    <row r="571" spans="1:14" hidden="1" x14ac:dyDescent="0.35">
      <c r="A571" s="60" t="s">
        <v>256</v>
      </c>
      <c r="B571" s="60" t="s">
        <v>170</v>
      </c>
      <c r="C571" s="60" t="s">
        <v>257</v>
      </c>
      <c r="D571" s="60" t="s">
        <v>199</v>
      </c>
      <c r="E571" s="60" t="s">
        <v>19</v>
      </c>
      <c r="F571" s="60" t="s">
        <v>1622</v>
      </c>
      <c r="G571" s="60" t="s">
        <v>737</v>
      </c>
      <c r="H571" s="60" t="s">
        <v>1859</v>
      </c>
      <c r="I571" s="60" t="s">
        <v>1860</v>
      </c>
      <c r="J571" s="60" t="s">
        <v>1861</v>
      </c>
      <c r="L571" s="60" t="s">
        <v>19</v>
      </c>
      <c r="M571" s="60" t="s">
        <v>587</v>
      </c>
      <c r="N571" s="60" t="s">
        <v>146</v>
      </c>
    </row>
    <row r="572" spans="1:14" hidden="1" x14ac:dyDescent="0.35">
      <c r="A572" s="60" t="s">
        <v>256</v>
      </c>
      <c r="B572" s="60" t="s">
        <v>170</v>
      </c>
      <c r="C572" s="60" t="s">
        <v>257</v>
      </c>
      <c r="D572" s="60" t="s">
        <v>199</v>
      </c>
      <c r="E572" s="60" t="s">
        <v>26</v>
      </c>
      <c r="F572" s="60" t="s">
        <v>301</v>
      </c>
      <c r="G572" s="60" t="s">
        <v>489</v>
      </c>
      <c r="H572" s="60" t="s">
        <v>1862</v>
      </c>
      <c r="I572" s="60" t="s">
        <v>1863</v>
      </c>
      <c r="J572" s="60" t="s">
        <v>1864</v>
      </c>
      <c r="L572" s="60" t="s">
        <v>26</v>
      </c>
      <c r="M572" s="60" t="s">
        <v>587</v>
      </c>
      <c r="N572" s="60" t="s">
        <v>146</v>
      </c>
    </row>
    <row r="573" spans="1:14" hidden="1" x14ac:dyDescent="0.35">
      <c r="A573" s="60" t="s">
        <v>256</v>
      </c>
      <c r="B573" s="60" t="s">
        <v>170</v>
      </c>
      <c r="C573" s="60" t="s">
        <v>257</v>
      </c>
      <c r="D573" s="60" t="s">
        <v>199</v>
      </c>
      <c r="E573" s="60" t="s">
        <v>16</v>
      </c>
      <c r="F573" s="60" t="s">
        <v>271</v>
      </c>
      <c r="G573" s="60" t="s">
        <v>437</v>
      </c>
      <c r="H573" s="60" t="s">
        <v>1865</v>
      </c>
      <c r="I573" s="60" t="s">
        <v>1866</v>
      </c>
      <c r="J573" s="60" t="s">
        <v>1867</v>
      </c>
      <c r="L573" s="60" t="s">
        <v>16</v>
      </c>
      <c r="M573" s="60" t="s">
        <v>587</v>
      </c>
      <c r="N573" s="60" t="s">
        <v>146</v>
      </c>
    </row>
    <row r="574" spans="1:14" hidden="1" x14ac:dyDescent="0.35">
      <c r="A574" s="60" t="s">
        <v>256</v>
      </c>
      <c r="B574" s="60" t="s">
        <v>170</v>
      </c>
      <c r="C574" s="60" t="s">
        <v>257</v>
      </c>
      <c r="D574" s="60" t="s">
        <v>199</v>
      </c>
      <c r="E574" s="60" t="s">
        <v>25</v>
      </c>
      <c r="F574" s="60" t="s">
        <v>302</v>
      </c>
      <c r="G574" s="60" t="s">
        <v>295</v>
      </c>
      <c r="H574" s="60" t="s">
        <v>1868</v>
      </c>
      <c r="I574" s="60" t="s">
        <v>1869</v>
      </c>
      <c r="J574" s="60" t="s">
        <v>1870</v>
      </c>
      <c r="L574" s="60" t="s">
        <v>25</v>
      </c>
      <c r="M574" s="60" t="s">
        <v>587</v>
      </c>
      <c r="N574" s="60" t="s">
        <v>146</v>
      </c>
    </row>
    <row r="575" spans="1:14" hidden="1" x14ac:dyDescent="0.35">
      <c r="A575" s="60" t="s">
        <v>256</v>
      </c>
      <c r="B575" s="60" t="s">
        <v>170</v>
      </c>
      <c r="C575" s="60" t="s">
        <v>257</v>
      </c>
      <c r="D575" s="60" t="s">
        <v>199</v>
      </c>
      <c r="E575" s="60" t="s">
        <v>31</v>
      </c>
      <c r="F575" s="60" t="s">
        <v>274</v>
      </c>
      <c r="G575" s="60" t="s">
        <v>507</v>
      </c>
      <c r="H575" s="60" t="s">
        <v>1871</v>
      </c>
      <c r="I575" s="60" t="s">
        <v>1872</v>
      </c>
      <c r="J575" s="60" t="s">
        <v>1873</v>
      </c>
      <c r="L575" s="60" t="s">
        <v>31</v>
      </c>
      <c r="M575" s="60" t="s">
        <v>587</v>
      </c>
      <c r="N575" s="60" t="s">
        <v>146</v>
      </c>
    </row>
    <row r="576" spans="1:14" hidden="1" x14ac:dyDescent="0.35">
      <c r="A576" s="60" t="s">
        <v>256</v>
      </c>
      <c r="B576" s="60" t="s">
        <v>170</v>
      </c>
      <c r="C576" s="60" t="s">
        <v>257</v>
      </c>
      <c r="D576" s="60" t="s">
        <v>199</v>
      </c>
      <c r="E576" s="60" t="s">
        <v>150</v>
      </c>
      <c r="F576" s="60" t="s">
        <v>274</v>
      </c>
      <c r="G576" s="60" t="s">
        <v>290</v>
      </c>
      <c r="H576" s="60" t="s">
        <v>1874</v>
      </c>
      <c r="I576" s="60" t="s">
        <v>1875</v>
      </c>
      <c r="J576" s="60" t="s">
        <v>1876</v>
      </c>
      <c r="L576" s="60" t="s">
        <v>150</v>
      </c>
      <c r="M576" s="60" t="s">
        <v>587</v>
      </c>
      <c r="N576" s="60" t="s">
        <v>146</v>
      </c>
    </row>
    <row r="577" spans="1:14" hidden="1" x14ac:dyDescent="0.35">
      <c r="A577" s="60" t="s">
        <v>256</v>
      </c>
      <c r="B577" s="60" t="s">
        <v>170</v>
      </c>
      <c r="C577" s="60" t="s">
        <v>257</v>
      </c>
      <c r="D577" s="60" t="s">
        <v>199</v>
      </c>
      <c r="E577" s="60" t="s">
        <v>153</v>
      </c>
      <c r="F577" s="60" t="s">
        <v>271</v>
      </c>
      <c r="G577" s="60" t="s">
        <v>426</v>
      </c>
      <c r="H577" s="60" t="s">
        <v>1877</v>
      </c>
      <c r="I577" s="60" t="s">
        <v>1878</v>
      </c>
      <c r="J577" s="60" t="s">
        <v>1879</v>
      </c>
      <c r="L577" s="60" t="s">
        <v>153</v>
      </c>
      <c r="M577" s="60" t="s">
        <v>587</v>
      </c>
      <c r="N577" s="60" t="s">
        <v>146</v>
      </c>
    </row>
    <row r="578" spans="1:14" hidden="1" x14ac:dyDescent="0.35">
      <c r="A578" s="60" t="s">
        <v>256</v>
      </c>
      <c r="B578" s="60" t="s">
        <v>170</v>
      </c>
      <c r="C578" s="60" t="s">
        <v>257</v>
      </c>
      <c r="D578" s="60" t="s">
        <v>199</v>
      </c>
      <c r="E578" s="60" t="s">
        <v>23</v>
      </c>
      <c r="F578" s="60" t="s">
        <v>303</v>
      </c>
      <c r="G578" s="60" t="s">
        <v>301</v>
      </c>
      <c r="H578" s="60" t="s">
        <v>1880</v>
      </c>
      <c r="I578" s="60" t="s">
        <v>1881</v>
      </c>
      <c r="J578" s="60" t="s">
        <v>1882</v>
      </c>
      <c r="L578" s="60" t="s">
        <v>23</v>
      </c>
      <c r="M578" s="60" t="s">
        <v>587</v>
      </c>
      <c r="N578" s="60" t="s">
        <v>146</v>
      </c>
    </row>
    <row r="579" spans="1:14" hidden="1" x14ac:dyDescent="0.35">
      <c r="A579" s="60" t="s">
        <v>256</v>
      </c>
      <c r="B579" s="60" t="s">
        <v>170</v>
      </c>
      <c r="C579" s="60" t="s">
        <v>257</v>
      </c>
      <c r="D579" s="60" t="s">
        <v>199</v>
      </c>
      <c r="E579" s="60" t="s">
        <v>151</v>
      </c>
      <c r="F579" s="60" t="s">
        <v>509</v>
      </c>
      <c r="G579" s="60" t="s">
        <v>316</v>
      </c>
      <c r="H579" s="60" t="s">
        <v>1883</v>
      </c>
      <c r="I579" s="60" t="s">
        <v>1884</v>
      </c>
      <c r="J579" s="60" t="s">
        <v>1885</v>
      </c>
      <c r="L579" s="60" t="s">
        <v>151</v>
      </c>
      <c r="M579" s="60" t="s">
        <v>587</v>
      </c>
      <c r="N579" s="60" t="s">
        <v>146</v>
      </c>
    </row>
    <row r="580" spans="1:14" hidden="1" x14ac:dyDescent="0.35">
      <c r="A580" s="60" t="s">
        <v>256</v>
      </c>
      <c r="B580" s="60" t="s">
        <v>170</v>
      </c>
      <c r="C580" s="60" t="s">
        <v>257</v>
      </c>
      <c r="D580" s="60" t="s">
        <v>199</v>
      </c>
      <c r="E580" s="60" t="s">
        <v>149</v>
      </c>
      <c r="F580" s="60" t="s">
        <v>304</v>
      </c>
      <c r="G580" s="60" t="s">
        <v>524</v>
      </c>
      <c r="H580" s="60" t="s">
        <v>1886</v>
      </c>
      <c r="I580" s="60" t="s">
        <v>1887</v>
      </c>
      <c r="J580" s="60" t="s">
        <v>1888</v>
      </c>
      <c r="L580" s="60" t="s">
        <v>149</v>
      </c>
      <c r="M580" s="60" t="s">
        <v>587</v>
      </c>
      <c r="N580" s="60" t="s">
        <v>146</v>
      </c>
    </row>
    <row r="581" spans="1:14" hidden="1" x14ac:dyDescent="0.35">
      <c r="A581" s="60" t="s">
        <v>258</v>
      </c>
      <c r="B581" s="60" t="s">
        <v>174</v>
      </c>
      <c r="C581" s="60" t="s">
        <v>259</v>
      </c>
      <c r="D581" s="60" t="s">
        <v>198</v>
      </c>
      <c r="E581" s="60" t="s">
        <v>152</v>
      </c>
      <c r="F581" s="60" t="s">
        <v>305</v>
      </c>
      <c r="G581" s="60" t="s">
        <v>409</v>
      </c>
      <c r="H581" s="60" t="s">
        <v>1415</v>
      </c>
      <c r="I581" s="60" t="s">
        <v>1416</v>
      </c>
      <c r="J581" s="60" t="s">
        <v>1417</v>
      </c>
      <c r="L581" s="60" t="s">
        <v>152</v>
      </c>
      <c r="M581" s="60" t="s">
        <v>587</v>
      </c>
      <c r="N581" s="60" t="s">
        <v>146</v>
      </c>
    </row>
    <row r="582" spans="1:14" hidden="1" x14ac:dyDescent="0.35">
      <c r="A582" s="60" t="s">
        <v>258</v>
      </c>
      <c r="B582" s="60" t="s">
        <v>174</v>
      </c>
      <c r="C582" s="60" t="s">
        <v>259</v>
      </c>
      <c r="D582" s="60" t="s">
        <v>198</v>
      </c>
      <c r="E582" s="60" t="s">
        <v>155</v>
      </c>
      <c r="F582" s="60" t="s">
        <v>306</v>
      </c>
      <c r="G582" s="60" t="s">
        <v>507</v>
      </c>
      <c r="H582" s="60" t="s">
        <v>1418</v>
      </c>
      <c r="I582" s="60" t="s">
        <v>1419</v>
      </c>
      <c r="J582" s="60" t="s">
        <v>1420</v>
      </c>
      <c r="L582" s="60" t="s">
        <v>155</v>
      </c>
      <c r="M582" s="60" t="s">
        <v>587</v>
      </c>
      <c r="N582" s="60" t="s">
        <v>146</v>
      </c>
    </row>
    <row r="583" spans="1:14" hidden="1" x14ac:dyDescent="0.35">
      <c r="A583" s="60" t="s">
        <v>258</v>
      </c>
      <c r="B583" s="60" t="s">
        <v>174</v>
      </c>
      <c r="C583" s="60" t="s">
        <v>259</v>
      </c>
      <c r="D583" s="60" t="s">
        <v>198</v>
      </c>
      <c r="E583" s="60" t="s">
        <v>154</v>
      </c>
      <c r="F583" s="60" t="s">
        <v>1421</v>
      </c>
      <c r="G583" s="60" t="s">
        <v>314</v>
      </c>
      <c r="H583" s="60" t="s">
        <v>1422</v>
      </c>
      <c r="I583" s="60" t="s">
        <v>1423</v>
      </c>
      <c r="J583" s="60" t="s">
        <v>1424</v>
      </c>
      <c r="L583" s="60" t="s">
        <v>154</v>
      </c>
      <c r="M583" s="60" t="s">
        <v>587</v>
      </c>
      <c r="N583" s="60" t="s">
        <v>146</v>
      </c>
    </row>
    <row r="584" spans="1:14" hidden="1" x14ac:dyDescent="0.35">
      <c r="A584" s="60" t="s">
        <v>258</v>
      </c>
      <c r="B584" s="60" t="s">
        <v>174</v>
      </c>
      <c r="C584" s="60" t="s">
        <v>259</v>
      </c>
      <c r="D584" s="60" t="s">
        <v>198</v>
      </c>
      <c r="E584" s="60" t="s">
        <v>13</v>
      </c>
      <c r="F584" s="60" t="s">
        <v>1425</v>
      </c>
      <c r="G584" s="60" t="s">
        <v>1426</v>
      </c>
      <c r="H584" s="60" t="s">
        <v>1427</v>
      </c>
      <c r="I584" s="60" t="s">
        <v>1428</v>
      </c>
      <c r="J584" s="60" t="s">
        <v>1429</v>
      </c>
      <c r="L584" s="60" t="s">
        <v>13</v>
      </c>
      <c r="M584" s="60" t="s">
        <v>587</v>
      </c>
      <c r="N584" s="60" t="s">
        <v>146</v>
      </c>
    </row>
    <row r="585" spans="1:14" hidden="1" x14ac:dyDescent="0.35">
      <c r="A585" s="60" t="s">
        <v>258</v>
      </c>
      <c r="B585" s="60" t="s">
        <v>174</v>
      </c>
      <c r="C585" s="60" t="s">
        <v>259</v>
      </c>
      <c r="D585" s="60" t="s">
        <v>198</v>
      </c>
      <c r="E585" s="60" t="s">
        <v>30</v>
      </c>
      <c r="F585" s="60" t="s">
        <v>307</v>
      </c>
      <c r="G585" s="60" t="s">
        <v>1430</v>
      </c>
      <c r="H585" s="60" t="s">
        <v>1431</v>
      </c>
      <c r="I585" s="60" t="s">
        <v>1432</v>
      </c>
      <c r="J585" s="60" t="s">
        <v>1433</v>
      </c>
      <c r="L585" s="60" t="s">
        <v>30</v>
      </c>
      <c r="M585" s="60" t="s">
        <v>587</v>
      </c>
      <c r="N585" s="60" t="s">
        <v>146</v>
      </c>
    </row>
    <row r="586" spans="1:14" hidden="1" x14ac:dyDescent="0.35">
      <c r="A586" s="60" t="s">
        <v>258</v>
      </c>
      <c r="B586" s="60" t="s">
        <v>174</v>
      </c>
      <c r="C586" s="60" t="s">
        <v>259</v>
      </c>
      <c r="D586" s="60" t="s">
        <v>198</v>
      </c>
      <c r="E586" s="60" t="s">
        <v>2</v>
      </c>
      <c r="F586" s="60" t="s">
        <v>1434</v>
      </c>
      <c r="G586" s="60" t="s">
        <v>445</v>
      </c>
      <c r="H586" s="60" t="s">
        <v>1435</v>
      </c>
      <c r="I586" s="60" t="s">
        <v>1436</v>
      </c>
      <c r="J586" s="60" t="s">
        <v>1437</v>
      </c>
      <c r="L586" s="60" t="s">
        <v>2</v>
      </c>
      <c r="M586" s="60" t="s">
        <v>587</v>
      </c>
      <c r="N586" s="60" t="s">
        <v>146</v>
      </c>
    </row>
    <row r="587" spans="1:14" hidden="1" x14ac:dyDescent="0.35">
      <c r="A587" s="60" t="s">
        <v>258</v>
      </c>
      <c r="B587" s="60" t="s">
        <v>174</v>
      </c>
      <c r="C587" s="60" t="s">
        <v>259</v>
      </c>
      <c r="D587" s="60" t="s">
        <v>198</v>
      </c>
      <c r="E587" s="60" t="s">
        <v>27</v>
      </c>
      <c r="F587" s="60" t="s">
        <v>308</v>
      </c>
      <c r="G587" s="60" t="s">
        <v>1438</v>
      </c>
      <c r="H587" s="60" t="s">
        <v>1439</v>
      </c>
      <c r="I587" s="60" t="s">
        <v>1440</v>
      </c>
      <c r="J587" s="60" t="s">
        <v>1441</v>
      </c>
      <c r="L587" s="60" t="s">
        <v>27</v>
      </c>
      <c r="M587" s="60" t="s">
        <v>587</v>
      </c>
      <c r="N587" s="60" t="s">
        <v>146</v>
      </c>
    </row>
    <row r="588" spans="1:14" hidden="1" x14ac:dyDescent="0.35">
      <c r="A588" s="60" t="s">
        <v>258</v>
      </c>
      <c r="B588" s="60" t="s">
        <v>174</v>
      </c>
      <c r="C588" s="60" t="s">
        <v>259</v>
      </c>
      <c r="D588" s="60" t="s">
        <v>198</v>
      </c>
      <c r="E588" s="60" t="s">
        <v>10</v>
      </c>
      <c r="F588" s="60" t="s">
        <v>309</v>
      </c>
      <c r="G588" s="60" t="s">
        <v>314</v>
      </c>
      <c r="H588" s="60" t="s">
        <v>1442</v>
      </c>
      <c r="I588" s="60" t="s">
        <v>1443</v>
      </c>
      <c r="J588" s="60" t="s">
        <v>1444</v>
      </c>
      <c r="L588" s="60" t="s">
        <v>10</v>
      </c>
      <c r="M588" s="60" t="s">
        <v>587</v>
      </c>
      <c r="N588" s="60" t="s">
        <v>146</v>
      </c>
    </row>
    <row r="589" spans="1:14" hidden="1" x14ac:dyDescent="0.35">
      <c r="A589" s="60" t="s">
        <v>258</v>
      </c>
      <c r="B589" s="60" t="s">
        <v>174</v>
      </c>
      <c r="C589" s="60" t="s">
        <v>259</v>
      </c>
      <c r="D589" s="60" t="s">
        <v>198</v>
      </c>
      <c r="E589" s="60" t="s">
        <v>6</v>
      </c>
      <c r="F589" s="60" t="s">
        <v>310</v>
      </c>
      <c r="G589" s="60" t="s">
        <v>422</v>
      </c>
      <c r="H589" s="60" t="s">
        <v>774</v>
      </c>
      <c r="I589" s="60" t="s">
        <v>1445</v>
      </c>
      <c r="J589" s="60" t="s">
        <v>1446</v>
      </c>
      <c r="L589" s="60" t="s">
        <v>6</v>
      </c>
      <c r="M589" s="60" t="s">
        <v>587</v>
      </c>
      <c r="N589" s="60" t="s">
        <v>146</v>
      </c>
    </row>
    <row r="590" spans="1:14" hidden="1" x14ac:dyDescent="0.35">
      <c r="A590" s="60" t="s">
        <v>258</v>
      </c>
      <c r="B590" s="60" t="s">
        <v>174</v>
      </c>
      <c r="C590" s="60" t="s">
        <v>259</v>
      </c>
      <c r="D590" s="60" t="s">
        <v>198</v>
      </c>
      <c r="E590" s="60" t="s">
        <v>8</v>
      </c>
      <c r="F590" s="60" t="s">
        <v>311</v>
      </c>
      <c r="G590" s="60" t="s">
        <v>431</v>
      </c>
      <c r="H590" s="60" t="s">
        <v>1447</v>
      </c>
      <c r="I590" s="60" t="s">
        <v>1448</v>
      </c>
      <c r="J590" s="60" t="s">
        <v>272</v>
      </c>
      <c r="L590" s="60" t="s">
        <v>8</v>
      </c>
      <c r="M590" s="60" t="s">
        <v>587</v>
      </c>
      <c r="N590" s="60" t="s">
        <v>146</v>
      </c>
    </row>
    <row r="591" spans="1:14" hidden="1" x14ac:dyDescent="0.35">
      <c r="A591" s="60" t="s">
        <v>258</v>
      </c>
      <c r="B591" s="60" t="s">
        <v>174</v>
      </c>
      <c r="C591" s="60" t="s">
        <v>259</v>
      </c>
      <c r="D591" s="60" t="s">
        <v>198</v>
      </c>
      <c r="E591" s="60" t="s">
        <v>12</v>
      </c>
      <c r="F591" s="60" t="s">
        <v>312</v>
      </c>
      <c r="G591" s="60" t="s">
        <v>437</v>
      </c>
      <c r="H591" s="60" t="s">
        <v>1449</v>
      </c>
      <c r="I591" s="60" t="s">
        <v>1450</v>
      </c>
      <c r="J591" s="60" t="s">
        <v>1451</v>
      </c>
      <c r="L591" s="60" t="s">
        <v>12</v>
      </c>
      <c r="M591" s="60" t="s">
        <v>587</v>
      </c>
      <c r="N591" s="60" t="s">
        <v>146</v>
      </c>
    </row>
    <row r="592" spans="1:14" hidden="1" x14ac:dyDescent="0.35">
      <c r="A592" s="60" t="s">
        <v>258</v>
      </c>
      <c r="B592" s="60" t="s">
        <v>174</v>
      </c>
      <c r="C592" s="60" t="s">
        <v>259</v>
      </c>
      <c r="D592" s="60" t="s">
        <v>198</v>
      </c>
      <c r="E592" s="60" t="s">
        <v>9</v>
      </c>
      <c r="F592" s="60" t="s">
        <v>313</v>
      </c>
      <c r="G592" s="60" t="s">
        <v>566</v>
      </c>
      <c r="H592" s="60" t="s">
        <v>1452</v>
      </c>
      <c r="I592" s="60" t="s">
        <v>1453</v>
      </c>
      <c r="J592" s="60" t="s">
        <v>1454</v>
      </c>
      <c r="L592" s="60" t="s">
        <v>9</v>
      </c>
      <c r="M592" s="60" t="s">
        <v>587</v>
      </c>
      <c r="N592" s="60" t="s">
        <v>146</v>
      </c>
    </row>
    <row r="593" spans="1:14" hidden="1" x14ac:dyDescent="0.35">
      <c r="A593" s="60" t="s">
        <v>258</v>
      </c>
      <c r="B593" s="60" t="s">
        <v>174</v>
      </c>
      <c r="C593" s="60" t="s">
        <v>259</v>
      </c>
      <c r="D593" s="60" t="s">
        <v>198</v>
      </c>
      <c r="E593" s="60" t="s">
        <v>4</v>
      </c>
      <c r="F593" s="60" t="s">
        <v>314</v>
      </c>
      <c r="G593" s="60" t="s">
        <v>400</v>
      </c>
      <c r="H593" s="60" t="s">
        <v>1455</v>
      </c>
      <c r="I593" s="60" t="s">
        <v>1456</v>
      </c>
      <c r="J593" s="60" t="s">
        <v>617</v>
      </c>
      <c r="L593" s="60" t="s">
        <v>4</v>
      </c>
      <c r="M593" s="60" t="s">
        <v>587</v>
      </c>
      <c r="N593" s="60" t="s">
        <v>146</v>
      </c>
    </row>
    <row r="594" spans="1:14" hidden="1" x14ac:dyDescent="0.35">
      <c r="A594" s="60" t="s">
        <v>258</v>
      </c>
      <c r="B594" s="60" t="s">
        <v>174</v>
      </c>
      <c r="C594" s="60" t="s">
        <v>259</v>
      </c>
      <c r="D594" s="60" t="s">
        <v>198</v>
      </c>
      <c r="E594" s="60" t="s">
        <v>148</v>
      </c>
      <c r="F594" s="60" t="s">
        <v>315</v>
      </c>
      <c r="G594" s="60" t="s">
        <v>314</v>
      </c>
      <c r="H594" s="60" t="s">
        <v>1457</v>
      </c>
      <c r="I594" s="60" t="s">
        <v>1458</v>
      </c>
      <c r="J594" s="60" t="s">
        <v>1459</v>
      </c>
      <c r="L594" s="60" t="s">
        <v>148</v>
      </c>
      <c r="M594" s="60" t="s">
        <v>587</v>
      </c>
      <c r="N594" s="60" t="s">
        <v>146</v>
      </c>
    </row>
    <row r="595" spans="1:14" hidden="1" x14ac:dyDescent="0.35">
      <c r="A595" s="60" t="s">
        <v>258</v>
      </c>
      <c r="B595" s="60" t="s">
        <v>174</v>
      </c>
      <c r="C595" s="60" t="s">
        <v>259</v>
      </c>
      <c r="D595" s="60" t="s">
        <v>198</v>
      </c>
      <c r="E595" s="60" t="s">
        <v>5</v>
      </c>
      <c r="F595" s="60" t="s">
        <v>294</v>
      </c>
      <c r="G595" s="60" t="s">
        <v>442</v>
      </c>
      <c r="H595" s="60" t="s">
        <v>1460</v>
      </c>
      <c r="I595" s="60" t="s">
        <v>1461</v>
      </c>
      <c r="J595" s="60" t="s">
        <v>1462</v>
      </c>
      <c r="L595" s="60" t="s">
        <v>5</v>
      </c>
      <c r="M595" s="60" t="s">
        <v>587</v>
      </c>
      <c r="N595" s="60" t="s">
        <v>146</v>
      </c>
    </row>
    <row r="596" spans="1:14" hidden="1" x14ac:dyDescent="0.35">
      <c r="A596" s="60" t="s">
        <v>258</v>
      </c>
      <c r="B596" s="60" t="s">
        <v>174</v>
      </c>
      <c r="C596" s="60" t="s">
        <v>259</v>
      </c>
      <c r="D596" s="60" t="s">
        <v>199</v>
      </c>
      <c r="E596" s="60" t="s">
        <v>20</v>
      </c>
      <c r="F596" s="60" t="s">
        <v>317</v>
      </c>
      <c r="G596" s="60" t="s">
        <v>280</v>
      </c>
      <c r="H596" s="60" t="s">
        <v>1889</v>
      </c>
      <c r="I596" s="60" t="s">
        <v>1890</v>
      </c>
      <c r="J596" s="60" t="s">
        <v>1891</v>
      </c>
      <c r="L596" s="60" t="s">
        <v>20</v>
      </c>
      <c r="M596" s="60" t="s">
        <v>587</v>
      </c>
      <c r="N596" s="60" t="s">
        <v>146</v>
      </c>
    </row>
    <row r="597" spans="1:14" hidden="1" x14ac:dyDescent="0.35">
      <c r="A597" s="60" t="s">
        <v>258</v>
      </c>
      <c r="B597" s="60" t="s">
        <v>174</v>
      </c>
      <c r="C597" s="60" t="s">
        <v>259</v>
      </c>
      <c r="D597" s="60" t="s">
        <v>199</v>
      </c>
      <c r="E597" s="60" t="s">
        <v>15</v>
      </c>
      <c r="F597" s="60" t="s">
        <v>1892</v>
      </c>
      <c r="G597" s="60" t="s">
        <v>1893</v>
      </c>
      <c r="H597" s="60" t="s">
        <v>1894</v>
      </c>
      <c r="I597" s="60" t="s">
        <v>1895</v>
      </c>
      <c r="J597" s="60" t="s">
        <v>1896</v>
      </c>
      <c r="L597" s="60" t="s">
        <v>15</v>
      </c>
      <c r="M597" s="60" t="s">
        <v>587</v>
      </c>
      <c r="N597" s="60" t="s">
        <v>146</v>
      </c>
    </row>
    <row r="598" spans="1:14" hidden="1" x14ac:dyDescent="0.35">
      <c r="A598" s="60" t="s">
        <v>258</v>
      </c>
      <c r="B598" s="60" t="s">
        <v>174</v>
      </c>
      <c r="C598" s="60" t="s">
        <v>259</v>
      </c>
      <c r="D598" s="60" t="s">
        <v>199</v>
      </c>
      <c r="E598" s="60" t="s">
        <v>21</v>
      </c>
      <c r="F598" s="60" t="s">
        <v>1897</v>
      </c>
      <c r="G598" s="60" t="s">
        <v>298</v>
      </c>
      <c r="H598" s="60" t="s">
        <v>1898</v>
      </c>
      <c r="I598" s="60" t="s">
        <v>1899</v>
      </c>
      <c r="J598" s="60" t="s">
        <v>1900</v>
      </c>
      <c r="L598" s="60" t="s">
        <v>21</v>
      </c>
      <c r="M598" s="60" t="s">
        <v>587</v>
      </c>
      <c r="N598" s="60" t="s">
        <v>146</v>
      </c>
    </row>
    <row r="599" spans="1:14" hidden="1" x14ac:dyDescent="0.35">
      <c r="A599" s="60" t="s">
        <v>258</v>
      </c>
      <c r="B599" s="60" t="s">
        <v>174</v>
      </c>
      <c r="C599" s="60" t="s">
        <v>259</v>
      </c>
      <c r="D599" s="60" t="s">
        <v>199</v>
      </c>
      <c r="E599" s="60" t="s">
        <v>22</v>
      </c>
      <c r="F599" s="60" t="s">
        <v>318</v>
      </c>
      <c r="G599" s="60" t="s">
        <v>274</v>
      </c>
      <c r="H599" s="60" t="s">
        <v>1901</v>
      </c>
      <c r="I599" s="60" t="s">
        <v>1902</v>
      </c>
      <c r="J599" s="60" t="s">
        <v>1903</v>
      </c>
      <c r="L599" s="60" t="s">
        <v>22</v>
      </c>
      <c r="M599" s="60" t="s">
        <v>587</v>
      </c>
      <c r="N599" s="60" t="s">
        <v>146</v>
      </c>
    </row>
    <row r="600" spans="1:14" hidden="1" x14ac:dyDescent="0.35">
      <c r="A600" s="60" t="s">
        <v>258</v>
      </c>
      <c r="B600" s="60" t="s">
        <v>174</v>
      </c>
      <c r="C600" s="60" t="s">
        <v>259</v>
      </c>
      <c r="D600" s="60" t="s">
        <v>199</v>
      </c>
      <c r="E600" s="60" t="s">
        <v>24</v>
      </c>
      <c r="F600" s="60" t="s">
        <v>319</v>
      </c>
      <c r="G600" s="60" t="s">
        <v>297</v>
      </c>
      <c r="H600" s="60" t="s">
        <v>1904</v>
      </c>
      <c r="I600" s="60" t="s">
        <v>1905</v>
      </c>
      <c r="J600" s="60" t="s">
        <v>1906</v>
      </c>
      <c r="L600" s="60" t="s">
        <v>24</v>
      </c>
      <c r="M600" s="60" t="s">
        <v>587</v>
      </c>
      <c r="N600" s="60" t="s">
        <v>146</v>
      </c>
    </row>
    <row r="601" spans="1:14" hidden="1" x14ac:dyDescent="0.35">
      <c r="A601" s="60" t="s">
        <v>258</v>
      </c>
      <c r="B601" s="60" t="s">
        <v>174</v>
      </c>
      <c r="C601" s="60" t="s">
        <v>259</v>
      </c>
      <c r="D601" s="60" t="s">
        <v>199</v>
      </c>
      <c r="E601" s="60" t="s">
        <v>28</v>
      </c>
      <c r="F601" s="60" t="s">
        <v>1907</v>
      </c>
      <c r="G601" s="60" t="s">
        <v>297</v>
      </c>
      <c r="H601" s="60" t="s">
        <v>1908</v>
      </c>
      <c r="I601" s="60" t="s">
        <v>1909</v>
      </c>
      <c r="J601" s="60" t="s">
        <v>1910</v>
      </c>
      <c r="L601" s="60" t="s">
        <v>28</v>
      </c>
      <c r="M601" s="60" t="s">
        <v>587</v>
      </c>
      <c r="N601" s="60" t="s">
        <v>146</v>
      </c>
    </row>
    <row r="602" spans="1:14" hidden="1" x14ac:dyDescent="0.35">
      <c r="A602" s="60" t="s">
        <v>258</v>
      </c>
      <c r="B602" s="60" t="s">
        <v>174</v>
      </c>
      <c r="C602" s="60" t="s">
        <v>259</v>
      </c>
      <c r="D602" s="60" t="s">
        <v>199</v>
      </c>
      <c r="E602" s="60" t="s">
        <v>18</v>
      </c>
      <c r="F602" s="60" t="s">
        <v>320</v>
      </c>
      <c r="G602" s="60" t="s">
        <v>297</v>
      </c>
      <c r="H602" s="60" t="s">
        <v>1911</v>
      </c>
      <c r="I602" s="60" t="s">
        <v>1912</v>
      </c>
      <c r="J602" s="60" t="s">
        <v>1913</v>
      </c>
      <c r="L602" s="60" t="s">
        <v>18</v>
      </c>
      <c r="M602" s="60" t="s">
        <v>587</v>
      </c>
      <c r="N602" s="60" t="s">
        <v>146</v>
      </c>
    </row>
    <row r="603" spans="1:14" hidden="1" x14ac:dyDescent="0.35">
      <c r="A603" s="60" t="s">
        <v>258</v>
      </c>
      <c r="B603" s="60" t="s">
        <v>174</v>
      </c>
      <c r="C603" s="60" t="s">
        <v>259</v>
      </c>
      <c r="D603" s="60" t="s">
        <v>199</v>
      </c>
      <c r="E603" s="60" t="s">
        <v>17</v>
      </c>
      <c r="F603" s="60" t="s">
        <v>1914</v>
      </c>
      <c r="G603" s="60" t="s">
        <v>295</v>
      </c>
      <c r="H603" s="60" t="s">
        <v>1915</v>
      </c>
      <c r="I603" s="60" t="s">
        <v>1916</v>
      </c>
      <c r="J603" s="60" t="s">
        <v>1917</v>
      </c>
      <c r="L603" s="60" t="s">
        <v>17</v>
      </c>
      <c r="M603" s="60" t="s">
        <v>587</v>
      </c>
      <c r="N603" s="60" t="s">
        <v>146</v>
      </c>
    </row>
    <row r="604" spans="1:14" hidden="1" x14ac:dyDescent="0.35">
      <c r="A604" s="60" t="s">
        <v>258</v>
      </c>
      <c r="B604" s="60" t="s">
        <v>174</v>
      </c>
      <c r="C604" s="60" t="s">
        <v>259</v>
      </c>
      <c r="D604" s="60" t="s">
        <v>199</v>
      </c>
      <c r="E604" s="60" t="s">
        <v>14</v>
      </c>
      <c r="F604" s="60" t="s">
        <v>1918</v>
      </c>
      <c r="G604" s="60" t="s">
        <v>882</v>
      </c>
      <c r="H604" s="60" t="s">
        <v>1919</v>
      </c>
      <c r="I604" s="60" t="s">
        <v>1920</v>
      </c>
      <c r="J604" s="60" t="s">
        <v>1921</v>
      </c>
      <c r="L604" s="60" t="s">
        <v>14</v>
      </c>
      <c r="M604" s="60" t="s">
        <v>587</v>
      </c>
      <c r="N604" s="60" t="s">
        <v>146</v>
      </c>
    </row>
    <row r="605" spans="1:14" hidden="1" x14ac:dyDescent="0.35">
      <c r="A605" s="60" t="s">
        <v>258</v>
      </c>
      <c r="B605" s="60" t="s">
        <v>174</v>
      </c>
      <c r="C605" s="60" t="s">
        <v>259</v>
      </c>
      <c r="D605" s="60" t="s">
        <v>199</v>
      </c>
      <c r="E605" s="60" t="s">
        <v>19</v>
      </c>
      <c r="F605" s="60" t="s">
        <v>1922</v>
      </c>
      <c r="G605" s="60" t="s">
        <v>1062</v>
      </c>
      <c r="H605" s="60" t="s">
        <v>1923</v>
      </c>
      <c r="I605" s="60" t="s">
        <v>1924</v>
      </c>
      <c r="J605" s="60" t="s">
        <v>1925</v>
      </c>
      <c r="L605" s="60" t="s">
        <v>19</v>
      </c>
      <c r="M605" s="60" t="s">
        <v>587</v>
      </c>
      <c r="N605" s="60" t="s">
        <v>146</v>
      </c>
    </row>
    <row r="606" spans="1:14" hidden="1" x14ac:dyDescent="0.35">
      <c r="A606" s="60" t="s">
        <v>258</v>
      </c>
      <c r="B606" s="60" t="s">
        <v>174</v>
      </c>
      <c r="C606" s="60" t="s">
        <v>259</v>
      </c>
      <c r="D606" s="60" t="s">
        <v>199</v>
      </c>
      <c r="E606" s="60" t="s">
        <v>26</v>
      </c>
      <c r="F606" s="60" t="s">
        <v>1926</v>
      </c>
      <c r="G606" s="60" t="s">
        <v>590</v>
      </c>
      <c r="H606" s="60" t="s">
        <v>1927</v>
      </c>
      <c r="I606" s="60" t="s">
        <v>1928</v>
      </c>
      <c r="J606" s="60" t="s">
        <v>1929</v>
      </c>
      <c r="L606" s="60" t="s">
        <v>26</v>
      </c>
      <c r="M606" s="60" t="s">
        <v>587</v>
      </c>
      <c r="N606" s="60" t="s">
        <v>146</v>
      </c>
    </row>
    <row r="607" spans="1:14" hidden="1" x14ac:dyDescent="0.35">
      <c r="A607" s="60" t="s">
        <v>258</v>
      </c>
      <c r="B607" s="60" t="s">
        <v>174</v>
      </c>
      <c r="C607" s="60" t="s">
        <v>259</v>
      </c>
      <c r="D607" s="60" t="s">
        <v>199</v>
      </c>
      <c r="E607" s="60" t="s">
        <v>16</v>
      </c>
      <c r="F607" s="60" t="s">
        <v>321</v>
      </c>
      <c r="G607" s="60" t="s">
        <v>505</v>
      </c>
      <c r="H607" s="60" t="s">
        <v>1930</v>
      </c>
      <c r="I607" s="60" t="s">
        <v>1931</v>
      </c>
      <c r="J607" s="60" t="s">
        <v>1932</v>
      </c>
      <c r="L607" s="60" t="s">
        <v>16</v>
      </c>
      <c r="M607" s="60" t="s">
        <v>587</v>
      </c>
      <c r="N607" s="60" t="s">
        <v>146</v>
      </c>
    </row>
    <row r="608" spans="1:14" hidden="1" x14ac:dyDescent="0.35">
      <c r="A608" s="60" t="s">
        <v>258</v>
      </c>
      <c r="B608" s="60" t="s">
        <v>174</v>
      </c>
      <c r="C608" s="60" t="s">
        <v>259</v>
      </c>
      <c r="D608" s="60" t="s">
        <v>199</v>
      </c>
      <c r="E608" s="60" t="s">
        <v>25</v>
      </c>
      <c r="F608" s="60" t="s">
        <v>1933</v>
      </c>
      <c r="G608" s="60" t="s">
        <v>1934</v>
      </c>
      <c r="H608" s="60" t="s">
        <v>1935</v>
      </c>
      <c r="I608" s="60" t="s">
        <v>1936</v>
      </c>
      <c r="J608" s="60" t="s">
        <v>1937</v>
      </c>
      <c r="L608" s="60" t="s">
        <v>25</v>
      </c>
      <c r="M608" s="60" t="s">
        <v>587</v>
      </c>
      <c r="N608" s="60" t="s">
        <v>146</v>
      </c>
    </row>
    <row r="609" spans="1:14" hidden="1" x14ac:dyDescent="0.35">
      <c r="A609" s="60" t="s">
        <v>258</v>
      </c>
      <c r="B609" s="60" t="s">
        <v>174</v>
      </c>
      <c r="C609" s="60" t="s">
        <v>259</v>
      </c>
      <c r="D609" s="60" t="s">
        <v>199</v>
      </c>
      <c r="E609" s="60" t="s">
        <v>31</v>
      </c>
      <c r="F609" s="60" t="s">
        <v>322</v>
      </c>
      <c r="G609" s="60" t="s">
        <v>271</v>
      </c>
      <c r="H609" s="60" t="s">
        <v>1938</v>
      </c>
      <c r="I609" s="60" t="s">
        <v>1939</v>
      </c>
      <c r="J609" s="60" t="s">
        <v>1940</v>
      </c>
      <c r="L609" s="60" t="s">
        <v>31</v>
      </c>
      <c r="M609" s="60" t="s">
        <v>587</v>
      </c>
      <c r="N609" s="60" t="s">
        <v>146</v>
      </c>
    </row>
    <row r="610" spans="1:14" hidden="1" x14ac:dyDescent="0.35">
      <c r="A610" s="60" t="s">
        <v>258</v>
      </c>
      <c r="B610" s="60" t="s">
        <v>174</v>
      </c>
      <c r="C610" s="60" t="s">
        <v>259</v>
      </c>
      <c r="D610" s="60" t="s">
        <v>199</v>
      </c>
      <c r="E610" s="60" t="s">
        <v>150</v>
      </c>
      <c r="F610" s="60" t="s">
        <v>602</v>
      </c>
      <c r="G610" s="60" t="s">
        <v>271</v>
      </c>
      <c r="H610" s="60" t="s">
        <v>1941</v>
      </c>
      <c r="I610" s="60" t="s">
        <v>1942</v>
      </c>
      <c r="J610" s="60" t="s">
        <v>1943</v>
      </c>
      <c r="L610" s="60" t="s">
        <v>150</v>
      </c>
      <c r="M610" s="60" t="s">
        <v>587</v>
      </c>
      <c r="N610" s="60" t="s">
        <v>146</v>
      </c>
    </row>
    <row r="611" spans="1:14" hidden="1" x14ac:dyDescent="0.35">
      <c r="A611" s="60" t="s">
        <v>258</v>
      </c>
      <c r="B611" s="60" t="s">
        <v>174</v>
      </c>
      <c r="C611" s="60" t="s">
        <v>259</v>
      </c>
      <c r="D611" s="60" t="s">
        <v>199</v>
      </c>
      <c r="E611" s="60" t="s">
        <v>153</v>
      </c>
      <c r="F611" s="60" t="s">
        <v>323</v>
      </c>
      <c r="G611" s="60" t="s">
        <v>294</v>
      </c>
      <c r="H611" s="60" t="s">
        <v>1944</v>
      </c>
      <c r="I611" s="60" t="s">
        <v>1945</v>
      </c>
      <c r="J611" s="60" t="s">
        <v>1946</v>
      </c>
      <c r="L611" s="60" t="s">
        <v>153</v>
      </c>
      <c r="M611" s="60" t="s">
        <v>587</v>
      </c>
      <c r="N611" s="60" t="s">
        <v>146</v>
      </c>
    </row>
    <row r="612" spans="1:14" hidden="1" x14ac:dyDescent="0.35">
      <c r="A612" s="60" t="s">
        <v>258</v>
      </c>
      <c r="B612" s="60" t="s">
        <v>174</v>
      </c>
      <c r="C612" s="60" t="s">
        <v>259</v>
      </c>
      <c r="D612" s="60" t="s">
        <v>199</v>
      </c>
      <c r="E612" s="60" t="s">
        <v>23</v>
      </c>
      <c r="F612" s="60" t="s">
        <v>324</v>
      </c>
      <c r="G612" s="60" t="s">
        <v>1170</v>
      </c>
      <c r="H612" s="60" t="s">
        <v>1947</v>
      </c>
      <c r="I612" s="60" t="s">
        <v>1948</v>
      </c>
      <c r="J612" s="60" t="s">
        <v>1949</v>
      </c>
      <c r="L612" s="60" t="s">
        <v>23</v>
      </c>
      <c r="M612" s="60" t="s">
        <v>587</v>
      </c>
      <c r="N612" s="60" t="s">
        <v>146</v>
      </c>
    </row>
    <row r="613" spans="1:14" hidden="1" x14ac:dyDescent="0.35">
      <c r="A613" s="60" t="s">
        <v>258</v>
      </c>
      <c r="B613" s="60" t="s">
        <v>174</v>
      </c>
      <c r="C613" s="60" t="s">
        <v>259</v>
      </c>
      <c r="D613" s="60" t="s">
        <v>199</v>
      </c>
      <c r="E613" s="60" t="s">
        <v>151</v>
      </c>
      <c r="F613" s="60" t="s">
        <v>1950</v>
      </c>
      <c r="G613" s="60" t="s">
        <v>293</v>
      </c>
      <c r="H613" s="60" t="s">
        <v>1951</v>
      </c>
      <c r="I613" s="60" t="s">
        <v>1952</v>
      </c>
      <c r="J613" s="60" t="s">
        <v>1953</v>
      </c>
      <c r="L613" s="60" t="s">
        <v>151</v>
      </c>
      <c r="M613" s="60" t="s">
        <v>587</v>
      </c>
      <c r="N613" s="60" t="s">
        <v>146</v>
      </c>
    </row>
    <row r="614" spans="1:14" hidden="1" x14ac:dyDescent="0.35">
      <c r="A614" s="60" t="s">
        <v>258</v>
      </c>
      <c r="B614" s="60" t="s">
        <v>174</v>
      </c>
      <c r="C614" s="60" t="s">
        <v>259</v>
      </c>
      <c r="D614" s="60" t="s">
        <v>199</v>
      </c>
      <c r="E614" s="60" t="s">
        <v>149</v>
      </c>
      <c r="F614" s="60" t="s">
        <v>325</v>
      </c>
      <c r="G614" s="60" t="s">
        <v>271</v>
      </c>
      <c r="H614" s="60" t="s">
        <v>1954</v>
      </c>
      <c r="I614" s="60" t="s">
        <v>1955</v>
      </c>
      <c r="J614" s="60" t="s">
        <v>1956</v>
      </c>
      <c r="L614" s="60" t="s">
        <v>149</v>
      </c>
      <c r="M614" s="60" t="s">
        <v>587</v>
      </c>
      <c r="N614" s="60" t="s">
        <v>146</v>
      </c>
    </row>
    <row r="615" spans="1:14" hidden="1" x14ac:dyDescent="0.35">
      <c r="A615" s="60" t="s">
        <v>326</v>
      </c>
      <c r="B615" s="60" t="s">
        <v>327</v>
      </c>
      <c r="C615" s="60" t="s">
        <v>328</v>
      </c>
      <c r="D615" s="60" t="s">
        <v>198</v>
      </c>
      <c r="E615" s="60" t="s">
        <v>152</v>
      </c>
      <c r="F615" s="60" t="s">
        <v>329</v>
      </c>
      <c r="G615" s="60" t="s">
        <v>498</v>
      </c>
      <c r="H615" s="60" t="s">
        <v>1463</v>
      </c>
      <c r="I615" s="60" t="s">
        <v>1464</v>
      </c>
      <c r="J615" s="60" t="s">
        <v>1465</v>
      </c>
      <c r="L615" s="60" t="s">
        <v>152</v>
      </c>
      <c r="M615" s="60" t="s">
        <v>587</v>
      </c>
      <c r="N615" s="60" t="s">
        <v>146</v>
      </c>
    </row>
    <row r="616" spans="1:14" hidden="1" x14ac:dyDescent="0.35">
      <c r="A616" s="60" t="s">
        <v>326</v>
      </c>
      <c r="B616" s="60" t="s">
        <v>327</v>
      </c>
      <c r="C616" s="60" t="s">
        <v>328</v>
      </c>
      <c r="D616" s="60" t="s">
        <v>198</v>
      </c>
      <c r="E616" s="60" t="s">
        <v>155</v>
      </c>
      <c r="F616" s="60" t="s">
        <v>330</v>
      </c>
      <c r="G616" s="60" t="s">
        <v>498</v>
      </c>
      <c r="H616" s="60" t="s">
        <v>1466</v>
      </c>
      <c r="I616" s="60" t="s">
        <v>1467</v>
      </c>
      <c r="J616" s="60" t="s">
        <v>1468</v>
      </c>
      <c r="L616" s="60" t="s">
        <v>155</v>
      </c>
      <c r="M616" s="60" t="s">
        <v>587</v>
      </c>
      <c r="N616" s="60" t="s">
        <v>146</v>
      </c>
    </row>
    <row r="617" spans="1:14" hidden="1" x14ac:dyDescent="0.35">
      <c r="A617" s="60" t="s">
        <v>326</v>
      </c>
      <c r="B617" s="60" t="s">
        <v>327</v>
      </c>
      <c r="C617" s="60" t="s">
        <v>328</v>
      </c>
      <c r="D617" s="60" t="s">
        <v>198</v>
      </c>
      <c r="E617" s="60" t="s">
        <v>154</v>
      </c>
      <c r="F617" s="60" t="s">
        <v>331</v>
      </c>
      <c r="G617" s="60" t="s">
        <v>599</v>
      </c>
      <c r="H617" s="60" t="s">
        <v>1469</v>
      </c>
      <c r="I617" s="60" t="s">
        <v>1470</v>
      </c>
      <c r="J617" s="60" t="s">
        <v>1471</v>
      </c>
      <c r="L617" s="60" t="s">
        <v>154</v>
      </c>
      <c r="M617" s="60" t="s">
        <v>587</v>
      </c>
      <c r="N617" s="60" t="s">
        <v>146</v>
      </c>
    </row>
    <row r="618" spans="1:14" hidden="1" x14ac:dyDescent="0.35">
      <c r="A618" s="60" t="s">
        <v>326</v>
      </c>
      <c r="B618" s="60" t="s">
        <v>327</v>
      </c>
      <c r="C618" s="60" t="s">
        <v>328</v>
      </c>
      <c r="D618" s="60" t="s">
        <v>198</v>
      </c>
      <c r="E618" s="60" t="s">
        <v>13</v>
      </c>
      <c r="F618" s="60" t="s">
        <v>1472</v>
      </c>
      <c r="G618" s="60" t="s">
        <v>1473</v>
      </c>
      <c r="H618" s="60" t="s">
        <v>1474</v>
      </c>
      <c r="I618" s="60" t="s">
        <v>1475</v>
      </c>
      <c r="J618" s="60" t="s">
        <v>1476</v>
      </c>
      <c r="L618" s="60" t="s">
        <v>13</v>
      </c>
      <c r="M618" s="60" t="s">
        <v>587</v>
      </c>
      <c r="N618" s="60" t="s">
        <v>146</v>
      </c>
    </row>
    <row r="619" spans="1:14" hidden="1" x14ac:dyDescent="0.35">
      <c r="A619" s="60" t="s">
        <v>326</v>
      </c>
      <c r="B619" s="60" t="s">
        <v>327</v>
      </c>
      <c r="C619" s="60" t="s">
        <v>328</v>
      </c>
      <c r="D619" s="60" t="s">
        <v>198</v>
      </c>
      <c r="E619" s="60" t="s">
        <v>30</v>
      </c>
      <c r="F619" s="60" t="s">
        <v>332</v>
      </c>
      <c r="G619" s="60" t="s">
        <v>445</v>
      </c>
      <c r="H619" s="60" t="s">
        <v>1477</v>
      </c>
      <c r="I619" s="60" t="s">
        <v>1478</v>
      </c>
      <c r="J619" s="60" t="s">
        <v>1479</v>
      </c>
      <c r="L619" s="60" t="s">
        <v>30</v>
      </c>
      <c r="M619" s="60" t="s">
        <v>587</v>
      </c>
      <c r="N619" s="60" t="s">
        <v>146</v>
      </c>
    </row>
    <row r="620" spans="1:14" hidden="1" x14ac:dyDescent="0.35">
      <c r="A620" s="60" t="s">
        <v>326</v>
      </c>
      <c r="B620" s="60" t="s">
        <v>327</v>
      </c>
      <c r="C620" s="60" t="s">
        <v>328</v>
      </c>
      <c r="D620" s="60" t="s">
        <v>198</v>
      </c>
      <c r="E620" s="60" t="s">
        <v>2</v>
      </c>
      <c r="F620" s="60" t="s">
        <v>333</v>
      </c>
      <c r="G620" s="60" t="s">
        <v>1480</v>
      </c>
      <c r="H620" s="60" t="s">
        <v>1481</v>
      </c>
      <c r="I620" s="60" t="s">
        <v>1482</v>
      </c>
      <c r="J620" s="60" t="s">
        <v>1483</v>
      </c>
      <c r="L620" s="60" t="s">
        <v>2</v>
      </c>
      <c r="M620" s="60" t="s">
        <v>587</v>
      </c>
      <c r="N620" s="60" t="s">
        <v>146</v>
      </c>
    </row>
    <row r="621" spans="1:14" hidden="1" x14ac:dyDescent="0.35">
      <c r="A621" s="60" t="s">
        <v>326</v>
      </c>
      <c r="B621" s="60" t="s">
        <v>327</v>
      </c>
      <c r="C621" s="60" t="s">
        <v>328</v>
      </c>
      <c r="D621" s="60" t="s">
        <v>198</v>
      </c>
      <c r="E621" s="60" t="s">
        <v>27</v>
      </c>
      <c r="F621" s="60" t="s">
        <v>334</v>
      </c>
      <c r="G621" s="60" t="s">
        <v>497</v>
      </c>
      <c r="H621" s="60" t="s">
        <v>1484</v>
      </c>
      <c r="I621" s="60" t="s">
        <v>1485</v>
      </c>
      <c r="J621" s="60" t="s">
        <v>1486</v>
      </c>
      <c r="L621" s="60" t="s">
        <v>27</v>
      </c>
      <c r="M621" s="60" t="s">
        <v>587</v>
      </c>
      <c r="N621" s="60" t="s">
        <v>146</v>
      </c>
    </row>
    <row r="622" spans="1:14" hidden="1" x14ac:dyDescent="0.35">
      <c r="A622" s="60" t="s">
        <v>326</v>
      </c>
      <c r="B622" s="60" t="s">
        <v>327</v>
      </c>
      <c r="C622" s="60" t="s">
        <v>328</v>
      </c>
      <c r="D622" s="60" t="s">
        <v>198</v>
      </c>
      <c r="E622" s="60" t="s">
        <v>10</v>
      </c>
      <c r="F622" s="60" t="s">
        <v>335</v>
      </c>
      <c r="G622" s="60" t="s">
        <v>599</v>
      </c>
      <c r="H622" s="60" t="s">
        <v>1487</v>
      </c>
      <c r="I622" s="60" t="s">
        <v>1488</v>
      </c>
      <c r="J622" s="60" t="s">
        <v>1489</v>
      </c>
      <c r="L622" s="60" t="s">
        <v>10</v>
      </c>
      <c r="M622" s="60" t="s">
        <v>587</v>
      </c>
      <c r="N622" s="60" t="s">
        <v>146</v>
      </c>
    </row>
    <row r="623" spans="1:14" hidden="1" x14ac:dyDescent="0.35">
      <c r="A623" s="60" t="s">
        <v>326</v>
      </c>
      <c r="B623" s="60" t="s">
        <v>327</v>
      </c>
      <c r="C623" s="60" t="s">
        <v>328</v>
      </c>
      <c r="D623" s="60" t="s">
        <v>198</v>
      </c>
      <c r="E623" s="60" t="s">
        <v>6</v>
      </c>
      <c r="F623" s="60" t="s">
        <v>336</v>
      </c>
      <c r="G623" s="60" t="s">
        <v>497</v>
      </c>
      <c r="H623" s="60" t="s">
        <v>1490</v>
      </c>
      <c r="I623" s="60" t="s">
        <v>1491</v>
      </c>
      <c r="J623" s="60" t="s">
        <v>1492</v>
      </c>
      <c r="L623" s="60" t="s">
        <v>6</v>
      </c>
      <c r="M623" s="60" t="s">
        <v>587</v>
      </c>
      <c r="N623" s="60" t="s">
        <v>146</v>
      </c>
    </row>
    <row r="624" spans="1:14" hidden="1" x14ac:dyDescent="0.35">
      <c r="A624" s="60" t="s">
        <v>326</v>
      </c>
      <c r="B624" s="60" t="s">
        <v>327</v>
      </c>
      <c r="C624" s="60" t="s">
        <v>328</v>
      </c>
      <c r="D624" s="60" t="s">
        <v>198</v>
      </c>
      <c r="E624" s="60" t="s">
        <v>8</v>
      </c>
      <c r="F624" s="60" t="s">
        <v>337</v>
      </c>
      <c r="G624" s="60" t="s">
        <v>497</v>
      </c>
      <c r="H624" s="60" t="s">
        <v>1493</v>
      </c>
      <c r="I624" s="60" t="s">
        <v>1494</v>
      </c>
      <c r="J624" s="60" t="s">
        <v>1495</v>
      </c>
      <c r="L624" s="60" t="s">
        <v>8</v>
      </c>
      <c r="M624" s="60" t="s">
        <v>587</v>
      </c>
      <c r="N624" s="60" t="s">
        <v>146</v>
      </c>
    </row>
    <row r="625" spans="1:14" hidden="1" x14ac:dyDescent="0.35">
      <c r="A625" s="60" t="s">
        <v>326</v>
      </c>
      <c r="B625" s="60" t="s">
        <v>327</v>
      </c>
      <c r="C625" s="60" t="s">
        <v>328</v>
      </c>
      <c r="D625" s="60" t="s">
        <v>198</v>
      </c>
      <c r="E625" s="60" t="s">
        <v>12</v>
      </c>
      <c r="F625" s="60" t="s">
        <v>338</v>
      </c>
      <c r="G625" s="60" t="s">
        <v>497</v>
      </c>
      <c r="H625" s="60" t="s">
        <v>1496</v>
      </c>
      <c r="I625" s="60" t="s">
        <v>1497</v>
      </c>
      <c r="J625" s="60" t="s">
        <v>1498</v>
      </c>
      <c r="L625" s="60" t="s">
        <v>12</v>
      </c>
      <c r="M625" s="60" t="s">
        <v>587</v>
      </c>
      <c r="N625" s="60" t="s">
        <v>146</v>
      </c>
    </row>
    <row r="626" spans="1:14" hidden="1" x14ac:dyDescent="0.35">
      <c r="A626" s="60" t="s">
        <v>326</v>
      </c>
      <c r="B626" s="60" t="s">
        <v>327</v>
      </c>
      <c r="C626" s="60" t="s">
        <v>328</v>
      </c>
      <c r="D626" s="60" t="s">
        <v>198</v>
      </c>
      <c r="E626" s="60" t="s">
        <v>11</v>
      </c>
      <c r="F626" s="60" t="s">
        <v>339</v>
      </c>
      <c r="G626" s="60" t="s">
        <v>497</v>
      </c>
      <c r="H626" s="60" t="s">
        <v>1499</v>
      </c>
      <c r="I626" s="60" t="s">
        <v>1500</v>
      </c>
      <c r="J626" s="60" t="s">
        <v>1501</v>
      </c>
      <c r="L626" s="60" t="s">
        <v>11</v>
      </c>
      <c r="M626" s="60" t="s">
        <v>587</v>
      </c>
      <c r="N626" s="60" t="s">
        <v>146</v>
      </c>
    </row>
    <row r="627" spans="1:14" hidden="1" x14ac:dyDescent="0.35">
      <c r="A627" s="60" t="s">
        <v>326</v>
      </c>
      <c r="B627" s="60" t="s">
        <v>327</v>
      </c>
      <c r="C627" s="60" t="s">
        <v>328</v>
      </c>
      <c r="D627" s="60" t="s">
        <v>198</v>
      </c>
      <c r="E627" s="60" t="s">
        <v>9</v>
      </c>
      <c r="F627" s="60" t="s">
        <v>340</v>
      </c>
      <c r="G627" s="60" t="s">
        <v>619</v>
      </c>
      <c r="H627" s="60" t="s">
        <v>1502</v>
      </c>
      <c r="I627" s="60" t="s">
        <v>1503</v>
      </c>
      <c r="J627" s="60" t="s">
        <v>1504</v>
      </c>
      <c r="L627" s="60" t="s">
        <v>9</v>
      </c>
      <c r="M627" s="60" t="s">
        <v>587</v>
      </c>
      <c r="N627" s="60" t="s">
        <v>146</v>
      </c>
    </row>
    <row r="628" spans="1:14" hidden="1" x14ac:dyDescent="0.35">
      <c r="A628" s="60" t="s">
        <v>326</v>
      </c>
      <c r="B628" s="60" t="s">
        <v>327</v>
      </c>
      <c r="C628" s="60" t="s">
        <v>328</v>
      </c>
      <c r="D628" s="60" t="s">
        <v>198</v>
      </c>
      <c r="E628" s="60" t="s">
        <v>4</v>
      </c>
      <c r="F628" s="60" t="s">
        <v>341</v>
      </c>
      <c r="G628" s="60" t="s">
        <v>599</v>
      </c>
      <c r="H628" s="60" t="s">
        <v>1505</v>
      </c>
      <c r="I628" s="60" t="s">
        <v>1506</v>
      </c>
      <c r="J628" s="60" t="s">
        <v>1507</v>
      </c>
      <c r="L628" s="60" t="s">
        <v>4</v>
      </c>
      <c r="M628" s="60" t="s">
        <v>587</v>
      </c>
      <c r="N628" s="60" t="s">
        <v>146</v>
      </c>
    </row>
    <row r="629" spans="1:14" hidden="1" x14ac:dyDescent="0.35">
      <c r="A629" s="60" t="s">
        <v>326</v>
      </c>
      <c r="B629" s="60" t="s">
        <v>327</v>
      </c>
      <c r="C629" s="60" t="s">
        <v>328</v>
      </c>
      <c r="D629" s="60" t="s">
        <v>198</v>
      </c>
      <c r="E629" s="60" t="s">
        <v>148</v>
      </c>
      <c r="F629" s="60" t="s">
        <v>342</v>
      </c>
      <c r="G629" s="60" t="s">
        <v>393</v>
      </c>
      <c r="H629" s="60" t="s">
        <v>1508</v>
      </c>
      <c r="I629" s="60" t="s">
        <v>1509</v>
      </c>
      <c r="J629" s="60" t="s">
        <v>1510</v>
      </c>
      <c r="L629" s="60" t="s">
        <v>148</v>
      </c>
      <c r="M629" s="60" t="s">
        <v>587</v>
      </c>
      <c r="N629" s="60" t="s">
        <v>146</v>
      </c>
    </row>
    <row r="630" spans="1:14" hidden="1" x14ac:dyDescent="0.35">
      <c r="A630" s="60" t="s">
        <v>326</v>
      </c>
      <c r="B630" s="60" t="s">
        <v>327</v>
      </c>
      <c r="C630" s="60" t="s">
        <v>328</v>
      </c>
      <c r="D630" s="60" t="s">
        <v>198</v>
      </c>
      <c r="E630" s="60" t="s">
        <v>3</v>
      </c>
      <c r="F630" s="60" t="s">
        <v>343</v>
      </c>
      <c r="G630" s="60" t="s">
        <v>599</v>
      </c>
      <c r="H630" s="60" t="s">
        <v>1511</v>
      </c>
      <c r="I630" s="60" t="s">
        <v>1512</v>
      </c>
      <c r="J630" s="60" t="s">
        <v>1513</v>
      </c>
      <c r="L630" s="60" t="s">
        <v>3</v>
      </c>
      <c r="M630" s="60" t="s">
        <v>587</v>
      </c>
      <c r="N630" s="60" t="s">
        <v>146</v>
      </c>
    </row>
    <row r="631" spans="1:14" hidden="1" x14ac:dyDescent="0.35">
      <c r="A631" s="60" t="s">
        <v>326</v>
      </c>
      <c r="B631" s="60" t="s">
        <v>327</v>
      </c>
      <c r="C631" s="60" t="s">
        <v>328</v>
      </c>
      <c r="D631" s="60" t="s">
        <v>198</v>
      </c>
      <c r="E631" s="60" t="s">
        <v>5</v>
      </c>
      <c r="F631" s="60" t="s">
        <v>344</v>
      </c>
      <c r="G631" s="60" t="s">
        <v>1206</v>
      </c>
      <c r="H631" s="60" t="s">
        <v>1514</v>
      </c>
      <c r="I631" s="60" t="s">
        <v>1515</v>
      </c>
      <c r="J631" s="60" t="s">
        <v>1516</v>
      </c>
      <c r="L631" s="60" t="s">
        <v>5</v>
      </c>
      <c r="M631" s="60" t="s">
        <v>587</v>
      </c>
      <c r="N631" s="60" t="s">
        <v>146</v>
      </c>
    </row>
    <row r="632" spans="1:14" hidden="1" x14ac:dyDescent="0.35">
      <c r="A632" s="60" t="s">
        <v>326</v>
      </c>
      <c r="B632" s="60" t="s">
        <v>327</v>
      </c>
      <c r="C632" s="60" t="s">
        <v>328</v>
      </c>
      <c r="D632" s="60" t="s">
        <v>198</v>
      </c>
      <c r="E632" s="60" t="s">
        <v>7</v>
      </c>
      <c r="F632" s="60" t="s">
        <v>345</v>
      </c>
      <c r="G632" s="60" t="s">
        <v>404</v>
      </c>
      <c r="H632" s="60" t="s">
        <v>1517</v>
      </c>
      <c r="I632" s="60" t="s">
        <v>1518</v>
      </c>
      <c r="J632" s="60" t="s">
        <v>1519</v>
      </c>
      <c r="L632" s="60" t="s">
        <v>7</v>
      </c>
      <c r="M632" s="60" t="s">
        <v>587</v>
      </c>
      <c r="N632" s="60" t="s">
        <v>146</v>
      </c>
    </row>
    <row r="633" spans="1:14" hidden="1" x14ac:dyDescent="0.35">
      <c r="A633" s="60" t="s">
        <v>326</v>
      </c>
      <c r="B633" s="60" t="s">
        <v>327</v>
      </c>
      <c r="C633" s="60" t="s">
        <v>328</v>
      </c>
      <c r="D633" s="60" t="s">
        <v>199</v>
      </c>
      <c r="E633" s="60" t="s">
        <v>20</v>
      </c>
      <c r="F633" s="60" t="s">
        <v>346</v>
      </c>
      <c r="G633" s="60" t="s">
        <v>588</v>
      </c>
      <c r="H633" s="60" t="s">
        <v>1957</v>
      </c>
      <c r="I633" s="60" t="s">
        <v>1958</v>
      </c>
      <c r="J633" s="60" t="s">
        <v>1959</v>
      </c>
      <c r="L633" s="60" t="s">
        <v>20</v>
      </c>
      <c r="M633" s="60" t="s">
        <v>587</v>
      </c>
      <c r="N633" s="60" t="s">
        <v>146</v>
      </c>
    </row>
    <row r="634" spans="1:14" hidden="1" x14ac:dyDescent="0.35">
      <c r="A634" s="60" t="s">
        <v>326</v>
      </c>
      <c r="B634" s="60" t="s">
        <v>327</v>
      </c>
      <c r="C634" s="60" t="s">
        <v>328</v>
      </c>
      <c r="D634" s="60" t="s">
        <v>199</v>
      </c>
      <c r="E634" s="60" t="s">
        <v>15</v>
      </c>
      <c r="F634" s="60" t="s">
        <v>347</v>
      </c>
      <c r="G634" s="60" t="s">
        <v>1251</v>
      </c>
      <c r="H634" s="60" t="s">
        <v>1960</v>
      </c>
      <c r="I634" s="60" t="s">
        <v>1961</v>
      </c>
      <c r="J634" s="60" t="s">
        <v>1962</v>
      </c>
      <c r="L634" s="60" t="s">
        <v>15</v>
      </c>
      <c r="M634" s="60" t="s">
        <v>587</v>
      </c>
      <c r="N634" s="60" t="s">
        <v>146</v>
      </c>
    </row>
    <row r="635" spans="1:14" hidden="1" x14ac:dyDescent="0.35">
      <c r="A635" s="60" t="s">
        <v>326</v>
      </c>
      <c r="B635" s="60" t="s">
        <v>327</v>
      </c>
      <c r="C635" s="60" t="s">
        <v>328</v>
      </c>
      <c r="D635" s="60" t="s">
        <v>199</v>
      </c>
      <c r="E635" s="60" t="s">
        <v>21</v>
      </c>
      <c r="F635" s="60" t="s">
        <v>348</v>
      </c>
      <c r="G635" s="60" t="s">
        <v>1251</v>
      </c>
      <c r="H635" s="60" t="s">
        <v>1963</v>
      </c>
      <c r="I635" s="60" t="s">
        <v>1964</v>
      </c>
      <c r="J635" s="60" t="s">
        <v>1965</v>
      </c>
      <c r="L635" s="60" t="s">
        <v>21</v>
      </c>
      <c r="M635" s="60" t="s">
        <v>587</v>
      </c>
      <c r="N635" s="60" t="s">
        <v>146</v>
      </c>
    </row>
    <row r="636" spans="1:14" hidden="1" x14ac:dyDescent="0.35">
      <c r="A636" s="60" t="s">
        <v>326</v>
      </c>
      <c r="B636" s="60" t="s">
        <v>327</v>
      </c>
      <c r="C636" s="60" t="s">
        <v>328</v>
      </c>
      <c r="D636" s="60" t="s">
        <v>199</v>
      </c>
      <c r="E636" s="60" t="s">
        <v>22</v>
      </c>
      <c r="F636" s="60" t="s">
        <v>349</v>
      </c>
      <c r="G636" s="60" t="s">
        <v>1430</v>
      </c>
      <c r="H636" s="60" t="s">
        <v>1966</v>
      </c>
      <c r="I636" s="60" t="s">
        <v>1967</v>
      </c>
      <c r="J636" s="60" t="s">
        <v>1968</v>
      </c>
      <c r="L636" s="60" t="s">
        <v>22</v>
      </c>
      <c r="M636" s="60" t="s">
        <v>587</v>
      </c>
      <c r="N636" s="60" t="s">
        <v>146</v>
      </c>
    </row>
    <row r="637" spans="1:14" hidden="1" x14ac:dyDescent="0.35">
      <c r="A637" s="60" t="s">
        <v>326</v>
      </c>
      <c r="B637" s="60" t="s">
        <v>327</v>
      </c>
      <c r="C637" s="60" t="s">
        <v>328</v>
      </c>
      <c r="D637" s="60" t="s">
        <v>199</v>
      </c>
      <c r="E637" s="60" t="s">
        <v>24</v>
      </c>
      <c r="F637" s="60" t="s">
        <v>350</v>
      </c>
      <c r="G637" s="60" t="s">
        <v>593</v>
      </c>
      <c r="H637" s="60" t="s">
        <v>1969</v>
      </c>
      <c r="I637" s="60" t="s">
        <v>1970</v>
      </c>
      <c r="J637" s="60" t="s">
        <v>1971</v>
      </c>
      <c r="L637" s="60" t="s">
        <v>24</v>
      </c>
      <c r="M637" s="60" t="s">
        <v>587</v>
      </c>
      <c r="N637" s="60" t="s">
        <v>146</v>
      </c>
    </row>
    <row r="638" spans="1:14" hidden="1" x14ac:dyDescent="0.35">
      <c r="A638" s="60" t="s">
        <v>326</v>
      </c>
      <c r="B638" s="60" t="s">
        <v>327</v>
      </c>
      <c r="C638" s="60" t="s">
        <v>328</v>
      </c>
      <c r="D638" s="60" t="s">
        <v>199</v>
      </c>
      <c r="E638" s="60" t="s">
        <v>28</v>
      </c>
      <c r="F638" s="60" t="s">
        <v>351</v>
      </c>
      <c r="G638" s="60" t="s">
        <v>1972</v>
      </c>
      <c r="H638" s="60" t="s">
        <v>1973</v>
      </c>
      <c r="I638" s="60" t="s">
        <v>1974</v>
      </c>
      <c r="J638" s="60" t="s">
        <v>1975</v>
      </c>
      <c r="L638" s="60" t="s">
        <v>28</v>
      </c>
      <c r="M638" s="60" t="s">
        <v>587</v>
      </c>
      <c r="N638" s="60" t="s">
        <v>146</v>
      </c>
    </row>
    <row r="639" spans="1:14" hidden="1" x14ac:dyDescent="0.35">
      <c r="A639" s="60" t="s">
        <v>326</v>
      </c>
      <c r="B639" s="60" t="s">
        <v>327</v>
      </c>
      <c r="C639" s="60" t="s">
        <v>328</v>
      </c>
      <c r="D639" s="60" t="s">
        <v>199</v>
      </c>
      <c r="E639" s="60" t="s">
        <v>18</v>
      </c>
      <c r="F639" s="60" t="s">
        <v>352</v>
      </c>
      <c r="G639" s="60" t="s">
        <v>599</v>
      </c>
      <c r="H639" s="60" t="s">
        <v>1976</v>
      </c>
      <c r="I639" s="60" t="s">
        <v>1977</v>
      </c>
      <c r="J639" s="60" t="s">
        <v>1978</v>
      </c>
      <c r="L639" s="60" t="s">
        <v>18</v>
      </c>
      <c r="M639" s="60" t="s">
        <v>587</v>
      </c>
      <c r="N639" s="60" t="s">
        <v>146</v>
      </c>
    </row>
    <row r="640" spans="1:14" hidden="1" x14ac:dyDescent="0.35">
      <c r="A640" s="60" t="s">
        <v>326</v>
      </c>
      <c r="B640" s="60" t="s">
        <v>327</v>
      </c>
      <c r="C640" s="60" t="s">
        <v>328</v>
      </c>
      <c r="D640" s="60" t="s">
        <v>199</v>
      </c>
      <c r="E640" s="60" t="s">
        <v>17</v>
      </c>
      <c r="F640" s="60" t="s">
        <v>353</v>
      </c>
      <c r="G640" s="60" t="s">
        <v>563</v>
      </c>
      <c r="H640" s="60" t="s">
        <v>1979</v>
      </c>
      <c r="I640" s="60" t="s">
        <v>1980</v>
      </c>
      <c r="J640" s="60" t="s">
        <v>1981</v>
      </c>
      <c r="L640" s="60" t="s">
        <v>17</v>
      </c>
      <c r="M640" s="60" t="s">
        <v>587</v>
      </c>
      <c r="N640" s="60" t="s">
        <v>146</v>
      </c>
    </row>
    <row r="641" spans="1:14" hidden="1" x14ac:dyDescent="0.35">
      <c r="A641" s="60" t="s">
        <v>326</v>
      </c>
      <c r="B641" s="60" t="s">
        <v>327</v>
      </c>
      <c r="C641" s="60" t="s">
        <v>328</v>
      </c>
      <c r="D641" s="60" t="s">
        <v>199</v>
      </c>
      <c r="E641" s="60" t="s">
        <v>14</v>
      </c>
      <c r="F641" s="60" t="s">
        <v>354</v>
      </c>
      <c r="G641" s="60" t="s">
        <v>392</v>
      </c>
      <c r="H641" s="60" t="s">
        <v>1982</v>
      </c>
      <c r="I641" s="60" t="s">
        <v>1983</v>
      </c>
      <c r="J641" s="60" t="s">
        <v>1984</v>
      </c>
      <c r="L641" s="60" t="s">
        <v>14</v>
      </c>
      <c r="M641" s="60" t="s">
        <v>587</v>
      </c>
      <c r="N641" s="60" t="s">
        <v>146</v>
      </c>
    </row>
    <row r="642" spans="1:14" hidden="1" x14ac:dyDescent="0.35">
      <c r="A642" s="60" t="s">
        <v>326</v>
      </c>
      <c r="B642" s="60" t="s">
        <v>327</v>
      </c>
      <c r="C642" s="60" t="s">
        <v>328</v>
      </c>
      <c r="D642" s="60" t="s">
        <v>199</v>
      </c>
      <c r="E642" s="60" t="s">
        <v>19</v>
      </c>
      <c r="F642" s="60" t="s">
        <v>355</v>
      </c>
      <c r="G642" s="60" t="s">
        <v>962</v>
      </c>
      <c r="H642" s="60" t="s">
        <v>1985</v>
      </c>
      <c r="I642" s="60" t="s">
        <v>1986</v>
      </c>
      <c r="J642" s="60" t="s">
        <v>1987</v>
      </c>
      <c r="L642" s="60" t="s">
        <v>19</v>
      </c>
      <c r="M642" s="60" t="s">
        <v>587</v>
      </c>
      <c r="N642" s="60" t="s">
        <v>146</v>
      </c>
    </row>
    <row r="643" spans="1:14" hidden="1" x14ac:dyDescent="0.35">
      <c r="A643" s="60" t="s">
        <v>326</v>
      </c>
      <c r="B643" s="60" t="s">
        <v>327</v>
      </c>
      <c r="C643" s="60" t="s">
        <v>328</v>
      </c>
      <c r="D643" s="60" t="s">
        <v>199</v>
      </c>
      <c r="E643" s="60" t="s">
        <v>26</v>
      </c>
      <c r="F643" s="60" t="s">
        <v>356</v>
      </c>
      <c r="G643" s="60" t="s">
        <v>1251</v>
      </c>
      <c r="H643" s="60" t="s">
        <v>1988</v>
      </c>
      <c r="I643" s="60" t="s">
        <v>1989</v>
      </c>
      <c r="J643" s="60" t="s">
        <v>1990</v>
      </c>
      <c r="L643" s="60" t="s">
        <v>26</v>
      </c>
      <c r="M643" s="60" t="s">
        <v>587</v>
      </c>
      <c r="N643" s="60" t="s">
        <v>146</v>
      </c>
    </row>
    <row r="644" spans="1:14" hidden="1" x14ac:dyDescent="0.35">
      <c r="A644" s="60" t="s">
        <v>326</v>
      </c>
      <c r="B644" s="60" t="s">
        <v>327</v>
      </c>
      <c r="C644" s="60" t="s">
        <v>328</v>
      </c>
      <c r="D644" s="60" t="s">
        <v>199</v>
      </c>
      <c r="E644" s="60" t="s">
        <v>16</v>
      </c>
      <c r="F644" s="60" t="s">
        <v>357</v>
      </c>
      <c r="G644" s="60" t="s">
        <v>599</v>
      </c>
      <c r="H644" s="60" t="s">
        <v>1991</v>
      </c>
      <c r="I644" s="60" t="s">
        <v>1992</v>
      </c>
      <c r="J644" s="60" t="s">
        <v>1993</v>
      </c>
      <c r="L644" s="60" t="s">
        <v>16</v>
      </c>
      <c r="M644" s="60" t="s">
        <v>587</v>
      </c>
      <c r="N644" s="60" t="s">
        <v>146</v>
      </c>
    </row>
    <row r="645" spans="1:14" hidden="1" x14ac:dyDescent="0.35">
      <c r="A645" s="60" t="s">
        <v>326</v>
      </c>
      <c r="B645" s="60" t="s">
        <v>327</v>
      </c>
      <c r="C645" s="60" t="s">
        <v>328</v>
      </c>
      <c r="D645" s="60" t="s">
        <v>199</v>
      </c>
      <c r="E645" s="60" t="s">
        <v>25</v>
      </c>
      <c r="F645" s="60" t="s">
        <v>358</v>
      </c>
      <c r="G645" s="60" t="s">
        <v>1251</v>
      </c>
      <c r="H645" s="60" t="s">
        <v>1994</v>
      </c>
      <c r="I645" s="60" t="s">
        <v>1995</v>
      </c>
      <c r="J645" s="60" t="s">
        <v>1996</v>
      </c>
      <c r="L645" s="60" t="s">
        <v>25</v>
      </c>
      <c r="M645" s="60" t="s">
        <v>587</v>
      </c>
      <c r="N645" s="60" t="s">
        <v>146</v>
      </c>
    </row>
    <row r="646" spans="1:14" hidden="1" x14ac:dyDescent="0.35">
      <c r="A646" s="60" t="s">
        <v>326</v>
      </c>
      <c r="B646" s="60" t="s">
        <v>327</v>
      </c>
      <c r="C646" s="60" t="s">
        <v>328</v>
      </c>
      <c r="D646" s="60" t="s">
        <v>199</v>
      </c>
      <c r="E646" s="60" t="s">
        <v>31</v>
      </c>
      <c r="F646" s="60" t="s">
        <v>359</v>
      </c>
      <c r="G646" s="60" t="s">
        <v>404</v>
      </c>
      <c r="H646" s="60" t="s">
        <v>1997</v>
      </c>
      <c r="I646" s="60" t="s">
        <v>1998</v>
      </c>
      <c r="J646" s="60" t="s">
        <v>1999</v>
      </c>
      <c r="L646" s="60" t="s">
        <v>31</v>
      </c>
      <c r="M646" s="60" t="s">
        <v>587</v>
      </c>
      <c r="N646" s="60" t="s">
        <v>146</v>
      </c>
    </row>
    <row r="647" spans="1:14" hidden="1" x14ac:dyDescent="0.35">
      <c r="A647" s="60" t="s">
        <v>326</v>
      </c>
      <c r="B647" s="60" t="s">
        <v>327</v>
      </c>
      <c r="C647" s="60" t="s">
        <v>328</v>
      </c>
      <c r="D647" s="60" t="s">
        <v>199</v>
      </c>
      <c r="E647" s="60" t="s">
        <v>150</v>
      </c>
      <c r="F647" s="60" t="s">
        <v>360</v>
      </c>
      <c r="G647" s="60" t="s">
        <v>404</v>
      </c>
      <c r="H647" s="60" t="s">
        <v>2000</v>
      </c>
      <c r="I647" s="60" t="s">
        <v>2001</v>
      </c>
      <c r="J647" s="60" t="s">
        <v>2002</v>
      </c>
      <c r="L647" s="60" t="s">
        <v>150</v>
      </c>
      <c r="M647" s="60" t="s">
        <v>587</v>
      </c>
      <c r="N647" s="60" t="s">
        <v>146</v>
      </c>
    </row>
    <row r="648" spans="1:14" hidden="1" x14ac:dyDescent="0.35">
      <c r="A648" s="60" t="s">
        <v>326</v>
      </c>
      <c r="B648" s="60" t="s">
        <v>327</v>
      </c>
      <c r="C648" s="60" t="s">
        <v>328</v>
      </c>
      <c r="D648" s="60" t="s">
        <v>199</v>
      </c>
      <c r="E648" s="60" t="s">
        <v>153</v>
      </c>
      <c r="F648" s="60" t="s">
        <v>361</v>
      </c>
      <c r="G648" s="60" t="s">
        <v>401</v>
      </c>
      <c r="H648" s="60" t="s">
        <v>2003</v>
      </c>
      <c r="I648" s="60" t="s">
        <v>2004</v>
      </c>
      <c r="J648" s="60" t="s">
        <v>2005</v>
      </c>
      <c r="L648" s="60" t="s">
        <v>153</v>
      </c>
      <c r="M648" s="60" t="s">
        <v>587</v>
      </c>
      <c r="N648" s="60" t="s">
        <v>146</v>
      </c>
    </row>
    <row r="649" spans="1:14" hidden="1" x14ac:dyDescent="0.35">
      <c r="A649" s="60" t="s">
        <v>326</v>
      </c>
      <c r="B649" s="60" t="s">
        <v>327</v>
      </c>
      <c r="C649" s="60" t="s">
        <v>328</v>
      </c>
      <c r="D649" s="60" t="s">
        <v>199</v>
      </c>
      <c r="E649" s="60" t="s">
        <v>23</v>
      </c>
      <c r="F649" s="60" t="s">
        <v>362</v>
      </c>
      <c r="G649" s="60" t="s">
        <v>601</v>
      </c>
      <c r="H649" s="60" t="s">
        <v>2006</v>
      </c>
      <c r="I649" s="60" t="s">
        <v>2007</v>
      </c>
      <c r="J649" s="60" t="s">
        <v>2008</v>
      </c>
      <c r="L649" s="60" t="s">
        <v>23</v>
      </c>
      <c r="M649" s="60" t="s">
        <v>587</v>
      </c>
      <c r="N649" s="60" t="s">
        <v>146</v>
      </c>
    </row>
    <row r="650" spans="1:14" hidden="1" x14ac:dyDescent="0.35">
      <c r="A650" s="60" t="s">
        <v>326</v>
      </c>
      <c r="B650" s="60" t="s">
        <v>327</v>
      </c>
      <c r="C650" s="60" t="s">
        <v>328</v>
      </c>
      <c r="D650" s="60" t="s">
        <v>199</v>
      </c>
      <c r="E650" s="60" t="s">
        <v>151</v>
      </c>
      <c r="F650" s="60" t="s">
        <v>363</v>
      </c>
      <c r="G650" s="60" t="s">
        <v>464</v>
      </c>
      <c r="H650" s="60" t="s">
        <v>2009</v>
      </c>
      <c r="I650" s="60" t="s">
        <v>2010</v>
      </c>
      <c r="J650" s="60" t="s">
        <v>2011</v>
      </c>
      <c r="L650" s="60" t="s">
        <v>151</v>
      </c>
      <c r="M650" s="60" t="s">
        <v>587</v>
      </c>
      <c r="N650" s="60" t="s">
        <v>146</v>
      </c>
    </row>
    <row r="651" spans="1:14" hidden="1" x14ac:dyDescent="0.35">
      <c r="A651" s="60" t="s">
        <v>326</v>
      </c>
      <c r="B651" s="60" t="s">
        <v>327</v>
      </c>
      <c r="C651" s="60" t="s">
        <v>328</v>
      </c>
      <c r="D651" s="60" t="s">
        <v>199</v>
      </c>
      <c r="E651" s="60" t="s">
        <v>149</v>
      </c>
      <c r="F651" s="60" t="s">
        <v>364</v>
      </c>
      <c r="G651" s="60" t="s">
        <v>401</v>
      </c>
      <c r="H651" s="60" t="s">
        <v>2012</v>
      </c>
      <c r="I651" s="60" t="s">
        <v>2013</v>
      </c>
      <c r="J651" s="60" t="s">
        <v>2014</v>
      </c>
      <c r="L651" s="60" t="s">
        <v>149</v>
      </c>
      <c r="M651" s="60" t="s">
        <v>587</v>
      </c>
      <c r="N651" s="60" t="s">
        <v>146</v>
      </c>
    </row>
    <row r="652" spans="1:14" hidden="1" x14ac:dyDescent="0.35">
      <c r="A652" s="60" t="s">
        <v>260</v>
      </c>
      <c r="B652" s="60" t="s">
        <v>164</v>
      </c>
      <c r="C652" s="60" t="s">
        <v>261</v>
      </c>
      <c r="D652" s="60" t="s">
        <v>198</v>
      </c>
      <c r="E652" s="60" t="s">
        <v>13</v>
      </c>
      <c r="F652" s="60" t="s">
        <v>1520</v>
      </c>
      <c r="G652" s="60" t="s">
        <v>625</v>
      </c>
      <c r="H652" s="60" t="s">
        <v>1521</v>
      </c>
      <c r="I652" s="60" t="s">
        <v>1522</v>
      </c>
      <c r="J652" s="60" t="s">
        <v>1523</v>
      </c>
      <c r="L652" s="60" t="s">
        <v>13</v>
      </c>
      <c r="M652" s="60" t="s">
        <v>587</v>
      </c>
      <c r="N652" s="60" t="s">
        <v>146</v>
      </c>
    </row>
    <row r="653" spans="1:14" hidden="1" x14ac:dyDescent="0.35">
      <c r="A653" s="60" t="s">
        <v>260</v>
      </c>
      <c r="B653" s="60" t="s">
        <v>164</v>
      </c>
      <c r="C653" s="60" t="s">
        <v>261</v>
      </c>
      <c r="D653" s="60" t="s">
        <v>199</v>
      </c>
      <c r="E653" s="60" t="s">
        <v>20</v>
      </c>
      <c r="F653" s="60" t="s">
        <v>365</v>
      </c>
      <c r="G653" s="60" t="s">
        <v>405</v>
      </c>
      <c r="H653" s="60" t="s">
        <v>2015</v>
      </c>
      <c r="I653" s="60" t="s">
        <v>2016</v>
      </c>
      <c r="J653" s="60" t="s">
        <v>2017</v>
      </c>
      <c r="L653" s="60" t="s">
        <v>20</v>
      </c>
      <c r="M653" s="60" t="s">
        <v>587</v>
      </c>
      <c r="N653" s="60" t="s">
        <v>146</v>
      </c>
    </row>
    <row r="654" spans="1:14" hidden="1" x14ac:dyDescent="0.35">
      <c r="A654" s="60" t="s">
        <v>260</v>
      </c>
      <c r="B654" s="60" t="s">
        <v>164</v>
      </c>
      <c r="C654" s="60" t="s">
        <v>261</v>
      </c>
      <c r="D654" s="60" t="s">
        <v>199</v>
      </c>
      <c r="E654" s="60" t="s">
        <v>15</v>
      </c>
      <c r="F654" s="60" t="s">
        <v>366</v>
      </c>
      <c r="G654" s="60" t="s">
        <v>405</v>
      </c>
      <c r="H654" s="60" t="s">
        <v>2018</v>
      </c>
      <c r="I654" s="60" t="s">
        <v>2019</v>
      </c>
      <c r="J654" s="60" t="s">
        <v>2020</v>
      </c>
      <c r="L654" s="60" t="s">
        <v>15</v>
      </c>
      <c r="M654" s="60" t="s">
        <v>587</v>
      </c>
      <c r="N654" s="60" t="s">
        <v>146</v>
      </c>
    </row>
    <row r="655" spans="1:14" hidden="1" x14ac:dyDescent="0.35">
      <c r="A655" s="60" t="s">
        <v>260</v>
      </c>
      <c r="B655" s="60" t="s">
        <v>164</v>
      </c>
      <c r="C655" s="60" t="s">
        <v>261</v>
      </c>
      <c r="D655" s="60" t="s">
        <v>199</v>
      </c>
      <c r="E655" s="60" t="s">
        <v>21</v>
      </c>
      <c r="F655" s="60" t="s">
        <v>367</v>
      </c>
      <c r="G655" s="60" t="s">
        <v>442</v>
      </c>
      <c r="H655" s="60" t="s">
        <v>2021</v>
      </c>
      <c r="I655" s="60" t="s">
        <v>2022</v>
      </c>
      <c r="J655" s="60" t="s">
        <v>2023</v>
      </c>
      <c r="L655" s="60" t="s">
        <v>21</v>
      </c>
      <c r="M655" s="60" t="s">
        <v>587</v>
      </c>
      <c r="N655" s="60" t="s">
        <v>146</v>
      </c>
    </row>
    <row r="656" spans="1:14" hidden="1" x14ac:dyDescent="0.35">
      <c r="A656" s="60" t="s">
        <v>260</v>
      </c>
      <c r="B656" s="60" t="s">
        <v>164</v>
      </c>
      <c r="C656" s="60" t="s">
        <v>261</v>
      </c>
      <c r="D656" s="60" t="s">
        <v>199</v>
      </c>
      <c r="E656" s="60" t="s">
        <v>22</v>
      </c>
      <c r="F656" s="60" t="s">
        <v>366</v>
      </c>
      <c r="G656" s="60" t="s">
        <v>421</v>
      </c>
      <c r="H656" s="60" t="s">
        <v>2024</v>
      </c>
      <c r="I656" s="60" t="s">
        <v>2025</v>
      </c>
      <c r="J656" s="60" t="s">
        <v>2026</v>
      </c>
      <c r="L656" s="60" t="s">
        <v>22</v>
      </c>
      <c r="M656" s="60" t="s">
        <v>587</v>
      </c>
      <c r="N656" s="60" t="s">
        <v>146</v>
      </c>
    </row>
    <row r="657" spans="1:14" hidden="1" x14ac:dyDescent="0.35">
      <c r="A657" s="60" t="s">
        <v>260</v>
      </c>
      <c r="B657" s="60" t="s">
        <v>164</v>
      </c>
      <c r="C657" s="60" t="s">
        <v>261</v>
      </c>
      <c r="D657" s="60" t="s">
        <v>199</v>
      </c>
      <c r="E657" s="60" t="s">
        <v>24</v>
      </c>
      <c r="F657" s="60" t="s">
        <v>368</v>
      </c>
      <c r="G657" s="60" t="s">
        <v>424</v>
      </c>
      <c r="H657" s="60" t="s">
        <v>2027</v>
      </c>
      <c r="I657" s="60" t="s">
        <v>2028</v>
      </c>
      <c r="J657" s="60" t="s">
        <v>2029</v>
      </c>
      <c r="L657" s="60" t="s">
        <v>24</v>
      </c>
      <c r="M657" s="60" t="s">
        <v>587</v>
      </c>
      <c r="N657" s="60" t="s">
        <v>146</v>
      </c>
    </row>
    <row r="658" spans="1:14" hidden="1" x14ac:dyDescent="0.35">
      <c r="A658" s="60" t="s">
        <v>260</v>
      </c>
      <c r="B658" s="60" t="s">
        <v>164</v>
      </c>
      <c r="C658" s="60" t="s">
        <v>261</v>
      </c>
      <c r="D658" s="60" t="s">
        <v>199</v>
      </c>
      <c r="E658" s="60" t="s">
        <v>28</v>
      </c>
      <c r="F658" s="60" t="s">
        <v>369</v>
      </c>
      <c r="G658" s="60" t="s">
        <v>422</v>
      </c>
      <c r="H658" s="60" t="s">
        <v>2030</v>
      </c>
      <c r="I658" s="60" t="s">
        <v>2031</v>
      </c>
      <c r="J658" s="60" t="s">
        <v>2032</v>
      </c>
      <c r="L658" s="60" t="s">
        <v>28</v>
      </c>
      <c r="M658" s="60" t="s">
        <v>587</v>
      </c>
      <c r="N658" s="60" t="s">
        <v>146</v>
      </c>
    </row>
    <row r="659" spans="1:14" hidden="1" x14ac:dyDescent="0.35">
      <c r="A659" s="60" t="s">
        <v>260</v>
      </c>
      <c r="B659" s="60" t="s">
        <v>164</v>
      </c>
      <c r="C659" s="60" t="s">
        <v>261</v>
      </c>
      <c r="D659" s="60" t="s">
        <v>199</v>
      </c>
      <c r="E659" s="60" t="s">
        <v>18</v>
      </c>
      <c r="F659" s="60" t="s">
        <v>370</v>
      </c>
      <c r="G659" s="60" t="s">
        <v>395</v>
      </c>
      <c r="H659" s="60" t="s">
        <v>2033</v>
      </c>
      <c r="I659" s="60" t="s">
        <v>2034</v>
      </c>
      <c r="J659" s="60" t="s">
        <v>2035</v>
      </c>
      <c r="L659" s="60" t="s">
        <v>18</v>
      </c>
      <c r="M659" s="60" t="s">
        <v>587</v>
      </c>
      <c r="N659" s="60" t="s">
        <v>146</v>
      </c>
    </row>
    <row r="660" spans="1:14" hidden="1" x14ac:dyDescent="0.35">
      <c r="A660" s="60" t="s">
        <v>260</v>
      </c>
      <c r="B660" s="60" t="s">
        <v>164</v>
      </c>
      <c r="C660" s="60" t="s">
        <v>261</v>
      </c>
      <c r="D660" s="60" t="s">
        <v>199</v>
      </c>
      <c r="E660" s="60" t="s">
        <v>17</v>
      </c>
      <c r="F660" s="60" t="s">
        <v>371</v>
      </c>
      <c r="G660" s="60" t="s">
        <v>316</v>
      </c>
      <c r="H660" s="60" t="s">
        <v>2036</v>
      </c>
      <c r="I660" s="60" t="s">
        <v>2037</v>
      </c>
      <c r="J660" s="60" t="s">
        <v>2038</v>
      </c>
      <c r="L660" s="60" t="s">
        <v>17</v>
      </c>
      <c r="M660" s="60" t="s">
        <v>587</v>
      </c>
      <c r="N660" s="60" t="s">
        <v>146</v>
      </c>
    </row>
    <row r="661" spans="1:14" hidden="1" x14ac:dyDescent="0.35">
      <c r="A661" s="60" t="s">
        <v>260</v>
      </c>
      <c r="B661" s="60" t="s">
        <v>164</v>
      </c>
      <c r="C661" s="60" t="s">
        <v>261</v>
      </c>
      <c r="D661" s="60" t="s">
        <v>199</v>
      </c>
      <c r="E661" s="60" t="s">
        <v>14</v>
      </c>
      <c r="F661" s="60" t="s">
        <v>372</v>
      </c>
      <c r="G661" s="60" t="s">
        <v>383</v>
      </c>
      <c r="H661" s="60" t="s">
        <v>2039</v>
      </c>
      <c r="I661" s="60" t="s">
        <v>2040</v>
      </c>
      <c r="J661" s="60" t="s">
        <v>2041</v>
      </c>
      <c r="L661" s="60" t="s">
        <v>14</v>
      </c>
      <c r="M661" s="60" t="s">
        <v>587</v>
      </c>
      <c r="N661" s="60" t="s">
        <v>146</v>
      </c>
    </row>
    <row r="662" spans="1:14" hidden="1" x14ac:dyDescent="0.35">
      <c r="A662" s="60" t="s">
        <v>260</v>
      </c>
      <c r="B662" s="60" t="s">
        <v>164</v>
      </c>
      <c r="C662" s="60" t="s">
        <v>261</v>
      </c>
      <c r="D662" s="60" t="s">
        <v>199</v>
      </c>
      <c r="E662" s="60" t="s">
        <v>19</v>
      </c>
      <c r="F662" s="60" t="s">
        <v>373</v>
      </c>
      <c r="G662" s="60" t="s">
        <v>316</v>
      </c>
      <c r="H662" s="60" t="s">
        <v>2042</v>
      </c>
      <c r="I662" s="60" t="s">
        <v>2043</v>
      </c>
      <c r="J662" s="60" t="s">
        <v>2044</v>
      </c>
      <c r="L662" s="60" t="s">
        <v>19</v>
      </c>
      <c r="M662" s="60" t="s">
        <v>587</v>
      </c>
      <c r="N662" s="60" t="s">
        <v>146</v>
      </c>
    </row>
    <row r="663" spans="1:14" hidden="1" x14ac:dyDescent="0.35">
      <c r="A663" s="60" t="s">
        <v>260</v>
      </c>
      <c r="B663" s="60" t="s">
        <v>164</v>
      </c>
      <c r="C663" s="60" t="s">
        <v>261</v>
      </c>
      <c r="D663" s="60" t="s">
        <v>199</v>
      </c>
      <c r="E663" s="60" t="s">
        <v>26</v>
      </c>
      <c r="F663" s="60" t="s">
        <v>374</v>
      </c>
      <c r="G663" s="60" t="s">
        <v>396</v>
      </c>
      <c r="H663" s="60" t="s">
        <v>2045</v>
      </c>
      <c r="I663" s="60" t="s">
        <v>2046</v>
      </c>
      <c r="J663" s="60" t="s">
        <v>2047</v>
      </c>
      <c r="L663" s="60" t="s">
        <v>26</v>
      </c>
      <c r="M663" s="60" t="s">
        <v>587</v>
      </c>
      <c r="N663" s="60" t="s">
        <v>146</v>
      </c>
    </row>
    <row r="664" spans="1:14" hidden="1" x14ac:dyDescent="0.35">
      <c r="A664" s="60" t="s">
        <v>260</v>
      </c>
      <c r="B664" s="60" t="s">
        <v>164</v>
      </c>
      <c r="C664" s="60" t="s">
        <v>261</v>
      </c>
      <c r="D664" s="60" t="s">
        <v>199</v>
      </c>
      <c r="E664" s="60" t="s">
        <v>16</v>
      </c>
      <c r="F664" s="60" t="s">
        <v>373</v>
      </c>
      <c r="G664" s="60" t="s">
        <v>716</v>
      </c>
      <c r="H664" s="60" t="s">
        <v>2048</v>
      </c>
      <c r="I664" s="60" t="s">
        <v>2049</v>
      </c>
      <c r="J664" s="60" t="s">
        <v>2050</v>
      </c>
      <c r="L664" s="60" t="s">
        <v>16</v>
      </c>
      <c r="M664" s="60" t="s">
        <v>587</v>
      </c>
      <c r="N664" s="60" t="s">
        <v>146</v>
      </c>
    </row>
    <row r="665" spans="1:14" hidden="1" x14ac:dyDescent="0.35">
      <c r="A665" s="60" t="s">
        <v>260</v>
      </c>
      <c r="B665" s="60" t="s">
        <v>164</v>
      </c>
      <c r="C665" s="60" t="s">
        <v>261</v>
      </c>
      <c r="D665" s="60" t="s">
        <v>199</v>
      </c>
      <c r="E665" s="60" t="s">
        <v>25</v>
      </c>
      <c r="F665" s="60" t="s">
        <v>375</v>
      </c>
      <c r="G665" s="60" t="s">
        <v>425</v>
      </c>
      <c r="H665" s="60" t="s">
        <v>2051</v>
      </c>
      <c r="I665" s="60" t="s">
        <v>2052</v>
      </c>
      <c r="J665" s="60" t="s">
        <v>2053</v>
      </c>
      <c r="L665" s="60" t="s">
        <v>25</v>
      </c>
      <c r="M665" s="60" t="s">
        <v>587</v>
      </c>
      <c r="N665" s="60" t="s">
        <v>146</v>
      </c>
    </row>
    <row r="666" spans="1:14" hidden="1" x14ac:dyDescent="0.35">
      <c r="A666" s="60" t="s">
        <v>260</v>
      </c>
      <c r="B666" s="60" t="s">
        <v>164</v>
      </c>
      <c r="C666" s="60" t="s">
        <v>261</v>
      </c>
      <c r="D666" s="60" t="s">
        <v>199</v>
      </c>
      <c r="E666" s="60" t="s">
        <v>31</v>
      </c>
      <c r="F666" s="60" t="s">
        <v>376</v>
      </c>
      <c r="G666" s="60" t="s">
        <v>389</v>
      </c>
      <c r="H666" s="60" t="s">
        <v>2054</v>
      </c>
      <c r="I666" s="60" t="s">
        <v>2055</v>
      </c>
      <c r="J666" s="60" t="s">
        <v>2056</v>
      </c>
      <c r="L666" s="60" t="s">
        <v>31</v>
      </c>
      <c r="M666" s="60" t="s">
        <v>587</v>
      </c>
      <c r="N666" s="60" t="s">
        <v>146</v>
      </c>
    </row>
    <row r="667" spans="1:14" hidden="1" x14ac:dyDescent="0.35">
      <c r="A667" s="60" t="s">
        <v>260</v>
      </c>
      <c r="B667" s="60" t="s">
        <v>164</v>
      </c>
      <c r="C667" s="60" t="s">
        <v>261</v>
      </c>
      <c r="D667" s="60" t="s">
        <v>199</v>
      </c>
      <c r="E667" s="60" t="s">
        <v>150</v>
      </c>
      <c r="F667" s="60" t="s">
        <v>377</v>
      </c>
      <c r="G667" s="60" t="s">
        <v>397</v>
      </c>
      <c r="H667" s="60" t="s">
        <v>2057</v>
      </c>
      <c r="I667" s="60" t="s">
        <v>2058</v>
      </c>
      <c r="J667" s="60" t="s">
        <v>2059</v>
      </c>
      <c r="L667" s="60" t="s">
        <v>150</v>
      </c>
      <c r="M667" s="60" t="s">
        <v>587</v>
      </c>
      <c r="N667" s="60" t="s">
        <v>146</v>
      </c>
    </row>
    <row r="668" spans="1:14" hidden="1" x14ac:dyDescent="0.35">
      <c r="A668" s="60" t="s">
        <v>260</v>
      </c>
      <c r="B668" s="60" t="s">
        <v>164</v>
      </c>
      <c r="C668" s="60" t="s">
        <v>261</v>
      </c>
      <c r="D668" s="60" t="s">
        <v>199</v>
      </c>
      <c r="E668" s="60" t="s">
        <v>153</v>
      </c>
      <c r="F668" s="60" t="s">
        <v>377</v>
      </c>
      <c r="G668" s="60" t="s">
        <v>525</v>
      </c>
      <c r="H668" s="60" t="s">
        <v>2060</v>
      </c>
      <c r="I668" s="60" t="s">
        <v>2061</v>
      </c>
      <c r="J668" s="60" t="s">
        <v>2062</v>
      </c>
      <c r="L668" s="60" t="s">
        <v>153</v>
      </c>
      <c r="M668" s="60" t="s">
        <v>587</v>
      </c>
      <c r="N668" s="60" t="s">
        <v>146</v>
      </c>
    </row>
    <row r="669" spans="1:14" hidden="1" x14ac:dyDescent="0.35">
      <c r="A669" s="60" t="s">
        <v>260</v>
      </c>
      <c r="B669" s="60" t="s">
        <v>164</v>
      </c>
      <c r="C669" s="60" t="s">
        <v>261</v>
      </c>
      <c r="D669" s="60" t="s">
        <v>199</v>
      </c>
      <c r="E669" s="60" t="s">
        <v>23</v>
      </c>
      <c r="F669" s="60" t="s">
        <v>378</v>
      </c>
      <c r="G669" s="60" t="s">
        <v>300</v>
      </c>
      <c r="H669" s="60" t="s">
        <v>2063</v>
      </c>
      <c r="I669" s="60" t="s">
        <v>2064</v>
      </c>
      <c r="J669" s="60" t="s">
        <v>2065</v>
      </c>
      <c r="L669" s="60" t="s">
        <v>23</v>
      </c>
      <c r="M669" s="60" t="s">
        <v>587</v>
      </c>
      <c r="N669" s="60" t="s">
        <v>146</v>
      </c>
    </row>
    <row r="670" spans="1:14" hidden="1" x14ac:dyDescent="0.35">
      <c r="A670" s="60" t="s">
        <v>260</v>
      </c>
      <c r="B670" s="60" t="s">
        <v>164</v>
      </c>
      <c r="C670" s="60" t="s">
        <v>261</v>
      </c>
      <c r="D670" s="60" t="s">
        <v>199</v>
      </c>
      <c r="E670" s="60" t="s">
        <v>151</v>
      </c>
      <c r="F670" s="60" t="s">
        <v>1145</v>
      </c>
      <c r="G670" s="60" t="s">
        <v>432</v>
      </c>
      <c r="H670" s="60" t="s">
        <v>2066</v>
      </c>
      <c r="I670" s="60" t="s">
        <v>2067</v>
      </c>
      <c r="J670" s="60" t="s">
        <v>2068</v>
      </c>
      <c r="L670" s="60" t="s">
        <v>151</v>
      </c>
      <c r="M670" s="60" t="s">
        <v>587</v>
      </c>
      <c r="N670" s="60" t="s">
        <v>146</v>
      </c>
    </row>
    <row r="671" spans="1:14" hidden="1" x14ac:dyDescent="0.35">
      <c r="A671" s="60" t="s">
        <v>260</v>
      </c>
      <c r="B671" s="60" t="s">
        <v>164</v>
      </c>
      <c r="C671" s="60" t="s">
        <v>261</v>
      </c>
      <c r="D671" s="60" t="s">
        <v>199</v>
      </c>
      <c r="E671" s="60" t="s">
        <v>149</v>
      </c>
      <c r="F671" s="60" t="s">
        <v>380</v>
      </c>
      <c r="G671" s="60" t="s">
        <v>290</v>
      </c>
      <c r="H671" s="60" t="s">
        <v>2069</v>
      </c>
      <c r="I671" s="60" t="s">
        <v>2070</v>
      </c>
      <c r="J671" s="60" t="s">
        <v>2071</v>
      </c>
      <c r="L671" s="60" t="s">
        <v>149</v>
      </c>
      <c r="M671" s="60" t="s">
        <v>587</v>
      </c>
      <c r="N671" s="60" t="s">
        <v>146</v>
      </c>
    </row>
    <row r="672" spans="1:14" hidden="1" x14ac:dyDescent="0.35">
      <c r="A672" s="60" t="s">
        <v>262</v>
      </c>
      <c r="B672" s="60" t="s">
        <v>175</v>
      </c>
      <c r="C672" s="60" t="s">
        <v>263</v>
      </c>
      <c r="D672" s="60" t="s">
        <v>198</v>
      </c>
      <c r="E672" s="60" t="s">
        <v>13</v>
      </c>
      <c r="F672" s="60" t="s">
        <v>381</v>
      </c>
      <c r="G672" s="60" t="s">
        <v>1524</v>
      </c>
      <c r="H672" s="60" t="s">
        <v>1525</v>
      </c>
      <c r="I672" s="60" t="s">
        <v>1526</v>
      </c>
      <c r="J672" s="60" t="s">
        <v>1527</v>
      </c>
      <c r="L672" s="60" t="s">
        <v>13</v>
      </c>
      <c r="M672" s="60" t="s">
        <v>587</v>
      </c>
      <c r="N672" s="60" t="s">
        <v>146</v>
      </c>
    </row>
    <row r="673" spans="1:14" hidden="1" x14ac:dyDescent="0.35">
      <c r="A673" s="60" t="s">
        <v>264</v>
      </c>
      <c r="B673" s="60" t="s">
        <v>158</v>
      </c>
      <c r="C673" s="60" t="s">
        <v>265</v>
      </c>
      <c r="D673" s="60" t="s">
        <v>198</v>
      </c>
      <c r="E673" s="60" t="s">
        <v>13</v>
      </c>
      <c r="F673" s="60" t="s">
        <v>382</v>
      </c>
      <c r="G673" s="60" t="s">
        <v>439</v>
      </c>
      <c r="H673" s="60" t="s">
        <v>1528</v>
      </c>
      <c r="I673" s="60" t="s">
        <v>1529</v>
      </c>
      <c r="J673" s="60" t="s">
        <v>272</v>
      </c>
      <c r="L673" s="60" t="s">
        <v>13</v>
      </c>
      <c r="M673" s="60" t="s">
        <v>587</v>
      </c>
      <c r="N673" s="60" t="s">
        <v>146</v>
      </c>
    </row>
  </sheetData>
  <phoneticPr fontId="19"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Props1.xml><?xml version="1.0" encoding="utf-8"?>
<ds:datastoreItem xmlns:ds="http://schemas.openxmlformats.org/officeDocument/2006/customXml" ds:itemID="{DE89C579-5277-4328-8804-A3567040DEA7}">
  <ds:schemaRefs/>
</ds:datastoreItem>
</file>

<file path=customXml/itemProps2.xml><?xml version="1.0" encoding="utf-8"?>
<ds:datastoreItem xmlns:ds="http://schemas.openxmlformats.org/officeDocument/2006/customXml" ds:itemID="{54C8F952-0B63-4877-96E5-B4145B8AE872}">
  <ds:schemaRefs/>
</ds:datastoreItem>
</file>

<file path=customXml/itemProps3.xml><?xml version="1.0" encoding="utf-8"?>
<ds:datastoreItem xmlns:ds="http://schemas.openxmlformats.org/officeDocument/2006/customXml" ds:itemID="{ACBC19E5-C33A-4319-940C-12FFE71D20B9}">
  <ds:schemaRefs/>
</ds:datastoreItem>
</file>

<file path=customXml/itemProps4.xml><?xml version="1.0" encoding="utf-8"?>
<ds:datastoreItem xmlns:ds="http://schemas.openxmlformats.org/officeDocument/2006/customXml" ds:itemID="{04173099-DE12-4B7A-926E-95D74C6AF892}">
  <ds:schemaRefs/>
</ds:datastoreItem>
</file>

<file path=customXml/itemProps5.xml><?xml version="1.0" encoding="utf-8"?>
<ds:datastoreItem xmlns:ds="http://schemas.openxmlformats.org/officeDocument/2006/customXml" ds:itemID="{C0501580-BFBB-4909-A13E-900472095D20}">
  <ds:schemaRefs/>
</ds:datastoreItem>
</file>

<file path=customXml/itemProps6.xml><?xml version="1.0" encoding="utf-8"?>
<ds:datastoreItem xmlns:ds="http://schemas.openxmlformats.org/officeDocument/2006/customXml" ds:itemID="{5DE9A8CF-ED34-4C40-B93C-5AE6970E56C7}">
  <ds:schemaRefs/>
</ds:datastoreItem>
</file>

<file path=customXml/itemProps7.xml><?xml version="1.0" encoding="utf-8"?>
<ds:datastoreItem xmlns:ds="http://schemas.openxmlformats.org/officeDocument/2006/customXml" ds:itemID="{5B0120F4-9DE2-429D-9C7C-9DC032CDE43C}">
  <ds:schemaRefs/>
</ds:datastoreItem>
</file>

<file path=customXml/itemProps8.xml><?xml version="1.0" encoding="utf-8"?>
<ds:datastoreItem xmlns:ds="http://schemas.openxmlformats.org/officeDocument/2006/customXml" ds:itemID="{9993D99D-9925-4E0C-AC7D-80DDBB1C2497}">
  <ds:schemaRefs/>
</ds:datastoreItem>
</file>

<file path=customXml/itemProps9.xml><?xml version="1.0" encoding="utf-8"?>
<ds:datastoreItem xmlns:ds="http://schemas.openxmlformats.org/officeDocument/2006/customXml" ds:itemID="{7061BD48-577C-41B5-97AF-F2E217912901}">
  <ds:schemaRefs/>
</ds:datastoreItem>
</file>

<file path=customXml/itemProps10.xml><?xml version="1.0" encoding="utf-8"?>
<ds:datastoreItem xmlns:ds="http://schemas.openxmlformats.org/officeDocument/2006/customXml" ds:itemID="{17B363D4-97EF-4BCE-8B8B-3192DCDACBAA}">
  <ds:schemaRefs/>
</ds:datastoreItem>
</file>

<file path=customXml/itemProps11.xml><?xml version="1.0" encoding="utf-8"?>
<ds:datastoreItem xmlns:ds="http://schemas.openxmlformats.org/officeDocument/2006/customXml" ds:itemID="{83243684-6F6E-4932-93A1-FBE2C7DA83DE}">
  <ds:schemaRefs/>
</ds:datastoreItem>
</file>

<file path=customXml/itemProps12.xml><?xml version="1.0" encoding="utf-8"?>
<ds:datastoreItem xmlns:ds="http://schemas.openxmlformats.org/officeDocument/2006/customXml" ds:itemID="{C04E56AE-9D78-4296-B72A-6DFAC388F6B6}">
  <ds:schemaRefs/>
</ds:datastoreItem>
</file>

<file path=customXml/itemProps13.xml><?xml version="1.0" encoding="utf-8"?>
<ds:datastoreItem xmlns:ds="http://schemas.openxmlformats.org/officeDocument/2006/customXml" ds:itemID="{08EFCB4E-331C-4FC5-861B-E3DF19F8425E}">
  <ds:schemaRefs/>
</ds:datastoreItem>
</file>

<file path=customXml/itemProps14.xml><?xml version="1.0" encoding="utf-8"?>
<ds:datastoreItem xmlns:ds="http://schemas.openxmlformats.org/officeDocument/2006/customXml" ds:itemID="{8D85F2C3-B41F-49A2-A05B-EFED226BB14D}">
  <ds:schemaRefs/>
</ds:datastoreItem>
</file>

<file path=customXml/itemProps15.xml><?xml version="1.0" encoding="utf-8"?>
<ds:datastoreItem xmlns:ds="http://schemas.openxmlformats.org/officeDocument/2006/customXml" ds:itemID="{CE603726-91ED-4349-BE3D-52D1D94F0CD4}">
  <ds:schemaRefs/>
</ds:datastoreItem>
</file>

<file path=customXml/itemProps16.xml><?xml version="1.0" encoding="utf-8"?>
<ds:datastoreItem xmlns:ds="http://schemas.openxmlformats.org/officeDocument/2006/customXml" ds:itemID="{43545601-D46E-4F9B-80D7-CA78C58C1B23}">
  <ds:schemaRefs/>
</ds:datastoreItem>
</file>

<file path=customXml/itemProps17.xml><?xml version="1.0" encoding="utf-8"?>
<ds:datastoreItem xmlns:ds="http://schemas.openxmlformats.org/officeDocument/2006/customXml" ds:itemID="{90B4E6B6-8A92-41C3-B39A-F6237BE6F6B0}">
  <ds:schemaRefs/>
</ds:datastoreItem>
</file>

<file path=customXml/itemProps18.xml><?xml version="1.0" encoding="utf-8"?>
<ds:datastoreItem xmlns:ds="http://schemas.openxmlformats.org/officeDocument/2006/customXml" ds:itemID="{18D1963F-FE45-4479-B0C4-70DDDECA13A0}">
  <ds:schemaRefs/>
</ds:datastoreItem>
</file>

<file path=customXml/itemProps19.xml><?xml version="1.0" encoding="utf-8"?>
<ds:datastoreItem xmlns:ds="http://schemas.openxmlformats.org/officeDocument/2006/customXml" ds:itemID="{D4C5164B-5F6F-4ABB-A9B6-AF6C1086DF6D}">
  <ds:schemaRefs/>
</ds:datastoreItem>
</file>

<file path=customXml/itemProps20.xml><?xml version="1.0" encoding="utf-8"?>
<ds:datastoreItem xmlns:ds="http://schemas.openxmlformats.org/officeDocument/2006/customXml" ds:itemID="{1DD616DB-9330-4763-9BDF-703703A71CBC}">
  <ds:schemaRefs/>
</ds:datastoreItem>
</file>

<file path=customXml/itemProps21.xml><?xml version="1.0" encoding="utf-8"?>
<ds:datastoreItem xmlns:ds="http://schemas.openxmlformats.org/officeDocument/2006/customXml" ds:itemID="{B65FF891-8551-42D4-A01B-428245B8A803}">
  <ds:schemaRefs/>
</ds:datastoreItem>
</file>

<file path=customXml/itemProps22.xml><?xml version="1.0" encoding="utf-8"?>
<ds:datastoreItem xmlns:ds="http://schemas.openxmlformats.org/officeDocument/2006/customXml" ds:itemID="{DDBEB230-302B-4EF2-B9E9-3D7C12B85AD6}">
  <ds:schemaRefs/>
</ds:datastoreItem>
</file>

<file path=customXml/itemProps23.xml><?xml version="1.0" encoding="utf-8"?>
<ds:datastoreItem xmlns:ds="http://schemas.openxmlformats.org/officeDocument/2006/customXml" ds:itemID="{9EE03EA2-F7F5-4309-93DE-14CDB5FAA90A}">
  <ds:schemaRefs/>
</ds:datastoreItem>
</file>

<file path=customXml/itemProps24.xml><?xml version="1.0" encoding="utf-8"?>
<ds:datastoreItem xmlns:ds="http://schemas.openxmlformats.org/officeDocument/2006/customXml" ds:itemID="{FA5FD9AB-AFD5-4DB8-8081-27392E33D3BB}">
  <ds:schemaRefs/>
</ds:datastoreItem>
</file>

<file path=customXml/itemProps25.xml><?xml version="1.0" encoding="utf-8"?>
<ds:datastoreItem xmlns:ds="http://schemas.openxmlformats.org/officeDocument/2006/customXml" ds:itemID="{CA30B1B7-CD71-40A7-B824-D7E60F6D9B85}">
  <ds:schemaRefs/>
</ds:datastoreItem>
</file>

<file path=customXml/itemProps26.xml><?xml version="1.0" encoding="utf-8"?>
<ds:datastoreItem xmlns:ds="http://schemas.openxmlformats.org/officeDocument/2006/customXml" ds:itemID="{E95424DD-FD9D-4DD2-B68B-38E3B5EECE10}">
  <ds:schemaRefs/>
</ds:datastoreItem>
</file>

<file path=customXml/itemProps27.xml><?xml version="1.0" encoding="utf-8"?>
<ds:datastoreItem xmlns:ds="http://schemas.openxmlformats.org/officeDocument/2006/customXml" ds:itemID="{89C7940C-9726-4D3F-9892-1D106E2A1812}">
  <ds:schemaRefs/>
</ds:datastoreItem>
</file>

<file path=customXml/itemProps28.xml><?xml version="1.0" encoding="utf-8"?>
<ds:datastoreItem xmlns:ds="http://schemas.openxmlformats.org/officeDocument/2006/customXml" ds:itemID="{8873C796-00F7-4DE7-A6E4-E98470B09D20}">
  <ds:schemaRefs/>
</ds:datastoreItem>
</file>

<file path=customXml/itemProps29.xml><?xml version="1.0" encoding="utf-8"?>
<ds:datastoreItem xmlns:ds="http://schemas.openxmlformats.org/officeDocument/2006/customXml" ds:itemID="{B7FFAD3D-6FF6-4E86-AE21-F5D3E4A6FE9C}">
  <ds:schemaRefs/>
</ds:datastoreItem>
</file>

<file path=customXml/itemProps30.xml><?xml version="1.0" encoding="utf-8"?>
<ds:datastoreItem xmlns:ds="http://schemas.openxmlformats.org/officeDocument/2006/customXml" ds:itemID="{B03DC990-F93D-4FB3-8D9D-540769658936}">
  <ds:schemaRefs/>
</ds:datastoreItem>
</file>

<file path=customXml/itemProps31.xml><?xml version="1.0" encoding="utf-8"?>
<ds:datastoreItem xmlns:ds="http://schemas.openxmlformats.org/officeDocument/2006/customXml" ds:itemID="{B33548AD-D5DF-44AE-8633-480BC8E69B87}">
  <ds:schemaRefs/>
</ds:datastoreItem>
</file>

<file path=customXml/itemProps32.xml><?xml version="1.0" encoding="utf-8"?>
<ds:datastoreItem xmlns:ds="http://schemas.openxmlformats.org/officeDocument/2006/customXml" ds:itemID="{A6E2E9A1-B9BD-4385-9DDE-D7D11E9857BC}">
  <ds:schemaRefs/>
</ds:datastoreItem>
</file>

<file path=customXml/itemProps33.xml><?xml version="1.0" encoding="utf-8"?>
<ds:datastoreItem xmlns:ds="http://schemas.openxmlformats.org/officeDocument/2006/customXml" ds:itemID="{EF20B291-EB4B-4F62-BC6D-E5467E2CB095}">
  <ds:schemaRefs/>
</ds:datastoreItem>
</file>

<file path=customXml/itemProps34.xml><?xml version="1.0" encoding="utf-8"?>
<ds:datastoreItem xmlns:ds="http://schemas.openxmlformats.org/officeDocument/2006/customXml" ds:itemID="{896D9FCA-4126-4806-8D3A-FA34503F06DE}">
  <ds:schemaRefs/>
</ds:datastoreItem>
</file>

<file path=customXml/itemProps35.xml><?xml version="1.0" encoding="utf-8"?>
<ds:datastoreItem xmlns:ds="http://schemas.openxmlformats.org/officeDocument/2006/customXml" ds:itemID="{0CDE663F-2845-433F-B477-15986DA07331}">
  <ds:schemaRefs/>
</ds:datastoreItem>
</file>

<file path=customXml/itemProps36.xml><?xml version="1.0" encoding="utf-8"?>
<ds:datastoreItem xmlns:ds="http://schemas.openxmlformats.org/officeDocument/2006/customXml" ds:itemID="{0D7D13AA-7F34-488B-8A56-C4C2C1352135}">
  <ds:schemaRefs/>
</ds:datastoreItem>
</file>

<file path=customXml/itemProps37.xml><?xml version="1.0" encoding="utf-8"?>
<ds:datastoreItem xmlns:ds="http://schemas.openxmlformats.org/officeDocument/2006/customXml" ds:itemID="{E4D2449A-FB38-4D05-8B91-8236D1FE6D7F}">
  <ds:schemaRefs/>
</ds:datastoreItem>
</file>

<file path=customXml/itemProps38.xml><?xml version="1.0" encoding="utf-8"?>
<ds:datastoreItem xmlns:ds="http://schemas.openxmlformats.org/officeDocument/2006/customXml" ds:itemID="{3A048268-F50E-4F30-BDBF-EC77D0C5A6E7}">
  <ds:schemaRefs/>
</ds:datastoreItem>
</file>

<file path=customXml/itemProps39.xml><?xml version="1.0" encoding="utf-8"?>
<ds:datastoreItem xmlns:ds="http://schemas.openxmlformats.org/officeDocument/2006/customXml" ds:itemID="{36931B89-F7A7-4D62-8D38-1B3C0B85A1F5}">
  <ds:schemaRefs/>
</ds:datastoreItem>
</file>

<file path=customXml/itemProps40.xml><?xml version="1.0" encoding="utf-8"?>
<ds:datastoreItem xmlns:ds="http://schemas.openxmlformats.org/officeDocument/2006/customXml" ds:itemID="{66CB261D-991A-487D-93B1-B266250DB8C9}">
  <ds:schemaRefs/>
</ds:datastoreItem>
</file>

<file path=customXml/itemProps41.xml><?xml version="1.0" encoding="utf-8"?>
<ds:datastoreItem xmlns:ds="http://schemas.openxmlformats.org/officeDocument/2006/customXml" ds:itemID="{5696842C-F875-4C87-A359-7C4F37EF5C00}">
  <ds:schemaRefs/>
</ds:datastoreItem>
</file>

<file path=customXml/itemProps42.xml><?xml version="1.0" encoding="utf-8"?>
<ds:datastoreItem xmlns:ds="http://schemas.openxmlformats.org/officeDocument/2006/customXml" ds:itemID="{50F9810E-302A-4BD0-BFE1-E00D7907230A}">
  <ds:schemaRefs/>
</ds:datastoreItem>
</file>

<file path=customXml/itemProps43.xml><?xml version="1.0" encoding="utf-8"?>
<ds:datastoreItem xmlns:ds="http://schemas.openxmlformats.org/officeDocument/2006/customXml" ds:itemID="{84BA0F5C-D6F1-4AFF-A840-C846953A8ED2}">
  <ds:schemaRefs/>
</ds:datastoreItem>
</file>

<file path=customXml/itemProps44.xml><?xml version="1.0" encoding="utf-8"?>
<ds:datastoreItem xmlns:ds="http://schemas.openxmlformats.org/officeDocument/2006/customXml" ds:itemID="{E0650229-35CB-48D6-BBAF-7E7AA7FEA490}">
  <ds:schemaRefs/>
</ds:datastoreItem>
</file>

<file path=customXml/itemProps45.xml><?xml version="1.0" encoding="utf-8"?>
<ds:datastoreItem xmlns:ds="http://schemas.openxmlformats.org/officeDocument/2006/customXml" ds:itemID="{90DA2F7B-84A2-470A-A428-2B9BE675E40B}">
  <ds:schemaRefs/>
</ds:datastoreItem>
</file>

<file path=customXml/itemProps46.xml><?xml version="1.0" encoding="utf-8"?>
<ds:datastoreItem xmlns:ds="http://schemas.openxmlformats.org/officeDocument/2006/customXml" ds:itemID="{116DFD4D-A1A9-4CFD-9C42-245B1CD2245C}">
  <ds:schemaRefs/>
</ds:datastoreItem>
</file>

<file path=customXml/itemProps47.xml><?xml version="1.0" encoding="utf-8"?>
<ds:datastoreItem xmlns:ds="http://schemas.openxmlformats.org/officeDocument/2006/customXml" ds:itemID="{57F4A8A5-4747-4E41-A046-63FDCF5B5772}">
  <ds:schemaRefs/>
</ds:datastoreItem>
</file>

<file path=customXml/itemProps48.xml><?xml version="1.0" encoding="utf-8"?>
<ds:datastoreItem xmlns:ds="http://schemas.openxmlformats.org/officeDocument/2006/customXml" ds:itemID="{8760BBDC-457A-4DF5-8185-1A3E91595813}">
  <ds:schemaRefs/>
</ds:datastoreItem>
</file>

<file path=customXml/itemProps49.xml><?xml version="1.0" encoding="utf-8"?>
<ds:datastoreItem xmlns:ds="http://schemas.openxmlformats.org/officeDocument/2006/customXml" ds:itemID="{EDD27974-6501-4E22-80D9-592E2A0BE2F8}">
  <ds:schemaRefs/>
</ds:datastoreItem>
</file>

<file path=customXml/itemProps50.xml><?xml version="1.0" encoding="utf-8"?>
<ds:datastoreItem xmlns:ds="http://schemas.openxmlformats.org/officeDocument/2006/customXml" ds:itemID="{5DEDC228-9E4D-4146-BFFB-83300A471F24}">
  <ds:schemaRefs/>
</ds:datastoreItem>
</file>

<file path=customXml/itemProps51.xml><?xml version="1.0" encoding="utf-8"?>
<ds:datastoreItem xmlns:ds="http://schemas.openxmlformats.org/officeDocument/2006/customXml" ds:itemID="{7F1F23CF-6FD8-4354-888B-CE3C3E487832}">
  <ds:schemaRefs/>
</ds:datastoreItem>
</file>

<file path=customXml/itemProps52.xml><?xml version="1.0" encoding="utf-8"?>
<ds:datastoreItem xmlns:ds="http://schemas.openxmlformats.org/officeDocument/2006/customXml" ds:itemID="{AAA40A42-A378-4573-8DB1-DF0EE28CE698}">
  <ds:schemaRefs/>
</ds:datastoreItem>
</file>

<file path=customXml/itemProps53.xml><?xml version="1.0" encoding="utf-8"?>
<ds:datastoreItem xmlns:ds="http://schemas.openxmlformats.org/officeDocument/2006/customXml" ds:itemID="{E0B3E782-A7D8-4508-A027-74D471F5AADC}">
  <ds:schemaRefs/>
</ds:datastoreItem>
</file>

<file path=customXml/itemProps54.xml><?xml version="1.0" encoding="utf-8"?>
<ds:datastoreItem xmlns:ds="http://schemas.openxmlformats.org/officeDocument/2006/customXml" ds:itemID="{4F718424-0D97-4DD7-B238-5EB0E662187F}">
  <ds:schemaRefs/>
</ds:datastoreItem>
</file>

<file path=customXml/itemProps55.xml><?xml version="1.0" encoding="utf-8"?>
<ds:datastoreItem xmlns:ds="http://schemas.openxmlformats.org/officeDocument/2006/customXml" ds:itemID="{FFCBC4E3-5B77-4CDF-9CD9-19B370840ADC}">
  <ds:schemaRefs/>
</ds:datastoreItem>
</file>

<file path=customXml/itemProps56.xml><?xml version="1.0" encoding="utf-8"?>
<ds:datastoreItem xmlns:ds="http://schemas.openxmlformats.org/officeDocument/2006/customXml" ds:itemID="{D94A1C28-2DC2-4659-89B1-3C4554AB3FE0}">
  <ds:schemaRefs/>
</ds:datastoreItem>
</file>

<file path=customXml/itemProps57.xml><?xml version="1.0" encoding="utf-8"?>
<ds:datastoreItem xmlns:ds="http://schemas.openxmlformats.org/officeDocument/2006/customXml" ds:itemID="{E018F741-87F6-4D34-8194-2FA0DB16CA0D}">
  <ds:schemaRefs/>
</ds:datastoreItem>
</file>

<file path=customXml/itemProps58.xml><?xml version="1.0" encoding="utf-8"?>
<ds:datastoreItem xmlns:ds="http://schemas.openxmlformats.org/officeDocument/2006/customXml" ds:itemID="{FB1F91FD-118B-4421-9E70-433C8652B29E}">
  <ds:schemaRefs/>
</ds:datastoreItem>
</file>

<file path=customXml/itemProps59.xml><?xml version="1.0" encoding="utf-8"?>
<ds:datastoreItem xmlns:ds="http://schemas.openxmlformats.org/officeDocument/2006/customXml" ds:itemID="{D8938719-AE55-475F-B240-282E5E7088A6}">
  <ds:schemaRefs/>
</ds:datastoreItem>
</file>

<file path=customXml/itemProps60.xml><?xml version="1.0" encoding="utf-8"?>
<ds:datastoreItem xmlns:ds="http://schemas.openxmlformats.org/officeDocument/2006/customXml" ds:itemID="{E1E2A5D3-2BB0-435B-A553-930818A4BC46}">
  <ds:schemaRefs/>
</ds:datastoreItem>
</file>

<file path=customXml/itemProps61.xml><?xml version="1.0" encoding="utf-8"?>
<ds:datastoreItem xmlns:ds="http://schemas.openxmlformats.org/officeDocument/2006/customXml" ds:itemID="{C3A88408-A763-48B8-8F62-32D4A7C95E3C}">
  <ds:schemaRefs/>
</ds:datastoreItem>
</file>

<file path=customXml/itemProps62.xml><?xml version="1.0" encoding="utf-8"?>
<ds:datastoreItem xmlns:ds="http://schemas.openxmlformats.org/officeDocument/2006/customXml" ds:itemID="{85B90DC7-27BD-4368-B946-1BBAFB417312}">
  <ds:schemaRefs/>
</ds:datastoreItem>
</file>

<file path=customXml/itemProps63.xml><?xml version="1.0" encoding="utf-8"?>
<ds:datastoreItem xmlns:ds="http://schemas.openxmlformats.org/officeDocument/2006/customXml" ds:itemID="{23CE6509-E311-43D3-B505-E65E3227854D}">
  <ds:schemaRefs/>
</ds:datastoreItem>
</file>

<file path=customXml/itemProps64.xml><?xml version="1.0" encoding="utf-8"?>
<ds:datastoreItem xmlns:ds="http://schemas.openxmlformats.org/officeDocument/2006/customXml" ds:itemID="{21052FF9-AE0B-4753-89B7-8B87DDEACD6F}">
  <ds:schemaRefs/>
</ds:datastoreItem>
</file>

<file path=customXml/itemProps65.xml><?xml version="1.0" encoding="utf-8"?>
<ds:datastoreItem xmlns:ds="http://schemas.openxmlformats.org/officeDocument/2006/customXml" ds:itemID="{2A3AED11-1416-4D75-8762-BC7FB229211D}">
  <ds:schemaRefs/>
</ds:datastoreItem>
</file>

<file path=customXml/itemProps66.xml><?xml version="1.0" encoding="utf-8"?>
<ds:datastoreItem xmlns:ds="http://schemas.openxmlformats.org/officeDocument/2006/customXml" ds:itemID="{FEED5CF3-69C1-4CF5-A309-DC80156E374C}">
  <ds:schemaRefs/>
</ds:datastoreItem>
</file>

<file path=customXml/itemProps67.xml><?xml version="1.0" encoding="utf-8"?>
<ds:datastoreItem xmlns:ds="http://schemas.openxmlformats.org/officeDocument/2006/customXml" ds:itemID="{C20EBF15-640B-4DF1-B843-7E9DAF1E5205}">
  <ds:schemaRefs>
    <ds:schemaRef ds:uri="http://schemas.microsoft.com/DataMashup"/>
  </ds:schemaRefs>
</ds:datastoreItem>
</file>

<file path=customXml/itemProps68.xml><?xml version="1.0" encoding="utf-8"?>
<ds:datastoreItem xmlns:ds="http://schemas.openxmlformats.org/officeDocument/2006/customXml" ds:itemID="{DF65280B-E6E3-488F-B3EC-E9EF7E7D9E45}">
  <ds:schemaRefs/>
</ds:datastoreItem>
</file>

<file path=customXml/itemProps69.xml><?xml version="1.0" encoding="utf-8"?>
<ds:datastoreItem xmlns:ds="http://schemas.openxmlformats.org/officeDocument/2006/customXml" ds:itemID="{622C8658-7212-462C-A033-DDABC881A735}">
  <ds:schemaRefs/>
</ds:datastoreItem>
</file>

<file path=customXml/itemProps70.xml><?xml version="1.0" encoding="utf-8"?>
<ds:datastoreItem xmlns:ds="http://schemas.openxmlformats.org/officeDocument/2006/customXml" ds:itemID="{CCAA3E9F-BA03-4C92-99E8-CFF926AEB1CC}">
  <ds:schemaRefs/>
</ds:datastoreItem>
</file>

<file path=customXml/itemProps71.xml><?xml version="1.0" encoding="utf-8"?>
<ds:datastoreItem xmlns:ds="http://schemas.openxmlformats.org/officeDocument/2006/customXml" ds:itemID="{86134AD1-C0AA-4BC8-9706-27C299D8C00E}">
  <ds:schemaRefs/>
</ds:datastoreItem>
</file>

<file path=customXml/itemProps72.xml><?xml version="1.0" encoding="utf-8"?>
<ds:datastoreItem xmlns:ds="http://schemas.openxmlformats.org/officeDocument/2006/customXml" ds:itemID="{1F5342E7-C1E6-466F-AED6-18570CFF09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JPKA 12-2025</vt:lpstr>
      <vt:lpstr>data1</vt:lpstr>
      <vt:lpstr>List ptj T.light</vt:lpstr>
      <vt:lpstr>Kod Program</vt:lpstr>
      <vt:lpstr>P&amp;L</vt:lpstr>
      <vt:lpstr>BS</vt:lpstr>
      <vt:lpstr>CF</vt:lpstr>
      <vt:lpstr>NOTA</vt:lpstr>
      <vt:lpstr>All2</vt:lpstr>
    </vt:vector>
  </TitlesOfParts>
  <Company>CIDB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adhamhadi</dc:creator>
  <cp:lastModifiedBy>c9257</cp:lastModifiedBy>
  <dcterms:created xsi:type="dcterms:W3CDTF">2025-06-08T12:47:44Z</dcterms:created>
  <dcterms:modified xsi:type="dcterms:W3CDTF">2026-07-26T11:50:42Z</dcterms:modified>
</cp:coreProperties>
</file>