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935" windowHeight="8130"/>
  </bookViews>
  <sheets>
    <sheet name="Kursus Membuat Website" sheetId="1" r:id="rId1"/>
    <sheet name="Digital Marketing" sheetId="8" r:id="rId2"/>
    <sheet name="Mobile  App" sheetId="9" r:id="rId3"/>
    <sheet name="Kursus Flash dan Animasi" sheetId="2" r:id="rId4"/>
    <sheet name="Desktop Programming" sheetId="10" r:id="rId5"/>
    <sheet name="Kursus Desain Grafis" sheetId="3" r:id="rId6"/>
    <sheet name="Kursus Komputer Perkantoran" sheetId="4" r:id="rId7"/>
    <sheet name="Interior Design &amp; Architecture" sheetId="11" r:id="rId8"/>
    <sheet name="Program Profesi 1 Tahun" sheetId="12" r:id="rId9"/>
    <sheet name="Program Paket 6 Bulan" sheetId="13" r:id="rId10"/>
  </sheets>
  <definedNames>
    <definedName name="_xlnm.Print_Area" localSheetId="4">'Desktop Programming'!$A$1:$G$26</definedName>
    <definedName name="_xlnm.Print_Area" localSheetId="1">'Digital Marketing'!$A$1:$G$23</definedName>
    <definedName name="_xlnm.Print_Area" localSheetId="7">'Interior Design &amp; Architecture'!$A$1:$G$25</definedName>
    <definedName name="_xlnm.Print_Area" localSheetId="5">'Kursus Desain Grafis'!$A$1:$G$22</definedName>
    <definedName name="_xlnm.Print_Area" localSheetId="3">'Kursus Flash dan Animasi'!$A$1:$G$46</definedName>
    <definedName name="_xlnm.Print_Area" localSheetId="6">'Kursus Komputer Perkantoran'!$A$1:$G$48</definedName>
    <definedName name="_xlnm.Print_Area" localSheetId="0">'Kursus Membuat Website'!$A$1:$G$51</definedName>
    <definedName name="_xlnm.Print_Area" localSheetId="2">'Mobile  App'!$A$1:$G$54</definedName>
    <definedName name="_xlnm.Print_Area" localSheetId="9">'Program Paket 6 Bulan'!$A$1:$D$60</definedName>
    <definedName name="_xlnm.Print_Area" localSheetId="8">'Program Profesi 1 Tahun'!$F$1:$I$29</definedName>
  </definedNames>
  <calcPr calcId="125725"/>
</workbook>
</file>

<file path=xl/calcChain.xml><?xml version="1.0" encoding="utf-8"?>
<calcChain xmlns="http://schemas.openxmlformats.org/spreadsheetml/2006/main">
  <c r="B45" i="4"/>
  <c r="C45" s="1"/>
  <c r="F44"/>
  <c r="F43"/>
  <c r="F42"/>
  <c r="B38"/>
  <c r="C38" s="1"/>
  <c r="F37"/>
  <c r="F36"/>
  <c r="B43" i="2"/>
  <c r="C43" s="1"/>
  <c r="F42"/>
  <c r="F40"/>
  <c r="F39"/>
  <c r="B35"/>
  <c r="C35" s="1"/>
  <c r="F34"/>
  <c r="F32"/>
  <c r="F31"/>
  <c r="B49" i="9"/>
  <c r="C49" s="1"/>
  <c r="G48"/>
  <c r="F48"/>
  <c r="G47"/>
  <c r="F47"/>
  <c r="G46"/>
  <c r="F46"/>
  <c r="G45"/>
  <c r="F45"/>
  <c r="F33"/>
  <c r="C33"/>
  <c r="C53" i="13"/>
  <c r="C52"/>
  <c r="C51"/>
  <c r="C47"/>
  <c r="C48"/>
  <c r="C46"/>
  <c r="B54"/>
  <c r="C54" s="1"/>
  <c r="C34"/>
  <c r="C26"/>
  <c r="C27"/>
  <c r="C25"/>
  <c r="G59"/>
  <c r="G60" s="1"/>
  <c r="B35"/>
  <c r="C35" s="1"/>
  <c r="B15"/>
  <c r="C15" s="1"/>
  <c r="C14"/>
  <c r="C13"/>
  <c r="C12"/>
  <c r="C8"/>
  <c r="C9"/>
  <c r="C7"/>
  <c r="H17" i="12"/>
  <c r="I17" s="1"/>
  <c r="C9"/>
  <c r="C17" s="1"/>
  <c r="D17" s="1"/>
  <c r="G13" i="3"/>
  <c r="G14"/>
  <c r="G15"/>
  <c r="G12"/>
  <c r="G15" i="4"/>
  <c r="F14" i="1"/>
  <c r="F15"/>
  <c r="F13"/>
  <c r="C19" i="11"/>
  <c r="F18"/>
  <c r="F17"/>
  <c r="F16"/>
  <c r="F11"/>
  <c r="F10"/>
  <c r="G25" i="4"/>
  <c r="G24"/>
  <c r="F23"/>
  <c r="B26"/>
  <c r="C26" s="1"/>
  <c r="F25"/>
  <c r="F24"/>
  <c r="F15" i="3"/>
  <c r="F14"/>
  <c r="F13"/>
  <c r="F12"/>
  <c r="F17" i="8"/>
  <c r="C17"/>
  <c r="C15" i="9"/>
  <c r="F22" i="2"/>
  <c r="F21"/>
  <c r="F17"/>
  <c r="F16"/>
  <c r="F12"/>
  <c r="F11"/>
  <c r="F12" i="10"/>
  <c r="F18"/>
  <c r="F20"/>
  <c r="F17"/>
  <c r="F10"/>
  <c r="F9"/>
  <c r="F44" i="1"/>
  <c r="F45"/>
  <c r="F43"/>
  <c r="F20"/>
  <c r="F21"/>
  <c r="F19"/>
  <c r="F38"/>
  <c r="F39"/>
  <c r="F37"/>
  <c r="F15" i="9"/>
  <c r="F32" i="1"/>
  <c r="F33"/>
  <c r="F31"/>
  <c r="F26"/>
  <c r="F27"/>
  <c r="F25"/>
  <c r="B19" i="11"/>
  <c r="B21" i="10"/>
  <c r="C21" s="1"/>
  <c r="B46" i="1"/>
  <c r="B40"/>
  <c r="B13" i="10"/>
  <c r="C13" s="1"/>
  <c r="B12" i="11"/>
  <c r="C12" s="1"/>
  <c r="B16" i="3"/>
  <c r="C16" s="1"/>
  <c r="B28" i="1"/>
  <c r="C28" s="1"/>
  <c r="C16"/>
  <c r="F18" i="4"/>
  <c r="F16"/>
  <c r="F17"/>
  <c r="F15"/>
  <c r="B23" i="2"/>
  <c r="B18"/>
  <c r="C13"/>
  <c r="B13"/>
  <c r="B19" i="4"/>
  <c r="C19" s="1"/>
  <c r="B16" i="1"/>
  <c r="B22"/>
  <c r="B34"/>
</calcChain>
</file>

<file path=xl/sharedStrings.xml><?xml version="1.0" encoding="utf-8"?>
<sst xmlns="http://schemas.openxmlformats.org/spreadsheetml/2006/main" count="557" uniqueCount="171">
  <si>
    <t>Adobe Photoshop</t>
  </si>
  <si>
    <t>Wordpress</t>
  </si>
  <si>
    <t>JAM</t>
  </si>
  <si>
    <t>PRT</t>
  </si>
  <si>
    <t>Adobe Photoshop (PSD Template)</t>
  </si>
  <si>
    <t>KELAS REGULER</t>
  </si>
  <si>
    <t>WEB DESIGN</t>
  </si>
  <si>
    <t>MATERI</t>
  </si>
  <si>
    <t>HARGA</t>
  </si>
  <si>
    <t>Biaya sudah termasuk</t>
  </si>
  <si>
    <t>1. Biaya Sertifikat</t>
  </si>
  <si>
    <t>2. Biaya Modul</t>
  </si>
  <si>
    <t>KELAS PRIVATE</t>
  </si>
  <si>
    <t>TOTAL</t>
  </si>
  <si>
    <t>3. T-Shirt</t>
  </si>
  <si>
    <t>Minimum Kuota 6 Orang</t>
  </si>
  <si>
    <t>[ Kursus Membuat Website ]</t>
  </si>
  <si>
    <t>Flash Animation</t>
  </si>
  <si>
    <t>Game Animation</t>
  </si>
  <si>
    <t>CD Interactive</t>
  </si>
  <si>
    <t>Action Script</t>
  </si>
  <si>
    <t>[ Kursus Flash dan Animasi ]</t>
  </si>
  <si>
    <t>Flash Animation 2</t>
  </si>
  <si>
    <t>- Mampu membuat CD Interactive Company Profile/Katalog Produk</t>
  </si>
  <si>
    <t>Corel Draw</t>
  </si>
  <si>
    <t>Os. Windows</t>
  </si>
  <si>
    <t>Microsoft Word</t>
  </si>
  <si>
    <t>Microsoft Excel</t>
  </si>
  <si>
    <t>Microsoft Power Point</t>
  </si>
  <si>
    <t>PERKANTORAN</t>
  </si>
  <si>
    <t>DESAIN GRAFIS</t>
  </si>
  <si>
    <t>[ Kursus Desain Grafis ]</t>
  </si>
  <si>
    <t>- Mampu Membuat Desain Logo</t>
  </si>
  <si>
    <t>- Mampu membuat Desain Brosur atau banner</t>
  </si>
  <si>
    <t>- Dan Lainnya</t>
  </si>
  <si>
    <t>- Mampu mengoperasikan Piranti Lunak Pengolah Kata</t>
  </si>
  <si>
    <t>- Mampu mengoperasikan Piranti Lunak Spreadsheet (Tabel dan Grafik)</t>
  </si>
  <si>
    <t>- Mampu mengoperasikan Piranti Lunak Presentasi</t>
  </si>
  <si>
    <t>- Mampu mengoperasikan Sistem Operasi</t>
  </si>
  <si>
    <t xml:space="preserve">  Contoh : Web Personal (Blog) , Web Perusahaan, dan Web Toko Online</t>
  </si>
  <si>
    <t>- Mampu mengoperasikan internet, email dan blog</t>
  </si>
  <si>
    <t>- Mampu membuat Game Animasi 2D</t>
  </si>
  <si>
    <t>- Mampu mendesign web template</t>
  </si>
  <si>
    <t>- Mampu membuat Website Interaktif dengan Jquery</t>
  </si>
  <si>
    <r>
      <t xml:space="preserve">Lama Belajar : </t>
    </r>
    <r>
      <rPr>
        <sz val="11"/>
        <color theme="1"/>
        <rFont val="Calibri"/>
        <family val="2"/>
      </rPr>
      <t>± 2</t>
    </r>
    <r>
      <rPr>
        <sz val="11"/>
        <color theme="1"/>
        <rFont val="Calibri"/>
        <family val="2"/>
        <scheme val="minor"/>
      </rPr>
      <t xml:space="preserve"> Bulan</t>
    </r>
  </si>
  <si>
    <t>Uang Pendaftaran : Rp. 100.000,-</t>
  </si>
  <si>
    <t>LEVEL 1 (BASIC-INTERMEDIATE)</t>
  </si>
  <si>
    <t>LEVEL 3 (INTERMEDIATE - ADVANCE)</t>
  </si>
  <si>
    <t>LEVEL 2 (INTERMEDIATE)</t>
  </si>
  <si>
    <t>Animation Fundamental</t>
  </si>
  <si>
    <t>PHP Programming</t>
  </si>
  <si>
    <t>GLOBAL KOMPUTER</t>
  </si>
  <si>
    <t>CMS MASTER</t>
  </si>
  <si>
    <t>Wordpress E-Commerce</t>
  </si>
  <si>
    <t>Adobe InDesign</t>
  </si>
  <si>
    <t>[ Digital Marketing ]</t>
  </si>
  <si>
    <t>- Mampu membuat Blog Business</t>
  </si>
  <si>
    <t>- Mampu membuat web toko  online</t>
  </si>
  <si>
    <t>- Monetisasi Website</t>
  </si>
  <si>
    <t>- Tekhnik SEO (Search Engine Optimization)</t>
  </si>
  <si>
    <t>-  Promosi  Website</t>
  </si>
  <si>
    <t>Joomla 3.0</t>
  </si>
  <si>
    <t>- Mampu membuat Desain Layout Majalah</t>
  </si>
  <si>
    <t>- Mampu membuat Desain Kartunama, poster dan spanduk</t>
  </si>
  <si>
    <t>Blog / Web Monetization</t>
  </si>
  <si>
    <t>WEB MASTER</t>
  </si>
  <si>
    <t>HTML5 + CSS3 (Dreamweaver)</t>
  </si>
  <si>
    <t>Jquery (Javacript Library)</t>
  </si>
  <si>
    <t>PHP &amp; MySQL (Web Dinamis)</t>
  </si>
  <si>
    <t>Adobe Ilustrator</t>
  </si>
  <si>
    <t>CMS Wordpress</t>
  </si>
  <si>
    <t>Worpress E-Commerce</t>
  </si>
  <si>
    <t>SEO (Search Engine  Optimization)</t>
  </si>
  <si>
    <t>DIGITAL MARKETING</t>
  </si>
  <si>
    <t>[ Kursus Komputer Perkantoran ]</t>
  </si>
  <si>
    <t>Facebook Marketing, Social Bookmark, Blogwalking dll..</t>
  </si>
  <si>
    <t>Android App</t>
  </si>
  <si>
    <t xml:space="preserve"> - Membuat Project Android di Eclipse</t>
  </si>
  <si>
    <t xml:space="preserve"> - XML (eXtensible Markup Language)</t>
  </si>
  <si>
    <t xml:space="preserve"> - JSON (Javascript Object Notation)</t>
  </si>
  <si>
    <t>- Mampu membuat aplikasi mobile di  sistem operasi  Android seperti saibumi Apps</t>
  </si>
  <si>
    <t>[ Kursus Android App ]</t>
  </si>
  <si>
    <t xml:space="preserve"> - Pengenalan Android + Aplikasi Pendukung</t>
  </si>
  <si>
    <t xml:space="preserve"> - Pengolahan MySQL ke Android</t>
  </si>
  <si>
    <t>Autocad</t>
  </si>
  <si>
    <t xml:space="preserve"> -  Autocad 2D</t>
  </si>
  <si>
    <t xml:space="preserve"> - Autocad 3D</t>
  </si>
  <si>
    <t>- Mampu membuat 3 Modelling</t>
  </si>
  <si>
    <t>- Mampu membuat Desain Interior dan Arsitektur</t>
  </si>
  <si>
    <t>[ Kursus Desktop  Programming ]</t>
  </si>
  <si>
    <t>Borland Delphi 2010 Client Server</t>
  </si>
  <si>
    <t>- Mampu membuat Program Desktop Single User dan Client Server</t>
  </si>
  <si>
    <t>[ Kursus Interior Design &amp; Architecture ]</t>
  </si>
  <si>
    <t>4. Pulpen dan note book</t>
  </si>
  <si>
    <t>Visual  Basic Net 2008</t>
  </si>
  <si>
    <t>Borland Delphi 2010</t>
  </si>
  <si>
    <t>- Mampu membuat Website dan Aplikasi sendiri dengan Bahasa Pemrograman PHP</t>
  </si>
  <si>
    <t>PHP Fundamental (Dasar)</t>
  </si>
  <si>
    <t>PHP Web Application</t>
  </si>
  <si>
    <t>ASP Programming</t>
  </si>
  <si>
    <t>PHP Lanjutan (Database)</t>
  </si>
  <si>
    <t>PHP Framework Application</t>
  </si>
  <si>
    <t>ASP Fundamental</t>
  </si>
  <si>
    <t>ASP Lanjutan</t>
  </si>
  <si>
    <t>ASP  Web Application</t>
  </si>
  <si>
    <t>PHP Framework Fundamental</t>
  </si>
  <si>
    <t>PHP Framework Lanjutan</t>
  </si>
  <si>
    <t>Visual Basic Net 2008  Fundamental</t>
  </si>
  <si>
    <t>Visual Basic Net 2008 Lanjutan</t>
  </si>
  <si>
    <t>Borland Delphi 2010 Fundamental</t>
  </si>
  <si>
    <t>Borland Delphi 2010 Lanjutan</t>
  </si>
  <si>
    <t>(Single User)</t>
  </si>
  <si>
    <t>Visual Basic Net 2008 Client Server</t>
  </si>
  <si>
    <t>Komputer Akuntansi</t>
  </si>
  <si>
    <t>Microsoft Excel Akuntansi</t>
  </si>
  <si>
    <t>MYOB</t>
  </si>
  <si>
    <t>3D Modelling</t>
  </si>
  <si>
    <t>3D Interior</t>
  </si>
  <si>
    <t>3D Architecture</t>
  </si>
  <si>
    <t>- Mampu membuat Laporan Keuangan</t>
  </si>
  <si>
    <t>Business Technology</t>
  </si>
  <si>
    <t>Computer Technology</t>
  </si>
  <si>
    <t>PHP Framework Programming</t>
  </si>
  <si>
    <t>Internet (E-mail)</t>
  </si>
  <si>
    <t>Digital Marketing</t>
  </si>
  <si>
    <t>Akuntansi Dasar (Teori)</t>
  </si>
  <si>
    <t>Akuntansi Lanjutan (Teori)</t>
  </si>
  <si>
    <t>Macromedia Captivate (Aplikasi  Presentasi)</t>
  </si>
  <si>
    <t>Mobile Application</t>
  </si>
  <si>
    <t>Jumlah Pertemuan</t>
  </si>
  <si>
    <t>No</t>
  </si>
  <si>
    <t>Materi</t>
  </si>
  <si>
    <t>di bidang web dan  aplikasi berbasis  mobile</t>
  </si>
  <si>
    <t>Goal  : Menciptakan Lulusan yang  pofesional</t>
  </si>
  <si>
    <t>Goal : Menciptakan lulusan yang kreatif di bidang</t>
  </si>
  <si>
    <t>Tambahan Materi : Internet &amp; Hardware</t>
  </si>
  <si>
    <t>WEB DESIGNER</t>
  </si>
  <si>
    <t>WEB &amp; MOBILE APPLICATION</t>
  </si>
  <si>
    <t>PHP MASTER</t>
  </si>
  <si>
    <t>Biaya : 3.000.000</t>
  </si>
  <si>
    <t>bisnis internet, pembukuan dan akuntansi jasa maupun dagang</t>
  </si>
  <si>
    <t>Pendaftaran  : 100.000</t>
  </si>
  <si>
    <t>Pendaftaran :  100.000</t>
  </si>
  <si>
    <t xml:space="preserve">Kunggulan : </t>
  </si>
  <si>
    <t>Hemat Biaya dari Materi senilai 5jutaan</t>
  </si>
  <si>
    <t>Hemat Biaya dari Materi senilai 7jutaan</t>
  </si>
  <si>
    <t>Biaya : 3.900.000</t>
  </si>
  <si>
    <t>Minimum Kuota 10 Orang</t>
  </si>
  <si>
    <t>Minimum Quota : 6 Orang</t>
  </si>
  <si>
    <t>- Mampu membuat Animasi Iklan/Banner Website</t>
  </si>
  <si>
    <t>3D  Studio Max / Blender</t>
  </si>
  <si>
    <t>Program Profesi 1 Tahun</t>
  </si>
  <si>
    <t>Biaya Diangsur 270ribu / Bulan</t>
  </si>
  <si>
    <t>Daftar Ulang Semester : 600.000</t>
  </si>
  <si>
    <t>Daftar Ulang Semester  : 600.000</t>
  </si>
  <si>
    <t>Biaya : 4.900.000</t>
  </si>
  <si>
    <t>Biaya Diangsur 370ribu / Bulan</t>
  </si>
  <si>
    <t>PROGRAM PAKET 6 BULAN</t>
  </si>
  <si>
    <t>LKP GLOBAL KOMPUTER</t>
  </si>
  <si>
    <t>Total Pertemuan</t>
  </si>
  <si>
    <t>Angsuran Perbulan :  Rp   500.000 / Bulan</t>
  </si>
  <si>
    <t>Biaya : Rp 4.000.000</t>
  </si>
  <si>
    <t>Angsuran Awal : Rp 750.000</t>
  </si>
  <si>
    <t>Angsuran Perbulan :  Rp   650.000 / Bulan</t>
  </si>
  <si>
    <t>KETERANGAN</t>
  </si>
  <si>
    <t>- Mampu membuat website profesional seharga 1-10 juta</t>
  </si>
  <si>
    <t>Lama Belajar : ± 3 Bulan (3x dalam 1 Minggu)</t>
  </si>
  <si>
    <t>Lama Belajar : ± 3 Bulan</t>
  </si>
  <si>
    <t xml:space="preserve">Facebook Marketing, </t>
  </si>
  <si>
    <t>Social Bookmark, Blogwalking dll..</t>
  </si>
  <si>
    <t>PROGRAM PAKET 3 BULAN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</si>
</sst>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6"/>
      <color theme="4"/>
      <name val="Cambria"/>
      <family val="1"/>
      <scheme val="major"/>
    </font>
    <font>
      <b/>
      <sz val="20"/>
      <color theme="4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quotePrefix="1"/>
    <xf numFmtId="0" fontId="3" fillId="0" borderId="0" xfId="0" applyFont="1"/>
    <xf numFmtId="164" fontId="0" fillId="0" borderId="0" xfId="0" applyNumberFormat="1"/>
    <xf numFmtId="164" fontId="3" fillId="0" borderId="0" xfId="1" applyNumberFormat="1" applyFont="1"/>
    <xf numFmtId="164" fontId="3" fillId="0" borderId="0" xfId="0" applyNumberFormat="1" applyFont="1"/>
    <xf numFmtId="0" fontId="0" fillId="0" borderId="1" xfId="0" applyBorder="1"/>
    <xf numFmtId="0" fontId="4" fillId="0" borderId="0" xfId="0" applyFont="1"/>
    <xf numFmtId="164" fontId="3" fillId="0" borderId="1" xfId="1" applyNumberFormat="1" applyFont="1" applyBorder="1"/>
    <xf numFmtId="0" fontId="0" fillId="0" borderId="1" xfId="0" applyFont="1" applyBorder="1"/>
    <xf numFmtId="41" fontId="0" fillId="0" borderId="0" xfId="2" applyFont="1"/>
    <xf numFmtId="4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5" borderId="1" xfId="0" applyFill="1" applyBorder="1"/>
    <xf numFmtId="164" fontId="3" fillId="5" borderId="1" xfId="1" applyNumberFormat="1" applyFont="1" applyFill="1" applyBorder="1"/>
    <xf numFmtId="0" fontId="3" fillId="5" borderId="1" xfId="0" applyFont="1" applyFill="1" applyBorder="1"/>
    <xf numFmtId="0" fontId="0" fillId="0" borderId="1" xfId="0" applyFill="1" applyBorder="1"/>
    <xf numFmtId="0" fontId="0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Fill="1"/>
    <xf numFmtId="0" fontId="8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6" fillId="5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41" fontId="7" fillId="0" borderId="0" xfId="2" applyFont="1" applyAlignment="1">
      <alignment horizontal="left" vertical="center"/>
    </xf>
    <xf numFmtId="41" fontId="7" fillId="0" borderId="0" xfId="0" applyNumberFormat="1" applyFont="1" applyAlignment="1">
      <alignment horizontal="left" vertical="center"/>
    </xf>
    <xf numFmtId="41" fontId="7" fillId="0" borderId="0" xfId="2" applyFont="1" applyAlignment="1">
      <alignment horizontal="right" vertical="center"/>
    </xf>
    <xf numFmtId="41" fontId="3" fillId="0" borderId="0" xfId="0" applyNumberFormat="1" applyFont="1"/>
    <xf numFmtId="41" fontId="6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4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1" fillId="5" borderId="1" xfId="0" applyFont="1" applyFill="1" applyBorder="1"/>
    <xf numFmtId="0" fontId="11" fillId="0" borderId="1" xfId="0" applyFont="1" applyFill="1" applyBorder="1"/>
    <xf numFmtId="0" fontId="9" fillId="0" borderId="1" xfId="0" applyFont="1" applyFill="1" applyBorder="1"/>
    <xf numFmtId="164" fontId="9" fillId="0" borderId="1" xfId="1" applyNumberFormat="1" applyFont="1" applyFill="1" applyBorder="1"/>
    <xf numFmtId="0" fontId="9" fillId="4" borderId="1" xfId="0" applyFont="1" applyFill="1" applyBorder="1"/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/>
    <xf numFmtId="0" fontId="15" fillId="0" borderId="1" xfId="0" applyFont="1" applyFill="1" applyBorder="1"/>
    <xf numFmtId="164" fontId="15" fillId="0" borderId="1" xfId="1" applyNumberFormat="1" applyFont="1" applyFill="1" applyBorder="1"/>
    <xf numFmtId="164" fontId="9" fillId="5" borderId="1" xfId="1" applyNumberFormat="1" applyFont="1" applyFill="1" applyBorder="1"/>
    <xf numFmtId="0" fontId="11" fillId="0" borderId="0" xfId="0" quotePrefix="1" applyFont="1"/>
    <xf numFmtId="0" fontId="14" fillId="3" borderId="1" xfId="0" applyFont="1" applyFill="1" applyBorder="1" applyAlignment="1">
      <alignment horizontal="center" vertical="center"/>
    </xf>
    <xf numFmtId="0" fontId="9" fillId="0" borderId="1" xfId="0" applyFont="1" applyBorder="1"/>
    <xf numFmtId="164" fontId="9" fillId="0" borderId="1" xfId="1" applyNumberFormat="1" applyFont="1" applyBorder="1"/>
    <xf numFmtId="0" fontId="11" fillId="0" borderId="1" xfId="0" applyFont="1" applyBorder="1"/>
    <xf numFmtId="164" fontId="9" fillId="0" borderId="0" xfId="1" applyNumberFormat="1" applyFont="1"/>
    <xf numFmtId="164" fontId="9" fillId="0" borderId="0" xfId="0" applyNumberFormat="1" applyFont="1"/>
    <xf numFmtId="0" fontId="9" fillId="0" borderId="0" xfId="0" applyFont="1" applyFill="1" applyBorder="1"/>
    <xf numFmtId="164" fontId="9" fillId="0" borderId="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4" fontId="16" fillId="0" borderId="1" xfId="1" applyNumberFormat="1" applyFont="1" applyFill="1" applyBorder="1"/>
    <xf numFmtId="0" fontId="17" fillId="0" borderId="0" xfId="0" applyFont="1"/>
    <xf numFmtId="41" fontId="11" fillId="0" borderId="0" xfId="2" applyFont="1"/>
    <xf numFmtId="41" fontId="11" fillId="0" borderId="0" xfId="0" applyNumberFormat="1" applyFont="1"/>
    <xf numFmtId="164" fontId="9" fillId="0" borderId="1" xfId="0" applyNumberFormat="1" applyFont="1" applyBorder="1"/>
    <xf numFmtId="0" fontId="11" fillId="0" borderId="0" xfId="0" applyFont="1" applyBorder="1"/>
    <xf numFmtId="164" fontId="9" fillId="0" borderId="0" xfId="1" applyNumberFormat="1" applyFont="1" applyBorder="1"/>
    <xf numFmtId="0" fontId="9" fillId="0" borderId="0" xfId="0" applyFont="1" applyBorder="1"/>
    <xf numFmtId="164" fontId="9" fillId="0" borderId="0" xfId="0" applyNumberFormat="1" applyFont="1" applyBorder="1"/>
    <xf numFmtId="0" fontId="11" fillId="0" borderId="0" xfId="0" applyFont="1" applyFill="1"/>
    <xf numFmtId="164" fontId="15" fillId="0" borderId="1" xfId="0" applyNumberFormat="1" applyFont="1" applyFill="1" applyBorder="1"/>
    <xf numFmtId="0" fontId="9" fillId="5" borderId="1" xfId="0" applyFont="1" applyFill="1" applyBorder="1"/>
    <xf numFmtId="0" fontId="18" fillId="0" borderId="0" xfId="0" applyFont="1"/>
    <xf numFmtId="43" fontId="11" fillId="0" borderId="0" xfId="0" applyNumberFormat="1" applyFont="1"/>
    <xf numFmtId="164" fontId="11" fillId="0" borderId="0" xfId="0" applyNumberFormat="1" applyFont="1"/>
    <xf numFmtId="164" fontId="9" fillId="5" borderId="1" xfId="0" applyNumberFormat="1" applyFont="1" applyFill="1" applyBorder="1"/>
    <xf numFmtId="164" fontId="11" fillId="0" borderId="1" xfId="1" applyNumberFormat="1" applyFont="1" applyBorder="1"/>
    <xf numFmtId="164" fontId="9" fillId="0" borderId="1" xfId="0" applyNumberFormat="1" applyFont="1" applyFill="1" applyBorder="1"/>
    <xf numFmtId="0" fontId="11" fillId="5" borderId="1" xfId="0" quotePrefix="1" applyFont="1" applyFill="1" applyBorder="1"/>
    <xf numFmtId="0" fontId="11" fillId="0" borderId="1" xfId="0" quotePrefix="1" applyFont="1" applyBorder="1"/>
    <xf numFmtId="0" fontId="16" fillId="0" borderId="1" xfId="0" quotePrefix="1" applyFont="1" applyFill="1" applyBorder="1"/>
    <xf numFmtId="0" fontId="14" fillId="3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590550</xdr:colOff>
      <xdr:row>6</xdr:row>
      <xdr:rowOff>134360</xdr:rowOff>
    </xdr:to>
    <xdr:pic>
      <xdr:nvPicPr>
        <xdr:cNvPr id="3" name="Picture 2" descr="logo-global-komput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81575" y="552450"/>
          <a:ext cx="1200150" cy="858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6</xdr:col>
      <xdr:colOff>285750</xdr:colOff>
      <xdr:row>6</xdr:row>
      <xdr:rowOff>134360</xdr:rowOff>
    </xdr:to>
    <xdr:pic>
      <xdr:nvPicPr>
        <xdr:cNvPr id="3" name="Picture 2" descr="logo-global-komput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14950" y="438150"/>
          <a:ext cx="1200150" cy="858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723900</xdr:colOff>
      <xdr:row>5</xdr:row>
      <xdr:rowOff>58160</xdr:rowOff>
    </xdr:to>
    <xdr:pic>
      <xdr:nvPicPr>
        <xdr:cNvPr id="3" name="Picture 2" descr="logo-global-komput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9200" y="228600"/>
          <a:ext cx="1200150" cy="858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581025</xdr:colOff>
      <xdr:row>5</xdr:row>
      <xdr:rowOff>58160</xdr:rowOff>
    </xdr:to>
    <xdr:pic>
      <xdr:nvPicPr>
        <xdr:cNvPr id="3" name="Picture 2" descr="logo-global-komput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53025" y="323850"/>
          <a:ext cx="1200150" cy="858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219075</xdr:rowOff>
    </xdr:from>
    <xdr:to>
      <xdr:col>6</xdr:col>
      <xdr:colOff>695325</xdr:colOff>
      <xdr:row>5</xdr:row>
      <xdr:rowOff>96260</xdr:rowOff>
    </xdr:to>
    <xdr:pic>
      <xdr:nvPicPr>
        <xdr:cNvPr id="3" name="Picture 2" descr="logo-global-komput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67325" y="219075"/>
          <a:ext cx="1200150" cy="8582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590550</xdr:colOff>
      <xdr:row>5</xdr:row>
      <xdr:rowOff>96260</xdr:rowOff>
    </xdr:to>
    <xdr:pic>
      <xdr:nvPicPr>
        <xdr:cNvPr id="3" name="Picture 2" descr="logo-global-komput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81575" y="266700"/>
          <a:ext cx="1200150" cy="8582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590550</xdr:colOff>
      <xdr:row>7</xdr:row>
      <xdr:rowOff>134360</xdr:rowOff>
    </xdr:to>
    <xdr:pic>
      <xdr:nvPicPr>
        <xdr:cNvPr id="3" name="Picture 2" descr="logo-global-komput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81575" y="762000"/>
          <a:ext cx="1200150" cy="8582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114300</xdr:rowOff>
    </xdr:from>
    <xdr:to>
      <xdr:col>6</xdr:col>
      <xdr:colOff>438150</xdr:colOff>
      <xdr:row>4</xdr:row>
      <xdr:rowOff>172460</xdr:rowOff>
    </xdr:to>
    <xdr:pic>
      <xdr:nvPicPr>
        <xdr:cNvPr id="3" name="Picture 2" descr="logo-global-komput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29150" y="114300"/>
          <a:ext cx="1200150" cy="8582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304801</xdr:colOff>
      <xdr:row>0</xdr:row>
      <xdr:rowOff>38101</xdr:rowOff>
    </xdr:from>
    <xdr:to>
      <xdr:col>3</xdr:col>
      <xdr:colOff>895351</xdr:colOff>
      <xdr:row>3</xdr:row>
      <xdr:rowOff>153411</xdr:rowOff>
    </xdr:to>
    <xdr:pic>
      <xdr:nvPicPr>
        <xdr:cNvPr id="3" name="Picture 2" descr="logo-global-komput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38551" y="38101"/>
          <a:ext cx="1200150" cy="858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view="pageBreakPreview" zoomScaleSheetLayoutView="100" workbookViewId="0">
      <selection activeCell="I6" sqref="I6"/>
    </sheetView>
  </sheetViews>
  <sheetFormatPr defaultRowHeight="14.25"/>
  <cols>
    <col min="1" max="1" width="31.28515625" style="45" customWidth="1"/>
    <col min="2" max="2" width="11.85546875" style="45" customWidth="1"/>
    <col min="3" max="3" width="9.140625" style="45"/>
    <col min="4" max="4" width="13.28515625" style="45" bestFit="1" customWidth="1"/>
    <col min="5" max="6" width="9.140625" style="45"/>
    <col min="7" max="7" width="15.28515625" style="45" bestFit="1" customWidth="1"/>
    <col min="8" max="8" width="9.140625" style="45"/>
    <col min="9" max="9" width="12.28515625" style="45" customWidth="1"/>
    <col min="10" max="12" width="9.140625" style="45"/>
    <col min="13" max="13" width="10.5703125" style="45" bestFit="1" customWidth="1"/>
    <col min="14" max="16384" width="9.140625" style="45"/>
  </cols>
  <sheetData>
    <row r="1" spans="1:13" ht="18">
      <c r="A1" s="38" t="s">
        <v>170</v>
      </c>
    </row>
    <row r="2" spans="1:13" ht="25.5">
      <c r="A2" s="84" t="s">
        <v>158</v>
      </c>
    </row>
    <row r="3" spans="1:13">
      <c r="A3" s="37" t="s">
        <v>16</v>
      </c>
    </row>
    <row r="5" spans="1:13">
      <c r="A5" s="61" t="s">
        <v>165</v>
      </c>
    </row>
    <row r="6" spans="1:13">
      <c r="A6" s="45" t="s">
        <v>39</v>
      </c>
    </row>
    <row r="7" spans="1:13">
      <c r="A7" s="61" t="s">
        <v>42</v>
      </c>
    </row>
    <row r="8" spans="1:13">
      <c r="A8" s="61" t="s">
        <v>43</v>
      </c>
    </row>
    <row r="9" spans="1:13">
      <c r="A9" s="61" t="s">
        <v>96</v>
      </c>
    </row>
    <row r="10" spans="1:13">
      <c r="A10" s="61"/>
    </row>
    <row r="11" spans="1:13" ht="24" customHeight="1">
      <c r="A11" s="62" t="s">
        <v>7</v>
      </c>
      <c r="B11" s="93" t="s">
        <v>5</v>
      </c>
      <c r="C11" s="93"/>
      <c r="D11" s="93"/>
      <c r="E11" s="93" t="s">
        <v>12</v>
      </c>
      <c r="F11" s="93"/>
      <c r="G11" s="93"/>
    </row>
    <row r="12" spans="1:13">
      <c r="A12" s="48" t="s">
        <v>6</v>
      </c>
      <c r="B12" s="49" t="s">
        <v>3</v>
      </c>
      <c r="C12" s="49" t="s">
        <v>2</v>
      </c>
      <c r="D12" s="49" t="s">
        <v>8</v>
      </c>
      <c r="E12" s="49" t="s">
        <v>3</v>
      </c>
      <c r="F12" s="49" t="s">
        <v>2</v>
      </c>
      <c r="G12" s="49" t="s">
        <v>8</v>
      </c>
    </row>
    <row r="13" spans="1:13">
      <c r="A13" s="57" t="s">
        <v>4</v>
      </c>
      <c r="B13" s="57">
        <v>9</v>
      </c>
      <c r="C13" s="57"/>
      <c r="D13" s="57"/>
      <c r="E13" s="57">
        <v>6</v>
      </c>
      <c r="F13" s="57">
        <f>E13*2</f>
        <v>12</v>
      </c>
      <c r="G13" s="59">
        <v>450000</v>
      </c>
      <c r="I13" s="74"/>
      <c r="M13" s="74"/>
    </row>
    <row r="14" spans="1:13">
      <c r="A14" s="57" t="s">
        <v>66</v>
      </c>
      <c r="B14" s="57">
        <v>15</v>
      </c>
      <c r="C14" s="57"/>
      <c r="D14" s="57"/>
      <c r="E14" s="57">
        <v>8</v>
      </c>
      <c r="F14" s="57">
        <f t="shared" ref="F14:F15" si="0">E14*2</f>
        <v>16</v>
      </c>
      <c r="G14" s="59">
        <v>800000</v>
      </c>
      <c r="I14" s="74"/>
    </row>
    <row r="15" spans="1:13">
      <c r="A15" s="57" t="s">
        <v>67</v>
      </c>
      <c r="B15" s="57">
        <v>12</v>
      </c>
      <c r="C15" s="57"/>
      <c r="D15" s="57"/>
      <c r="E15" s="57">
        <v>8</v>
      </c>
      <c r="F15" s="57">
        <f t="shared" si="0"/>
        <v>16</v>
      </c>
      <c r="G15" s="59">
        <v>800000</v>
      </c>
      <c r="I15" s="75"/>
    </row>
    <row r="16" spans="1:13">
      <c r="A16" s="58" t="s">
        <v>13</v>
      </c>
      <c r="B16" s="58">
        <f>SUM(B13:B15)</f>
        <v>36</v>
      </c>
      <c r="C16" s="58">
        <f>36*2</f>
        <v>72</v>
      </c>
      <c r="D16" s="59">
        <v>1500000</v>
      </c>
      <c r="E16" s="57"/>
      <c r="F16" s="57"/>
      <c r="G16" s="59"/>
    </row>
    <row r="17" spans="1:9">
      <c r="A17" s="51"/>
      <c r="B17" s="52"/>
      <c r="C17" s="51"/>
      <c r="D17" s="53"/>
      <c r="E17" s="51"/>
      <c r="F17" s="51"/>
      <c r="G17" s="53"/>
    </row>
    <row r="18" spans="1:9">
      <c r="A18" s="54" t="s">
        <v>52</v>
      </c>
      <c r="B18" s="49" t="s">
        <v>3</v>
      </c>
      <c r="C18" s="49" t="s">
        <v>2</v>
      </c>
      <c r="D18" s="49" t="s">
        <v>8</v>
      </c>
      <c r="E18" s="49" t="s">
        <v>3</v>
      </c>
      <c r="F18" s="49" t="s">
        <v>2</v>
      </c>
      <c r="G18" s="49" t="s">
        <v>8</v>
      </c>
      <c r="I18" s="74"/>
    </row>
    <row r="19" spans="1:9">
      <c r="A19" s="57" t="s">
        <v>1</v>
      </c>
      <c r="B19" s="57">
        <v>13</v>
      </c>
      <c r="C19" s="57"/>
      <c r="D19" s="57"/>
      <c r="E19" s="57">
        <v>8</v>
      </c>
      <c r="F19" s="57">
        <f>E19*2</f>
        <v>16</v>
      </c>
      <c r="G19" s="59">
        <v>800000</v>
      </c>
      <c r="I19" s="74"/>
    </row>
    <row r="20" spans="1:9">
      <c r="A20" s="57" t="s">
        <v>61</v>
      </c>
      <c r="B20" s="57">
        <v>13</v>
      </c>
      <c r="C20" s="57"/>
      <c r="D20" s="57"/>
      <c r="E20" s="57">
        <v>8</v>
      </c>
      <c r="F20" s="57">
        <f t="shared" ref="F20:F21" si="1">E20*2</f>
        <v>16</v>
      </c>
      <c r="G20" s="59">
        <v>800000</v>
      </c>
      <c r="I20" s="75"/>
    </row>
    <row r="21" spans="1:9">
      <c r="A21" s="57" t="s">
        <v>53</v>
      </c>
      <c r="B21" s="57">
        <v>10</v>
      </c>
      <c r="C21" s="57"/>
      <c r="D21" s="57"/>
      <c r="E21" s="57">
        <v>8</v>
      </c>
      <c r="F21" s="57">
        <f t="shared" si="1"/>
        <v>16</v>
      </c>
      <c r="G21" s="59">
        <v>800000</v>
      </c>
    </row>
    <row r="22" spans="1:9">
      <c r="A22" s="58" t="s">
        <v>13</v>
      </c>
      <c r="B22" s="58">
        <f>SUM(B19:B21)</f>
        <v>36</v>
      </c>
      <c r="C22" s="58">
        <v>72</v>
      </c>
      <c r="D22" s="59">
        <v>1800000</v>
      </c>
      <c r="E22" s="57"/>
      <c r="F22" s="57"/>
      <c r="G22" s="59"/>
    </row>
    <row r="23" spans="1:9">
      <c r="A23" s="51"/>
      <c r="B23" s="52"/>
      <c r="C23" s="51"/>
      <c r="D23" s="53"/>
      <c r="E23" s="51"/>
      <c r="F23" s="51"/>
      <c r="G23" s="53"/>
    </row>
    <row r="24" spans="1:9">
      <c r="A24" s="54" t="s">
        <v>65</v>
      </c>
      <c r="B24" s="49" t="s">
        <v>3</v>
      </c>
      <c r="C24" s="49" t="s">
        <v>2</v>
      </c>
      <c r="D24" s="49" t="s">
        <v>8</v>
      </c>
      <c r="E24" s="49" t="s">
        <v>3</v>
      </c>
      <c r="F24" s="49" t="s">
        <v>2</v>
      </c>
      <c r="G24" s="49" t="s">
        <v>8</v>
      </c>
      <c r="I24" s="74"/>
    </row>
    <row r="25" spans="1:9">
      <c r="A25" s="57" t="s">
        <v>4</v>
      </c>
      <c r="B25" s="57">
        <v>10</v>
      </c>
      <c r="C25" s="57"/>
      <c r="D25" s="57"/>
      <c r="E25" s="57">
        <v>6</v>
      </c>
      <c r="F25" s="57">
        <f>E25*2</f>
        <v>12</v>
      </c>
      <c r="G25" s="59">
        <v>450000</v>
      </c>
      <c r="I25" s="74"/>
    </row>
    <row r="26" spans="1:9">
      <c r="A26" s="57" t="s">
        <v>66</v>
      </c>
      <c r="B26" s="57">
        <v>11</v>
      </c>
      <c r="C26" s="57"/>
      <c r="D26" s="57"/>
      <c r="E26" s="57">
        <v>8</v>
      </c>
      <c r="F26" s="57">
        <f t="shared" ref="F26:F27" si="2">E26*2</f>
        <v>16</v>
      </c>
      <c r="G26" s="59">
        <v>800000</v>
      </c>
      <c r="I26" s="75"/>
    </row>
    <row r="27" spans="1:9">
      <c r="A27" s="57" t="s">
        <v>68</v>
      </c>
      <c r="B27" s="57">
        <v>15</v>
      </c>
      <c r="C27" s="57"/>
      <c r="D27" s="57"/>
      <c r="E27" s="57">
        <v>10</v>
      </c>
      <c r="F27" s="57">
        <f t="shared" si="2"/>
        <v>20</v>
      </c>
      <c r="G27" s="59">
        <v>1000000</v>
      </c>
    </row>
    <row r="28" spans="1:9">
      <c r="A28" s="58" t="s">
        <v>13</v>
      </c>
      <c r="B28" s="58">
        <f>SUM(B25:B27)</f>
        <v>36</v>
      </c>
      <c r="C28" s="58">
        <f>B28*2</f>
        <v>72</v>
      </c>
      <c r="D28" s="59">
        <v>2000000</v>
      </c>
      <c r="E28" s="57"/>
      <c r="F28" s="57"/>
      <c r="G28" s="59"/>
    </row>
    <row r="29" spans="1:9">
      <c r="A29" s="63"/>
      <c r="B29" s="63"/>
      <c r="C29" s="63"/>
      <c r="D29" s="64"/>
      <c r="E29" s="65"/>
      <c r="F29" s="65"/>
      <c r="G29" s="64"/>
    </row>
    <row r="30" spans="1:9">
      <c r="A30" s="54" t="s">
        <v>50</v>
      </c>
      <c r="B30" s="49" t="s">
        <v>3</v>
      </c>
      <c r="C30" s="49" t="s">
        <v>2</v>
      </c>
      <c r="D30" s="49" t="s">
        <v>8</v>
      </c>
      <c r="E30" s="49" t="s">
        <v>3</v>
      </c>
      <c r="F30" s="49" t="s">
        <v>2</v>
      </c>
      <c r="G30" s="49" t="s">
        <v>8</v>
      </c>
      <c r="I30" s="74"/>
    </row>
    <row r="31" spans="1:9">
      <c r="A31" s="57" t="s">
        <v>97</v>
      </c>
      <c r="B31" s="57">
        <v>10</v>
      </c>
      <c r="C31" s="57"/>
      <c r="D31" s="57"/>
      <c r="E31" s="57">
        <v>10</v>
      </c>
      <c r="F31" s="57">
        <f>E31*2</f>
        <v>20</v>
      </c>
      <c r="G31" s="59">
        <v>1000000</v>
      </c>
      <c r="I31" s="74"/>
    </row>
    <row r="32" spans="1:9">
      <c r="A32" s="57" t="s">
        <v>100</v>
      </c>
      <c r="B32" s="57">
        <v>12</v>
      </c>
      <c r="C32" s="57"/>
      <c r="D32" s="57"/>
      <c r="E32" s="57">
        <v>12</v>
      </c>
      <c r="F32" s="57">
        <f t="shared" ref="F32:F33" si="3">E32*2</f>
        <v>24</v>
      </c>
      <c r="G32" s="59">
        <v>1200000</v>
      </c>
      <c r="I32" s="75"/>
    </row>
    <row r="33" spans="1:9">
      <c r="A33" s="57" t="s">
        <v>98</v>
      </c>
      <c r="B33" s="57">
        <v>14</v>
      </c>
      <c r="C33" s="57"/>
      <c r="D33" s="57"/>
      <c r="E33" s="57">
        <v>14</v>
      </c>
      <c r="F33" s="57">
        <f t="shared" si="3"/>
        <v>28</v>
      </c>
      <c r="G33" s="59">
        <v>1400000</v>
      </c>
    </row>
    <row r="34" spans="1:9">
      <c r="A34" s="58" t="s">
        <v>13</v>
      </c>
      <c r="B34" s="58">
        <f>SUM(B31:B33)</f>
        <v>36</v>
      </c>
      <c r="C34" s="58">
        <v>72</v>
      </c>
      <c r="D34" s="59">
        <v>2500000</v>
      </c>
      <c r="E34" s="57"/>
      <c r="F34" s="57"/>
      <c r="G34" s="72"/>
    </row>
    <row r="35" spans="1:9">
      <c r="D35" s="66"/>
      <c r="E35" s="37"/>
      <c r="F35" s="37"/>
      <c r="G35" s="67"/>
    </row>
    <row r="36" spans="1:9">
      <c r="A36" s="54" t="s">
        <v>122</v>
      </c>
      <c r="B36" s="49" t="s">
        <v>3</v>
      </c>
      <c r="C36" s="49" t="s">
        <v>2</v>
      </c>
      <c r="D36" s="49" t="s">
        <v>8</v>
      </c>
      <c r="E36" s="49" t="s">
        <v>3</v>
      </c>
      <c r="F36" s="49" t="s">
        <v>2</v>
      </c>
      <c r="G36" s="49" t="s">
        <v>8</v>
      </c>
      <c r="I36" s="74"/>
    </row>
    <row r="37" spans="1:9">
      <c r="A37" s="57" t="s">
        <v>105</v>
      </c>
      <c r="B37" s="57">
        <v>10</v>
      </c>
      <c r="C37" s="57"/>
      <c r="D37" s="57"/>
      <c r="E37" s="57">
        <v>10</v>
      </c>
      <c r="F37" s="57">
        <f>E37*2</f>
        <v>20</v>
      </c>
      <c r="G37" s="59">
        <v>1000000</v>
      </c>
      <c r="I37" s="74"/>
    </row>
    <row r="38" spans="1:9">
      <c r="A38" s="57" t="s">
        <v>106</v>
      </c>
      <c r="B38" s="57">
        <v>12</v>
      </c>
      <c r="C38" s="57"/>
      <c r="D38" s="57"/>
      <c r="E38" s="57">
        <v>12</v>
      </c>
      <c r="F38" s="57">
        <f t="shared" ref="F38:F39" si="4">E38*2</f>
        <v>24</v>
      </c>
      <c r="G38" s="59">
        <v>1200000</v>
      </c>
      <c r="I38" s="75"/>
    </row>
    <row r="39" spans="1:9">
      <c r="A39" s="57" t="s">
        <v>101</v>
      </c>
      <c r="B39" s="57">
        <v>14</v>
      </c>
      <c r="C39" s="57"/>
      <c r="D39" s="57"/>
      <c r="E39" s="57">
        <v>14</v>
      </c>
      <c r="F39" s="57">
        <f t="shared" si="4"/>
        <v>28</v>
      </c>
      <c r="G39" s="59">
        <v>1400000</v>
      </c>
    </row>
    <row r="40" spans="1:9">
      <c r="A40" s="58" t="s">
        <v>13</v>
      </c>
      <c r="B40" s="58">
        <f>SUM(B37:B39)</f>
        <v>36</v>
      </c>
      <c r="C40" s="58">
        <v>72</v>
      </c>
      <c r="D40" s="59">
        <v>2500000</v>
      </c>
      <c r="E40" s="57"/>
      <c r="F40" s="57"/>
      <c r="G40" s="72"/>
    </row>
    <row r="41" spans="1:9">
      <c r="A41" s="68"/>
      <c r="B41" s="68"/>
      <c r="C41" s="68"/>
      <c r="D41" s="69"/>
      <c r="E41" s="70"/>
      <c r="F41" s="70"/>
      <c r="G41" s="71"/>
    </row>
    <row r="42" spans="1:9">
      <c r="A42" s="54" t="s">
        <v>99</v>
      </c>
      <c r="B42" s="49" t="s">
        <v>3</v>
      </c>
      <c r="C42" s="49" t="s">
        <v>2</v>
      </c>
      <c r="D42" s="49" t="s">
        <v>8</v>
      </c>
      <c r="E42" s="49" t="s">
        <v>3</v>
      </c>
      <c r="F42" s="49" t="s">
        <v>2</v>
      </c>
      <c r="G42" s="49" t="s">
        <v>8</v>
      </c>
      <c r="I42" s="74"/>
    </row>
    <row r="43" spans="1:9">
      <c r="A43" s="57" t="s">
        <v>102</v>
      </c>
      <c r="B43" s="57">
        <v>10</v>
      </c>
      <c r="C43" s="57"/>
      <c r="D43" s="57"/>
      <c r="E43" s="57">
        <v>10</v>
      </c>
      <c r="F43" s="57">
        <f>E43*2</f>
        <v>20</v>
      </c>
      <c r="G43" s="59">
        <v>1000000</v>
      </c>
      <c r="I43" s="74"/>
    </row>
    <row r="44" spans="1:9">
      <c r="A44" s="57" t="s">
        <v>103</v>
      </c>
      <c r="B44" s="57">
        <v>12</v>
      </c>
      <c r="C44" s="57"/>
      <c r="D44" s="57"/>
      <c r="E44" s="57">
        <v>12</v>
      </c>
      <c r="F44" s="57">
        <f t="shared" ref="F44:F45" si="5">E44*2</f>
        <v>24</v>
      </c>
      <c r="G44" s="59">
        <v>1200000</v>
      </c>
      <c r="I44" s="75"/>
    </row>
    <row r="45" spans="1:9">
      <c r="A45" s="57" t="s">
        <v>104</v>
      </c>
      <c r="B45" s="57">
        <v>14</v>
      </c>
      <c r="C45" s="57"/>
      <c r="D45" s="57"/>
      <c r="E45" s="57">
        <v>14</v>
      </c>
      <c r="F45" s="57">
        <f t="shared" si="5"/>
        <v>28</v>
      </c>
      <c r="G45" s="59">
        <v>1400000</v>
      </c>
    </row>
    <row r="46" spans="1:9">
      <c r="A46" s="58" t="s">
        <v>13</v>
      </c>
      <c r="B46" s="58">
        <f>SUM(B43:B45)</f>
        <v>36</v>
      </c>
      <c r="C46" s="58">
        <v>72</v>
      </c>
      <c r="D46" s="59">
        <v>2500000</v>
      </c>
      <c r="E46" s="57"/>
      <c r="F46" s="57"/>
      <c r="G46" s="72"/>
    </row>
    <row r="47" spans="1:9">
      <c r="A47" s="68"/>
      <c r="B47" s="68"/>
      <c r="C47" s="68"/>
      <c r="D47" s="69"/>
      <c r="E47" s="70"/>
      <c r="F47" s="70"/>
      <c r="G47" s="71"/>
    </row>
    <row r="48" spans="1:9">
      <c r="A48" s="37" t="s">
        <v>45</v>
      </c>
      <c r="E48" s="37"/>
    </row>
    <row r="49" spans="1:1">
      <c r="A49" s="45" t="s">
        <v>166</v>
      </c>
    </row>
    <row r="50" spans="1:1">
      <c r="A50" s="45" t="s">
        <v>15</v>
      </c>
    </row>
  </sheetData>
  <mergeCells count="2">
    <mergeCell ref="B11:D11"/>
    <mergeCell ref="E11:G11"/>
  </mergeCells>
  <pageMargins left="0.39370078740157483" right="0.35433070866141736" top="0.74803149606299213" bottom="0.74803149606299213" header="0.31496062992125984" footer="0.31496062992125984"/>
  <pageSetup paperSize="9" scale="89" orientation="portrait" horizontalDpi="4294967293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1"/>
  <sheetViews>
    <sheetView view="pageBreakPreview" zoomScaleNormal="100" zoomScaleSheetLayoutView="100" workbookViewId="0">
      <selection activeCell="G37" sqref="G37"/>
    </sheetView>
  </sheetViews>
  <sheetFormatPr defaultRowHeight="15"/>
  <cols>
    <col min="1" max="1" width="40.85546875" bestFit="1" customWidth="1"/>
    <col min="4" max="4" width="17.7109375" customWidth="1"/>
    <col min="7" max="7" width="16.140625" customWidth="1"/>
  </cols>
  <sheetData>
    <row r="1" spans="1:7" ht="20.25">
      <c r="A1" s="46" t="s">
        <v>157</v>
      </c>
    </row>
    <row r="2" spans="1:7" ht="20.25">
      <c r="A2" s="46"/>
    </row>
    <row r="3" spans="1:7" ht="18">
      <c r="A3" s="47" t="s">
        <v>136</v>
      </c>
    </row>
    <row r="5" spans="1:7">
      <c r="A5" s="20" t="s">
        <v>7</v>
      </c>
      <c r="B5" s="97" t="s">
        <v>164</v>
      </c>
      <c r="C5" s="97"/>
      <c r="D5" s="97"/>
      <c r="G5" s="10"/>
    </row>
    <row r="6" spans="1:7">
      <c r="A6" s="48" t="s">
        <v>6</v>
      </c>
      <c r="B6" s="49" t="s">
        <v>3</v>
      </c>
      <c r="C6" s="49" t="s">
        <v>2</v>
      </c>
      <c r="D6" s="49" t="s">
        <v>8</v>
      </c>
      <c r="G6" s="11"/>
    </row>
    <row r="7" spans="1:7">
      <c r="A7" s="57" t="s">
        <v>4</v>
      </c>
      <c r="B7" s="57">
        <v>9</v>
      </c>
      <c r="C7" s="57">
        <f>B7*2</f>
        <v>18</v>
      </c>
      <c r="D7" s="57"/>
      <c r="G7" s="42"/>
    </row>
    <row r="8" spans="1:7">
      <c r="A8" s="57" t="s">
        <v>66</v>
      </c>
      <c r="B8" s="57">
        <v>15</v>
      </c>
      <c r="C8" s="57">
        <f t="shared" ref="C8:C9" si="0">B8*2</f>
        <v>30</v>
      </c>
      <c r="D8" s="57"/>
    </row>
    <row r="9" spans="1:7">
      <c r="A9" s="57" t="s">
        <v>67</v>
      </c>
      <c r="B9" s="57">
        <v>12</v>
      </c>
      <c r="C9" s="57">
        <f t="shared" si="0"/>
        <v>24</v>
      </c>
      <c r="D9" s="57"/>
    </row>
    <row r="10" spans="1:7">
      <c r="A10" s="57"/>
      <c r="B10" s="58"/>
      <c r="C10" s="57"/>
      <c r="D10" s="59"/>
    </row>
    <row r="11" spans="1:7">
      <c r="A11" s="54" t="s">
        <v>50</v>
      </c>
      <c r="B11" s="49" t="s">
        <v>3</v>
      </c>
      <c r="C11" s="49" t="s">
        <v>2</v>
      </c>
      <c r="D11" s="49" t="s">
        <v>8</v>
      </c>
    </row>
    <row r="12" spans="1:7">
      <c r="A12" s="57" t="s">
        <v>97</v>
      </c>
      <c r="B12" s="57">
        <v>10</v>
      </c>
      <c r="C12" s="57">
        <f t="shared" ref="C12:C14" si="1">B12*2</f>
        <v>20</v>
      </c>
      <c r="D12" s="57"/>
    </row>
    <row r="13" spans="1:7">
      <c r="A13" s="57" t="s">
        <v>100</v>
      </c>
      <c r="B13" s="57">
        <v>12</v>
      </c>
      <c r="C13" s="57">
        <f t="shared" si="1"/>
        <v>24</v>
      </c>
      <c r="D13" s="57"/>
    </row>
    <row r="14" spans="1:7">
      <c r="A14" s="57" t="s">
        <v>98</v>
      </c>
      <c r="B14" s="57">
        <v>14</v>
      </c>
      <c r="C14" s="57">
        <f t="shared" si="1"/>
        <v>28</v>
      </c>
      <c r="D14" s="57"/>
    </row>
    <row r="15" spans="1:7">
      <c r="A15" s="58" t="s">
        <v>159</v>
      </c>
      <c r="B15" s="58">
        <f>SUM(B7:B9,B12:B14)</f>
        <v>72</v>
      </c>
      <c r="C15" s="58">
        <f>B15*2</f>
        <v>144</v>
      </c>
      <c r="D15" s="58"/>
    </row>
    <row r="16" spans="1:7" ht="15.75">
      <c r="A16" s="22" t="s">
        <v>142</v>
      </c>
    </row>
    <row r="17" spans="1:7" ht="15.75">
      <c r="A17" s="22" t="s">
        <v>160</v>
      </c>
    </row>
    <row r="18" spans="1:7">
      <c r="A18" s="37" t="s">
        <v>139</v>
      </c>
    </row>
    <row r="19" spans="1:7" ht="15.75">
      <c r="A19" s="23" t="s">
        <v>148</v>
      </c>
    </row>
    <row r="21" spans="1:7" ht="18">
      <c r="A21" s="47" t="s">
        <v>137</v>
      </c>
    </row>
    <row r="23" spans="1:7">
      <c r="A23" s="44" t="s">
        <v>7</v>
      </c>
      <c r="B23" s="97" t="s">
        <v>164</v>
      </c>
      <c r="C23" s="97"/>
      <c r="D23" s="97"/>
      <c r="G23" s="10"/>
    </row>
    <row r="24" spans="1:7">
      <c r="A24" s="54" t="s">
        <v>65</v>
      </c>
      <c r="B24" s="49" t="s">
        <v>3</v>
      </c>
      <c r="C24" s="49" t="s">
        <v>2</v>
      </c>
      <c r="D24" s="49" t="s">
        <v>8</v>
      </c>
      <c r="G24" s="11"/>
    </row>
    <row r="25" spans="1:7">
      <c r="A25" s="57" t="s">
        <v>4</v>
      </c>
      <c r="B25" s="57">
        <v>10</v>
      </c>
      <c r="C25" s="57">
        <f>B25*2</f>
        <v>20</v>
      </c>
      <c r="D25" s="57"/>
      <c r="G25" s="42"/>
    </row>
    <row r="26" spans="1:7">
      <c r="A26" s="57" t="s">
        <v>66</v>
      </c>
      <c r="B26" s="57">
        <v>11</v>
      </c>
      <c r="C26" s="57">
        <f t="shared" ref="C26:C27" si="2">B26*2</f>
        <v>22</v>
      </c>
      <c r="D26" s="57"/>
    </row>
    <row r="27" spans="1:7">
      <c r="A27" s="57" t="s">
        <v>68</v>
      </c>
      <c r="B27" s="57">
        <v>15</v>
      </c>
      <c r="C27" s="57">
        <f t="shared" si="2"/>
        <v>30</v>
      </c>
      <c r="D27" s="57"/>
    </row>
    <row r="28" spans="1:7">
      <c r="A28" s="45"/>
      <c r="B28" s="45"/>
      <c r="C28" s="45"/>
      <c r="D28" s="45"/>
    </row>
    <row r="29" spans="1:7">
      <c r="A29" s="48" t="s">
        <v>76</v>
      </c>
      <c r="B29" s="49" t="s">
        <v>3</v>
      </c>
      <c r="C29" s="49" t="s">
        <v>2</v>
      </c>
      <c r="D29" s="49" t="s">
        <v>8</v>
      </c>
    </row>
    <row r="30" spans="1:7">
      <c r="A30" s="57" t="s">
        <v>82</v>
      </c>
      <c r="B30" s="57"/>
      <c r="C30" s="57"/>
      <c r="D30" s="57"/>
    </row>
    <row r="31" spans="1:7">
      <c r="A31" s="57" t="s">
        <v>77</v>
      </c>
      <c r="B31" s="57"/>
      <c r="C31" s="57"/>
      <c r="D31" s="57"/>
    </row>
    <row r="32" spans="1:7">
      <c r="A32" s="57" t="s">
        <v>78</v>
      </c>
      <c r="B32" s="57"/>
      <c r="C32" s="57"/>
      <c r="D32" s="57"/>
    </row>
    <row r="33" spans="1:7">
      <c r="A33" s="58" t="s">
        <v>79</v>
      </c>
      <c r="B33" s="58"/>
      <c r="C33" s="58"/>
      <c r="D33" s="59"/>
    </row>
    <row r="34" spans="1:7">
      <c r="A34" s="57" t="s">
        <v>83</v>
      </c>
      <c r="B34" s="57">
        <v>36</v>
      </c>
      <c r="C34" s="57">
        <f t="shared" ref="C34:C35" si="3">B34*2</f>
        <v>72</v>
      </c>
      <c r="D34" s="59"/>
    </row>
    <row r="35" spans="1:7">
      <c r="A35" s="58" t="s">
        <v>159</v>
      </c>
      <c r="B35" s="58">
        <f>72</f>
        <v>72</v>
      </c>
      <c r="C35" s="58">
        <f t="shared" si="3"/>
        <v>144</v>
      </c>
      <c r="D35" s="59"/>
    </row>
    <row r="37" spans="1:7" ht="15.75">
      <c r="A37" s="22" t="s">
        <v>142</v>
      </c>
    </row>
    <row r="38" spans="1:7" ht="15.75">
      <c r="A38" s="22" t="s">
        <v>160</v>
      </c>
    </row>
    <row r="39" spans="1:7">
      <c r="A39" s="37" t="s">
        <v>139</v>
      </c>
    </row>
    <row r="40" spans="1:7" ht="15.75">
      <c r="A40" s="23" t="s">
        <v>148</v>
      </c>
    </row>
    <row r="41" spans="1:7" ht="15.75">
      <c r="A41" s="23"/>
    </row>
    <row r="42" spans="1:7" ht="18">
      <c r="A42" s="47" t="s">
        <v>138</v>
      </c>
    </row>
    <row r="43" spans="1:7">
      <c r="G43" s="10"/>
    </row>
    <row r="44" spans="1:7">
      <c r="A44" s="44" t="s">
        <v>7</v>
      </c>
      <c r="B44" s="97" t="s">
        <v>164</v>
      </c>
      <c r="C44" s="97"/>
      <c r="D44" s="97"/>
      <c r="G44" s="11"/>
    </row>
    <row r="45" spans="1:7">
      <c r="A45" s="54" t="s">
        <v>50</v>
      </c>
      <c r="B45" s="49" t="s">
        <v>3</v>
      </c>
      <c r="C45" s="49" t="s">
        <v>2</v>
      </c>
      <c r="D45" s="49" t="s">
        <v>8</v>
      </c>
      <c r="G45" s="42"/>
    </row>
    <row r="46" spans="1:7">
      <c r="A46" s="57" t="s">
        <v>97</v>
      </c>
      <c r="B46" s="57">
        <v>10</v>
      </c>
      <c r="C46" s="57">
        <f>B46*2</f>
        <v>20</v>
      </c>
      <c r="D46" s="57"/>
    </row>
    <row r="47" spans="1:7">
      <c r="A47" s="57" t="s">
        <v>100</v>
      </c>
      <c r="B47" s="57">
        <v>12</v>
      </c>
      <c r="C47" s="57">
        <f t="shared" ref="C47:C48" si="4">B47*2</f>
        <v>24</v>
      </c>
      <c r="D47" s="57"/>
    </row>
    <row r="48" spans="1:7">
      <c r="A48" s="57" t="s">
        <v>98</v>
      </c>
      <c r="B48" s="57">
        <v>14</v>
      </c>
      <c r="C48" s="57">
        <f t="shared" si="4"/>
        <v>28</v>
      </c>
      <c r="D48" s="57"/>
    </row>
    <row r="49" spans="1:7">
      <c r="A49" s="45"/>
      <c r="B49" s="45"/>
      <c r="C49" s="45"/>
      <c r="D49" s="45"/>
    </row>
    <row r="50" spans="1:7">
      <c r="A50" s="54" t="s">
        <v>122</v>
      </c>
      <c r="B50" s="49" t="s">
        <v>3</v>
      </c>
      <c r="C50" s="49" t="s">
        <v>2</v>
      </c>
      <c r="D50" s="49" t="s">
        <v>8</v>
      </c>
    </row>
    <row r="51" spans="1:7">
      <c r="A51" s="57" t="s">
        <v>105</v>
      </c>
      <c r="B51" s="57">
        <v>10</v>
      </c>
      <c r="C51" s="57">
        <f t="shared" ref="C51:C54" si="5">B51*2</f>
        <v>20</v>
      </c>
      <c r="D51" s="57"/>
    </row>
    <row r="52" spans="1:7">
      <c r="A52" s="57" t="s">
        <v>106</v>
      </c>
      <c r="B52" s="57">
        <v>12</v>
      </c>
      <c r="C52" s="57">
        <f t="shared" si="5"/>
        <v>24</v>
      </c>
      <c r="D52" s="57"/>
    </row>
    <row r="53" spans="1:7">
      <c r="A53" s="57" t="s">
        <v>101</v>
      </c>
      <c r="B53" s="57">
        <v>14</v>
      </c>
      <c r="C53" s="57">
        <f t="shared" si="5"/>
        <v>28</v>
      </c>
      <c r="D53" s="57"/>
    </row>
    <row r="54" spans="1:7">
      <c r="A54" s="58" t="s">
        <v>159</v>
      </c>
      <c r="B54" s="58">
        <f>SUM(B46:B48,B51:B53)</f>
        <v>72</v>
      </c>
      <c r="C54" s="58">
        <f t="shared" si="5"/>
        <v>144</v>
      </c>
      <c r="D54" s="58"/>
    </row>
    <row r="56" spans="1:7" ht="15.75">
      <c r="A56" s="22" t="s">
        <v>142</v>
      </c>
    </row>
    <row r="57" spans="1:7">
      <c r="A57" t="s">
        <v>162</v>
      </c>
    </row>
    <row r="58" spans="1:7" ht="15.75">
      <c r="A58" s="22" t="s">
        <v>163</v>
      </c>
      <c r="G58">
        <v>750000</v>
      </c>
    </row>
    <row r="59" spans="1:7">
      <c r="A59" s="37" t="s">
        <v>161</v>
      </c>
      <c r="G59">
        <f>4000000-G58</f>
        <v>3250000</v>
      </c>
    </row>
    <row r="60" spans="1:7" ht="15.75">
      <c r="A60" s="23" t="s">
        <v>148</v>
      </c>
      <c r="G60">
        <f>G59/5</f>
        <v>650000</v>
      </c>
    </row>
    <row r="61" spans="1:7" ht="15.75">
      <c r="A61" s="23"/>
    </row>
  </sheetData>
  <mergeCells count="3">
    <mergeCell ref="B23:D23"/>
    <mergeCell ref="B44:D44"/>
    <mergeCell ref="B5:D5"/>
  </mergeCells>
  <pageMargins left="0.70866141732283472" right="0.70866141732283472" top="0.35433070866141736" bottom="0.35433070866141736" header="0.31496062992125984" footer="0.31496062992125984"/>
  <pageSetup paperSize="9" scale="88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view="pageBreakPreview" zoomScaleNormal="100" zoomScaleSheetLayoutView="100" workbookViewId="0">
      <selection activeCell="I6" sqref="I6"/>
    </sheetView>
  </sheetViews>
  <sheetFormatPr defaultRowHeight="14.25"/>
  <cols>
    <col min="1" max="1" width="51.85546875" style="45" bestFit="1" customWidth="1"/>
    <col min="2" max="3" width="7.5703125" style="45" customWidth="1"/>
    <col min="4" max="4" width="12.7109375" style="45" customWidth="1"/>
    <col min="5" max="6" width="6.85546875" style="45" customWidth="1"/>
    <col min="7" max="7" width="13.140625" style="45" customWidth="1"/>
    <col min="8" max="8" width="9.140625" style="45"/>
    <col min="9" max="9" width="10.5703125" style="45" bestFit="1" customWidth="1"/>
    <col min="10" max="11" width="9.140625" style="45"/>
    <col min="12" max="12" width="10.5703125" style="45" bestFit="1" customWidth="1"/>
    <col min="13" max="16384" width="9.140625" style="45"/>
  </cols>
  <sheetData>
    <row r="1" spans="1:12" ht="20.25">
      <c r="A1" s="73" t="s">
        <v>51</v>
      </c>
    </row>
    <row r="2" spans="1:12">
      <c r="A2" s="37" t="s">
        <v>55</v>
      </c>
    </row>
    <row r="4" spans="1:12">
      <c r="A4" s="61" t="s">
        <v>56</v>
      </c>
    </row>
    <row r="5" spans="1:12">
      <c r="A5" s="61" t="s">
        <v>57</v>
      </c>
    </row>
    <row r="6" spans="1:12">
      <c r="A6" s="61" t="s">
        <v>58</v>
      </c>
    </row>
    <row r="7" spans="1:12">
      <c r="A7" s="61" t="s">
        <v>59</v>
      </c>
    </row>
    <row r="8" spans="1:12">
      <c r="A8" s="61" t="s">
        <v>60</v>
      </c>
    </row>
    <row r="9" spans="1:12">
      <c r="A9" s="61"/>
    </row>
    <row r="10" spans="1:12" ht="20.25" customHeight="1">
      <c r="A10" s="62" t="s">
        <v>7</v>
      </c>
      <c r="B10" s="93" t="s">
        <v>5</v>
      </c>
      <c r="C10" s="93"/>
      <c r="D10" s="93"/>
      <c r="E10" s="93" t="s">
        <v>12</v>
      </c>
      <c r="F10" s="93"/>
      <c r="G10" s="93"/>
    </row>
    <row r="11" spans="1:12">
      <c r="A11" s="48" t="s">
        <v>73</v>
      </c>
      <c r="B11" s="49" t="s">
        <v>3</v>
      </c>
      <c r="C11" s="49" t="s">
        <v>2</v>
      </c>
      <c r="D11" s="49" t="s">
        <v>8</v>
      </c>
      <c r="E11" s="49" t="s">
        <v>3</v>
      </c>
      <c r="F11" s="49" t="s">
        <v>2</v>
      </c>
      <c r="G11" s="49" t="s">
        <v>8</v>
      </c>
      <c r="I11" s="74"/>
    </row>
    <row r="12" spans="1:12">
      <c r="A12" s="50" t="s">
        <v>70</v>
      </c>
      <c r="B12" s="50"/>
      <c r="C12" s="50"/>
      <c r="D12" s="50"/>
      <c r="E12" s="50"/>
      <c r="F12" s="50"/>
      <c r="G12" s="60"/>
      <c r="I12" s="74"/>
    </row>
    <row r="13" spans="1:12">
      <c r="A13" s="65" t="s">
        <v>71</v>
      </c>
      <c r="B13" s="65"/>
      <c r="C13" s="65"/>
      <c r="D13" s="65"/>
      <c r="E13" s="65"/>
      <c r="F13" s="65"/>
      <c r="G13" s="64"/>
      <c r="I13" s="75"/>
    </row>
    <row r="14" spans="1:12">
      <c r="A14" s="50" t="s">
        <v>72</v>
      </c>
      <c r="B14" s="50"/>
      <c r="C14" s="50"/>
      <c r="D14" s="50"/>
      <c r="E14" s="50"/>
      <c r="F14" s="50"/>
      <c r="G14" s="60"/>
      <c r="L14" s="74"/>
    </row>
    <row r="15" spans="1:12">
      <c r="A15" s="65" t="s">
        <v>64</v>
      </c>
      <c r="B15" s="65"/>
      <c r="C15" s="65"/>
      <c r="D15" s="64"/>
      <c r="E15" s="65"/>
      <c r="F15" s="65"/>
      <c r="G15" s="64"/>
    </row>
    <row r="16" spans="1:12">
      <c r="A16" s="50" t="s">
        <v>75</v>
      </c>
      <c r="B16" s="50"/>
      <c r="C16" s="50"/>
      <c r="D16" s="60"/>
      <c r="E16" s="50"/>
      <c r="F16" s="50"/>
      <c r="G16" s="60"/>
    </row>
    <row r="17" spans="1:7">
      <c r="A17" s="63" t="s">
        <v>13</v>
      </c>
      <c r="B17" s="63">
        <v>36</v>
      </c>
      <c r="C17" s="63">
        <f>B17*2</f>
        <v>72</v>
      </c>
      <c r="D17" s="64">
        <v>1000000</v>
      </c>
      <c r="E17" s="63">
        <v>8</v>
      </c>
      <c r="F17" s="63">
        <f>E17*2</f>
        <v>16</v>
      </c>
      <c r="G17" s="76">
        <v>800000</v>
      </c>
    </row>
    <row r="18" spans="1:7">
      <c r="A18" s="77"/>
      <c r="B18" s="77"/>
      <c r="C18" s="77"/>
      <c r="D18" s="78"/>
      <c r="E18" s="79"/>
      <c r="F18" s="79"/>
      <c r="G18" s="80"/>
    </row>
    <row r="19" spans="1:7">
      <c r="A19" s="37" t="s">
        <v>45</v>
      </c>
      <c r="E19" s="37"/>
    </row>
    <row r="20" spans="1:7">
      <c r="A20" s="45" t="s">
        <v>167</v>
      </c>
    </row>
    <row r="21" spans="1:7">
      <c r="A21" s="45" t="s">
        <v>15</v>
      </c>
    </row>
  </sheetData>
  <mergeCells count="2">
    <mergeCell ref="B10:D10"/>
    <mergeCell ref="E10:G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3"/>
  <sheetViews>
    <sheetView view="pageBreakPreview" zoomScaleNormal="100" zoomScaleSheetLayoutView="100" workbookViewId="0">
      <selection activeCell="I4" sqref="I4"/>
    </sheetView>
  </sheetViews>
  <sheetFormatPr defaultRowHeight="14.25"/>
  <cols>
    <col min="1" max="1" width="41.140625" style="45" customWidth="1"/>
    <col min="2" max="3" width="7.140625" style="45" customWidth="1"/>
    <col min="4" max="4" width="12.85546875" style="45" bestFit="1" customWidth="1"/>
    <col min="5" max="6" width="7.140625" style="45" customWidth="1"/>
    <col min="7" max="7" width="13.28515625" style="45" customWidth="1"/>
    <col min="8" max="8" width="9.140625" style="45"/>
    <col min="9" max="9" width="11.5703125" style="45" bestFit="1" customWidth="1"/>
    <col min="10" max="11" width="9.140625" style="45"/>
    <col min="12" max="12" width="10.5703125" style="45" bestFit="1" customWidth="1"/>
    <col min="13" max="16384" width="9.140625" style="45"/>
  </cols>
  <sheetData>
    <row r="1" spans="1:10" ht="18">
      <c r="A1" s="38" t="s">
        <v>170</v>
      </c>
    </row>
    <row r="2" spans="1:10" ht="20.25">
      <c r="A2" s="73" t="s">
        <v>158</v>
      </c>
    </row>
    <row r="3" spans="1:10">
      <c r="A3" s="37" t="s">
        <v>81</v>
      </c>
    </row>
    <row r="5" spans="1:10">
      <c r="A5" s="61" t="s">
        <v>80</v>
      </c>
    </row>
    <row r="6" spans="1:10">
      <c r="A6" s="61"/>
    </row>
    <row r="7" spans="1:10">
      <c r="A7" s="61"/>
    </row>
    <row r="8" spans="1:10" ht="20.25" customHeight="1">
      <c r="A8" s="62" t="s">
        <v>7</v>
      </c>
      <c r="B8" s="93" t="s">
        <v>5</v>
      </c>
      <c r="C8" s="93"/>
      <c r="D8" s="93"/>
      <c r="E8" s="93" t="s">
        <v>12</v>
      </c>
      <c r="F8" s="93"/>
      <c r="G8" s="93"/>
    </row>
    <row r="9" spans="1:10">
      <c r="A9" s="48" t="s">
        <v>76</v>
      </c>
      <c r="B9" s="49" t="s">
        <v>3</v>
      </c>
      <c r="C9" s="49" t="s">
        <v>2</v>
      </c>
      <c r="D9" s="49" t="s">
        <v>8</v>
      </c>
      <c r="E9" s="49" t="s">
        <v>3</v>
      </c>
      <c r="F9" s="49" t="s">
        <v>2</v>
      </c>
      <c r="G9" s="49" t="s">
        <v>8</v>
      </c>
      <c r="I9" s="74"/>
    </row>
    <row r="10" spans="1:10" s="81" customFormat="1">
      <c r="A10" s="57" t="s">
        <v>82</v>
      </c>
      <c r="B10" s="57"/>
      <c r="C10" s="57"/>
      <c r="D10" s="57"/>
      <c r="E10" s="57"/>
      <c r="F10" s="57"/>
      <c r="G10" s="59"/>
      <c r="I10" s="74"/>
      <c r="J10" s="45"/>
    </row>
    <row r="11" spans="1:10" s="81" customFormat="1">
      <c r="A11" s="57" t="s">
        <v>77</v>
      </c>
      <c r="B11" s="57"/>
      <c r="C11" s="57"/>
      <c r="D11" s="57"/>
      <c r="E11" s="57"/>
      <c r="F11" s="57"/>
      <c r="G11" s="59"/>
      <c r="I11" s="75"/>
      <c r="J11" s="45"/>
    </row>
    <row r="12" spans="1:10" s="81" customFormat="1">
      <c r="A12" s="57" t="s">
        <v>78</v>
      </c>
      <c r="B12" s="57"/>
      <c r="C12" s="57"/>
      <c r="D12" s="57"/>
      <c r="E12" s="57"/>
      <c r="F12" s="57"/>
      <c r="G12" s="59"/>
    </row>
    <row r="13" spans="1:10">
      <c r="A13" s="58" t="s">
        <v>79</v>
      </c>
      <c r="B13" s="58"/>
      <c r="C13" s="58"/>
      <c r="D13" s="59"/>
      <c r="E13" s="57"/>
      <c r="F13" s="57"/>
      <c r="G13" s="59"/>
    </row>
    <row r="14" spans="1:10">
      <c r="A14" s="57" t="s">
        <v>83</v>
      </c>
      <c r="B14" s="58"/>
      <c r="C14" s="57"/>
      <c r="D14" s="59"/>
      <c r="E14" s="57"/>
      <c r="F14" s="57"/>
      <c r="G14" s="59"/>
    </row>
    <row r="15" spans="1:10">
      <c r="A15" s="58" t="s">
        <v>13</v>
      </c>
      <c r="B15" s="58">
        <v>36</v>
      </c>
      <c r="C15" s="58">
        <f>B15*2</f>
        <v>72</v>
      </c>
      <c r="D15" s="59">
        <v>2000000</v>
      </c>
      <c r="E15" s="58">
        <v>10</v>
      </c>
      <c r="F15" s="58">
        <f>E15*2</f>
        <v>20</v>
      </c>
      <c r="G15" s="82">
        <v>1000000</v>
      </c>
    </row>
    <row r="16" spans="1:10">
      <c r="A16" s="77"/>
      <c r="B16" s="77"/>
      <c r="C16" s="77"/>
      <c r="D16" s="78"/>
      <c r="E16" s="79"/>
      <c r="F16" s="79"/>
      <c r="G16" s="80"/>
    </row>
    <row r="17" spans="1:7">
      <c r="A17" s="37" t="s">
        <v>55</v>
      </c>
    </row>
    <row r="19" spans="1:7">
      <c r="A19" s="61" t="s">
        <v>56</v>
      </c>
    </row>
    <row r="20" spans="1:7">
      <c r="A20" s="61" t="s">
        <v>57</v>
      </c>
    </row>
    <row r="21" spans="1:7">
      <c r="A21" s="61" t="s">
        <v>58</v>
      </c>
    </row>
    <row r="22" spans="1:7">
      <c r="A22" s="61" t="s">
        <v>59</v>
      </c>
    </row>
    <row r="23" spans="1:7">
      <c r="A23" s="61" t="s">
        <v>60</v>
      </c>
    </row>
    <row r="24" spans="1:7">
      <c r="A24" s="61"/>
    </row>
    <row r="25" spans="1:7">
      <c r="A25" s="62" t="s">
        <v>7</v>
      </c>
      <c r="B25" s="93" t="s">
        <v>5</v>
      </c>
      <c r="C25" s="93"/>
      <c r="D25" s="93"/>
      <c r="E25" s="93" t="s">
        <v>12</v>
      </c>
      <c r="F25" s="93"/>
      <c r="G25" s="93"/>
    </row>
    <row r="26" spans="1:7">
      <c r="A26" s="48" t="s">
        <v>73</v>
      </c>
      <c r="B26" s="49" t="s">
        <v>3</v>
      </c>
      <c r="C26" s="49" t="s">
        <v>2</v>
      </c>
      <c r="D26" s="49" t="s">
        <v>8</v>
      </c>
      <c r="E26" s="49" t="s">
        <v>3</v>
      </c>
      <c r="F26" s="49" t="s">
        <v>2</v>
      </c>
      <c r="G26" s="49" t="s">
        <v>8</v>
      </c>
    </row>
    <row r="27" spans="1:7">
      <c r="A27" s="57" t="s">
        <v>70</v>
      </c>
      <c r="B27" s="57"/>
      <c r="C27" s="57"/>
      <c r="D27" s="57"/>
      <c r="E27" s="57"/>
      <c r="F27" s="57"/>
      <c r="G27" s="59"/>
    </row>
    <row r="28" spans="1:7">
      <c r="A28" s="57" t="s">
        <v>71</v>
      </c>
      <c r="B28" s="57"/>
      <c r="C28" s="57"/>
      <c r="D28" s="57"/>
      <c r="E28" s="57"/>
      <c r="F28" s="57"/>
      <c r="G28" s="59"/>
    </row>
    <row r="29" spans="1:7">
      <c r="A29" s="57" t="s">
        <v>72</v>
      </c>
      <c r="B29" s="57"/>
      <c r="C29" s="57"/>
      <c r="D29" s="57"/>
      <c r="E29" s="57"/>
      <c r="F29" s="57"/>
      <c r="G29" s="59"/>
    </row>
    <row r="30" spans="1:7">
      <c r="A30" s="57" t="s">
        <v>64</v>
      </c>
      <c r="B30" s="57"/>
      <c r="C30" s="57"/>
      <c r="D30" s="59"/>
      <c r="E30" s="57"/>
      <c r="F30" s="57"/>
      <c r="G30" s="59"/>
    </row>
    <row r="31" spans="1:7">
      <c r="A31" s="57" t="s">
        <v>168</v>
      </c>
      <c r="B31" s="57"/>
      <c r="C31" s="57"/>
      <c r="D31" s="59"/>
      <c r="E31" s="57"/>
      <c r="F31" s="57"/>
      <c r="G31" s="59"/>
    </row>
    <row r="32" spans="1:7">
      <c r="A32" s="57" t="s">
        <v>169</v>
      </c>
      <c r="B32" s="57"/>
      <c r="C32" s="57"/>
      <c r="D32" s="59"/>
      <c r="E32" s="57"/>
      <c r="F32" s="57"/>
      <c r="G32" s="59"/>
    </row>
    <row r="33" spans="1:7">
      <c r="A33" s="63" t="s">
        <v>13</v>
      </c>
      <c r="B33" s="63">
        <v>36</v>
      </c>
      <c r="C33" s="63">
        <f>B33*2</f>
        <v>72</v>
      </c>
      <c r="D33" s="64">
        <v>1000000</v>
      </c>
      <c r="E33" s="63">
        <v>8</v>
      </c>
      <c r="F33" s="63">
        <f>E33*2</f>
        <v>16</v>
      </c>
      <c r="G33" s="76">
        <v>800000</v>
      </c>
    </row>
    <row r="34" spans="1:7">
      <c r="A34" s="37"/>
      <c r="E34" s="37"/>
    </row>
    <row r="35" spans="1:7">
      <c r="A35" s="37" t="s">
        <v>31</v>
      </c>
    </row>
    <row r="37" spans="1:7">
      <c r="A37" s="61" t="s">
        <v>32</v>
      </c>
    </row>
    <row r="38" spans="1:7">
      <c r="A38" s="61" t="s">
        <v>33</v>
      </c>
    </row>
    <row r="39" spans="1:7">
      <c r="A39" s="61" t="s">
        <v>63</v>
      </c>
    </row>
    <row r="40" spans="1:7">
      <c r="A40" s="61" t="s">
        <v>62</v>
      </c>
    </row>
    <row r="41" spans="1:7">
      <c r="A41" s="61" t="s">
        <v>34</v>
      </c>
    </row>
    <row r="42" spans="1:7">
      <c r="A42" s="61"/>
    </row>
    <row r="43" spans="1:7">
      <c r="A43" s="62" t="s">
        <v>7</v>
      </c>
      <c r="B43" s="93" t="s">
        <v>5</v>
      </c>
      <c r="C43" s="93"/>
      <c r="D43" s="93"/>
      <c r="E43" s="93" t="s">
        <v>12</v>
      </c>
      <c r="F43" s="93"/>
      <c r="G43" s="93"/>
    </row>
    <row r="44" spans="1:7">
      <c r="A44" s="48" t="s">
        <v>30</v>
      </c>
      <c r="B44" s="49" t="s">
        <v>3</v>
      </c>
      <c r="C44" s="49" t="s">
        <v>2</v>
      </c>
      <c r="D44" s="49" t="s">
        <v>8</v>
      </c>
      <c r="E44" s="49" t="s">
        <v>3</v>
      </c>
      <c r="F44" s="49" t="s">
        <v>2</v>
      </c>
      <c r="G44" s="49" t="s">
        <v>8</v>
      </c>
    </row>
    <row r="45" spans="1:7">
      <c r="A45" s="57" t="s">
        <v>0</v>
      </c>
      <c r="B45" s="57">
        <v>10</v>
      </c>
      <c r="C45" s="57"/>
      <c r="D45" s="57"/>
      <c r="E45" s="57">
        <v>6</v>
      </c>
      <c r="F45" s="57">
        <f>E45*2</f>
        <v>12</v>
      </c>
      <c r="G45" s="59">
        <f>E45*60000</f>
        <v>360000</v>
      </c>
    </row>
    <row r="46" spans="1:7">
      <c r="A46" s="57" t="s">
        <v>24</v>
      </c>
      <c r="B46" s="57">
        <v>10</v>
      </c>
      <c r="C46" s="57"/>
      <c r="D46" s="57"/>
      <c r="E46" s="57">
        <v>6</v>
      </c>
      <c r="F46" s="57">
        <f t="shared" ref="F46:F48" si="0">E46*2</f>
        <v>12</v>
      </c>
      <c r="G46" s="59">
        <f t="shared" ref="G46:G48" si="1">E46*60000</f>
        <v>360000</v>
      </c>
    </row>
    <row r="47" spans="1:7">
      <c r="A47" s="57" t="s">
        <v>54</v>
      </c>
      <c r="B47" s="57">
        <v>7</v>
      </c>
      <c r="C47" s="57"/>
      <c r="D47" s="59"/>
      <c r="E47" s="57">
        <v>6</v>
      </c>
      <c r="F47" s="57">
        <f t="shared" si="0"/>
        <v>12</v>
      </c>
      <c r="G47" s="59">
        <f t="shared" si="1"/>
        <v>360000</v>
      </c>
    </row>
    <row r="48" spans="1:7">
      <c r="A48" s="57" t="s">
        <v>69</v>
      </c>
      <c r="B48" s="57">
        <v>9</v>
      </c>
      <c r="C48" s="57"/>
      <c r="D48" s="59"/>
      <c r="E48" s="57">
        <v>6</v>
      </c>
      <c r="F48" s="57">
        <f t="shared" si="0"/>
        <v>12</v>
      </c>
      <c r="G48" s="59">
        <f t="shared" si="1"/>
        <v>360000</v>
      </c>
    </row>
    <row r="49" spans="1:7">
      <c r="A49" s="58" t="s">
        <v>13</v>
      </c>
      <c r="B49" s="58">
        <f>SUM(B45:B48)</f>
        <v>36</v>
      </c>
      <c r="C49" s="58">
        <f>B49*2</f>
        <v>72</v>
      </c>
      <c r="D49" s="59">
        <v>600000</v>
      </c>
      <c r="E49" s="57"/>
      <c r="F49" s="57"/>
      <c r="G49" s="59"/>
    </row>
    <row r="50" spans="1:7">
      <c r="D50" s="66"/>
      <c r="E50" s="37"/>
      <c r="F50" s="37"/>
      <c r="G50" s="67"/>
    </row>
    <row r="51" spans="1:7">
      <c r="A51" s="37" t="s">
        <v>45</v>
      </c>
      <c r="E51" s="37"/>
    </row>
    <row r="52" spans="1:7">
      <c r="A52" s="45" t="s">
        <v>167</v>
      </c>
    </row>
    <row r="53" spans="1:7">
      <c r="A53" s="45" t="s">
        <v>15</v>
      </c>
    </row>
  </sheetData>
  <mergeCells count="6">
    <mergeCell ref="B8:D8"/>
    <mergeCell ref="E8:G8"/>
    <mergeCell ref="B25:D25"/>
    <mergeCell ref="E25:G25"/>
    <mergeCell ref="B43:D43"/>
    <mergeCell ref="E43:G43"/>
  </mergeCells>
  <pageMargins left="0.7" right="0.7" top="0.75" bottom="0.75" header="0.3" footer="0.3"/>
  <pageSetup paperSize="9" scale="8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6"/>
  <sheetViews>
    <sheetView view="pageBreakPreview" zoomScaleSheetLayoutView="100" workbookViewId="0">
      <selection activeCell="I6" sqref="I6"/>
    </sheetView>
  </sheetViews>
  <sheetFormatPr defaultRowHeight="14.25"/>
  <cols>
    <col min="1" max="1" width="33.42578125" style="45" customWidth="1"/>
    <col min="2" max="2" width="11.85546875" style="45" customWidth="1"/>
    <col min="3" max="3" width="9.28515625" style="45" bestFit="1" customWidth="1"/>
    <col min="4" max="4" width="13.42578125" style="45" bestFit="1" customWidth="1"/>
    <col min="5" max="6" width="9.28515625" style="45" bestFit="1" customWidth="1"/>
    <col min="7" max="7" width="15.42578125" style="45" bestFit="1" customWidth="1"/>
    <col min="8" max="8" width="9.140625" style="45"/>
    <col min="9" max="9" width="11.5703125" style="45" bestFit="1" customWidth="1"/>
    <col min="10" max="10" width="12.28515625" style="45" bestFit="1" customWidth="1"/>
    <col min="11" max="11" width="11.5703125" style="45" bestFit="1" customWidth="1"/>
    <col min="12" max="16384" width="9.140625" style="45"/>
  </cols>
  <sheetData>
    <row r="1" spans="1:11" ht="25.5" customHeight="1">
      <c r="A1" s="38" t="s">
        <v>170</v>
      </c>
      <c r="B1" s="38"/>
      <c r="C1" s="38"/>
      <c r="D1" s="38"/>
      <c r="E1" s="38"/>
      <c r="F1" s="38"/>
      <c r="G1" s="38"/>
    </row>
    <row r="2" spans="1:11" ht="20.25">
      <c r="A2" s="73" t="s">
        <v>51</v>
      </c>
    </row>
    <row r="3" spans="1:11">
      <c r="A3" s="37" t="s">
        <v>21</v>
      </c>
    </row>
    <row r="5" spans="1:11">
      <c r="A5" s="61" t="s">
        <v>149</v>
      </c>
    </row>
    <row r="6" spans="1:11">
      <c r="A6" s="61" t="s">
        <v>23</v>
      </c>
    </row>
    <row r="7" spans="1:11">
      <c r="A7" s="61" t="s">
        <v>41</v>
      </c>
    </row>
    <row r="8" spans="1:11" ht="27.75" customHeight="1">
      <c r="A8" s="61"/>
    </row>
    <row r="9" spans="1:11">
      <c r="A9" s="62" t="s">
        <v>7</v>
      </c>
      <c r="B9" s="93" t="s">
        <v>5</v>
      </c>
      <c r="C9" s="93"/>
      <c r="D9" s="93"/>
      <c r="E9" s="93" t="s">
        <v>12</v>
      </c>
      <c r="F9" s="93"/>
      <c r="G9" s="93"/>
    </row>
    <row r="10" spans="1:11">
      <c r="A10" s="48" t="s">
        <v>46</v>
      </c>
      <c r="B10" s="49" t="s">
        <v>3</v>
      </c>
      <c r="C10" s="49" t="s">
        <v>2</v>
      </c>
      <c r="D10" s="49" t="s">
        <v>8</v>
      </c>
      <c r="E10" s="49" t="s">
        <v>3</v>
      </c>
      <c r="F10" s="49" t="s">
        <v>2</v>
      </c>
      <c r="G10" s="49" t="s">
        <v>8</v>
      </c>
      <c r="I10" s="74"/>
      <c r="K10" s="85"/>
    </row>
    <row r="11" spans="1:11">
      <c r="A11" s="57" t="s">
        <v>49</v>
      </c>
      <c r="B11" s="57">
        <v>11</v>
      </c>
      <c r="C11" s="57"/>
      <c r="D11" s="57"/>
      <c r="E11" s="57">
        <v>6</v>
      </c>
      <c r="F11" s="57">
        <f>E11*2</f>
        <v>12</v>
      </c>
      <c r="G11" s="59">
        <v>600000</v>
      </c>
      <c r="I11" s="74"/>
      <c r="K11" s="86"/>
    </row>
    <row r="12" spans="1:11">
      <c r="A12" s="57" t="s">
        <v>17</v>
      </c>
      <c r="B12" s="57">
        <v>25</v>
      </c>
      <c r="C12" s="57"/>
      <c r="D12" s="57"/>
      <c r="E12" s="57">
        <v>10</v>
      </c>
      <c r="F12" s="57">
        <f>E12*2</f>
        <v>20</v>
      </c>
      <c r="G12" s="59">
        <v>1000000</v>
      </c>
      <c r="I12" s="75"/>
    </row>
    <row r="13" spans="1:11">
      <c r="A13" s="58" t="s">
        <v>13</v>
      </c>
      <c r="B13" s="58">
        <f>SUM(B11:B12)</f>
        <v>36</v>
      </c>
      <c r="C13" s="58">
        <f>36*2</f>
        <v>72</v>
      </c>
      <c r="D13" s="59">
        <v>1200000</v>
      </c>
      <c r="E13" s="57"/>
      <c r="F13" s="57"/>
      <c r="G13" s="59"/>
    </row>
    <row r="14" spans="1:11">
      <c r="A14" s="65"/>
      <c r="B14" s="63"/>
      <c r="C14" s="65"/>
      <c r="D14" s="64"/>
      <c r="E14" s="65"/>
      <c r="F14" s="65"/>
      <c r="G14" s="64"/>
      <c r="I14" s="74"/>
    </row>
    <row r="15" spans="1:11">
      <c r="A15" s="54" t="s">
        <v>48</v>
      </c>
      <c r="B15" s="49" t="s">
        <v>3</v>
      </c>
      <c r="C15" s="49" t="s">
        <v>2</v>
      </c>
      <c r="D15" s="49" t="s">
        <v>8</v>
      </c>
      <c r="E15" s="49" t="s">
        <v>3</v>
      </c>
      <c r="F15" s="49" t="s">
        <v>2</v>
      </c>
      <c r="G15" s="49" t="s">
        <v>8</v>
      </c>
      <c r="I15" s="74"/>
    </row>
    <row r="16" spans="1:11">
      <c r="A16" s="57" t="s">
        <v>22</v>
      </c>
      <c r="B16" s="57">
        <v>11</v>
      </c>
      <c r="C16" s="57"/>
      <c r="D16" s="72"/>
      <c r="E16" s="57">
        <v>10</v>
      </c>
      <c r="F16" s="57">
        <f>E16*2</f>
        <v>20</v>
      </c>
      <c r="G16" s="82">
        <v>1000000</v>
      </c>
      <c r="I16" s="75"/>
    </row>
    <row r="17" spans="1:9">
      <c r="A17" s="57" t="s">
        <v>19</v>
      </c>
      <c r="B17" s="57">
        <v>25</v>
      </c>
      <c r="C17" s="57"/>
      <c r="D17" s="72"/>
      <c r="E17" s="57">
        <v>12</v>
      </c>
      <c r="F17" s="57">
        <f>E17*2</f>
        <v>24</v>
      </c>
      <c r="G17" s="82">
        <v>1200000</v>
      </c>
    </row>
    <row r="18" spans="1:9">
      <c r="A18" s="58" t="s">
        <v>13</v>
      </c>
      <c r="B18" s="58">
        <f>SUM(B16:B17)</f>
        <v>36</v>
      </c>
      <c r="C18" s="58">
        <v>72</v>
      </c>
      <c r="D18" s="59">
        <v>1500000</v>
      </c>
      <c r="E18" s="57"/>
      <c r="F18" s="57"/>
      <c r="G18" s="59"/>
    </row>
    <row r="19" spans="1:9">
      <c r="A19" s="65"/>
      <c r="B19" s="65"/>
      <c r="C19" s="65"/>
      <c r="D19" s="88"/>
      <c r="E19" s="65"/>
      <c r="F19" s="65"/>
      <c r="G19" s="76"/>
      <c r="I19" s="74"/>
    </row>
    <row r="20" spans="1:9">
      <c r="A20" s="54" t="s">
        <v>47</v>
      </c>
      <c r="B20" s="49" t="s">
        <v>3</v>
      </c>
      <c r="C20" s="49" t="s">
        <v>2</v>
      </c>
      <c r="D20" s="49" t="s">
        <v>8</v>
      </c>
      <c r="E20" s="49" t="s">
        <v>3</v>
      </c>
      <c r="F20" s="49" t="s">
        <v>2</v>
      </c>
      <c r="G20" s="49" t="s">
        <v>8</v>
      </c>
      <c r="I20" s="74"/>
    </row>
    <row r="21" spans="1:9">
      <c r="A21" s="57" t="s">
        <v>20</v>
      </c>
      <c r="B21" s="57">
        <v>11</v>
      </c>
      <c r="C21" s="57"/>
      <c r="D21" s="72"/>
      <c r="E21" s="57">
        <v>10</v>
      </c>
      <c r="F21" s="57">
        <f>E21*2</f>
        <v>20</v>
      </c>
      <c r="G21" s="82">
        <v>1000000</v>
      </c>
      <c r="I21" s="75"/>
    </row>
    <row r="22" spans="1:9">
      <c r="A22" s="57" t="s">
        <v>18</v>
      </c>
      <c r="B22" s="57">
        <v>25</v>
      </c>
      <c r="C22" s="57"/>
      <c r="D22" s="72"/>
      <c r="E22" s="57">
        <v>12</v>
      </c>
      <c r="F22" s="57">
        <f>E22*2</f>
        <v>24</v>
      </c>
      <c r="G22" s="82">
        <v>1200000</v>
      </c>
    </row>
    <row r="23" spans="1:9">
      <c r="A23" s="58" t="s">
        <v>13</v>
      </c>
      <c r="B23" s="58">
        <f>SUM(B21:B22)</f>
        <v>36</v>
      </c>
      <c r="C23" s="58">
        <v>72</v>
      </c>
      <c r="D23" s="59">
        <v>1800000</v>
      </c>
      <c r="E23" s="57"/>
      <c r="F23" s="57"/>
      <c r="G23" s="72"/>
    </row>
    <row r="24" spans="1:9">
      <c r="D24" s="66"/>
      <c r="E24" s="37"/>
      <c r="F24" s="37"/>
      <c r="G24" s="67"/>
    </row>
    <row r="25" spans="1:9">
      <c r="A25" s="37" t="s">
        <v>89</v>
      </c>
    </row>
    <row r="27" spans="1:9">
      <c r="A27" s="61" t="s">
        <v>91</v>
      </c>
    </row>
    <row r="28" spans="1:9">
      <c r="A28" s="61"/>
    </row>
    <row r="29" spans="1:9">
      <c r="A29" s="62" t="s">
        <v>7</v>
      </c>
      <c r="B29" s="94" t="s">
        <v>5</v>
      </c>
      <c r="C29" s="95"/>
      <c r="D29" s="96"/>
      <c r="E29" s="94" t="s">
        <v>12</v>
      </c>
      <c r="F29" s="95"/>
      <c r="G29" s="96"/>
    </row>
    <row r="30" spans="1:9">
      <c r="A30" s="48" t="s">
        <v>94</v>
      </c>
      <c r="B30" s="49" t="s">
        <v>3</v>
      </c>
      <c r="C30" s="49" t="s">
        <v>2</v>
      </c>
      <c r="D30" s="49" t="s">
        <v>8</v>
      </c>
      <c r="E30" s="49" t="s">
        <v>3</v>
      </c>
      <c r="F30" s="49" t="s">
        <v>2</v>
      </c>
      <c r="G30" s="49" t="s">
        <v>8</v>
      </c>
    </row>
    <row r="31" spans="1:9">
      <c r="A31" s="57" t="s">
        <v>107</v>
      </c>
      <c r="B31" s="57">
        <v>10</v>
      </c>
      <c r="C31" s="57"/>
      <c r="D31" s="57"/>
      <c r="E31" s="57">
        <v>10</v>
      </c>
      <c r="F31" s="57">
        <f>E31*2</f>
        <v>20</v>
      </c>
      <c r="G31" s="59">
        <v>1000000</v>
      </c>
    </row>
    <row r="32" spans="1:9">
      <c r="A32" s="57" t="s">
        <v>108</v>
      </c>
      <c r="B32" s="57">
        <v>10</v>
      </c>
      <c r="C32" s="57"/>
      <c r="D32" s="57"/>
      <c r="E32" s="57">
        <v>10</v>
      </c>
      <c r="F32" s="57">
        <f>E32*2</f>
        <v>20</v>
      </c>
      <c r="G32" s="59">
        <v>1000000</v>
      </c>
    </row>
    <row r="33" spans="1:7">
      <c r="A33" s="58" t="s">
        <v>111</v>
      </c>
      <c r="B33" s="57"/>
      <c r="C33" s="57"/>
      <c r="D33" s="57"/>
      <c r="E33" s="57"/>
      <c r="F33" s="57"/>
      <c r="G33" s="59"/>
    </row>
    <row r="34" spans="1:7">
      <c r="A34" s="57" t="s">
        <v>112</v>
      </c>
      <c r="B34" s="57">
        <v>16</v>
      </c>
      <c r="C34" s="57"/>
      <c r="D34" s="59"/>
      <c r="E34" s="57">
        <v>14</v>
      </c>
      <c r="F34" s="57">
        <f>E34*2</f>
        <v>28</v>
      </c>
      <c r="G34" s="59">
        <v>1400000</v>
      </c>
    </row>
    <row r="35" spans="1:7">
      <c r="A35" s="58" t="s">
        <v>13</v>
      </c>
      <c r="B35" s="58">
        <f>SUM(B31:B34)</f>
        <v>36</v>
      </c>
      <c r="C35" s="58">
        <f>B35*2</f>
        <v>72</v>
      </c>
      <c r="D35" s="59">
        <v>2000000</v>
      </c>
      <c r="E35" s="58"/>
      <c r="F35" s="58"/>
      <c r="G35" s="82"/>
    </row>
    <row r="36" spans="1:7">
      <c r="A36" s="77"/>
      <c r="B36" s="77"/>
      <c r="C36" s="77"/>
      <c r="D36" s="78"/>
      <c r="E36" s="79"/>
      <c r="F36" s="79"/>
      <c r="G36" s="80"/>
    </row>
    <row r="37" spans="1:7">
      <c r="A37" s="62" t="s">
        <v>7</v>
      </c>
      <c r="B37" s="94" t="s">
        <v>5</v>
      </c>
      <c r="C37" s="95"/>
      <c r="D37" s="96"/>
      <c r="E37" s="94" t="s">
        <v>12</v>
      </c>
      <c r="F37" s="95"/>
      <c r="G37" s="96"/>
    </row>
    <row r="38" spans="1:7">
      <c r="A38" s="55" t="s">
        <v>95</v>
      </c>
      <c r="B38" s="56" t="s">
        <v>3</v>
      </c>
      <c r="C38" s="56" t="s">
        <v>2</v>
      </c>
      <c r="D38" s="56" t="s">
        <v>8</v>
      </c>
      <c r="E38" s="56" t="s">
        <v>3</v>
      </c>
      <c r="F38" s="56" t="s">
        <v>2</v>
      </c>
      <c r="G38" s="56" t="s">
        <v>8</v>
      </c>
    </row>
    <row r="39" spans="1:7">
      <c r="A39" s="57" t="s">
        <v>109</v>
      </c>
      <c r="B39" s="57">
        <v>10</v>
      </c>
      <c r="C39" s="57"/>
      <c r="D39" s="57"/>
      <c r="E39" s="57">
        <v>10</v>
      </c>
      <c r="F39" s="57">
        <f>E39*2</f>
        <v>20</v>
      </c>
      <c r="G39" s="59">
        <v>1000000</v>
      </c>
    </row>
    <row r="40" spans="1:7">
      <c r="A40" s="57" t="s">
        <v>110</v>
      </c>
      <c r="B40" s="57">
        <v>10</v>
      </c>
      <c r="C40" s="57"/>
      <c r="D40" s="57"/>
      <c r="E40" s="57">
        <v>10</v>
      </c>
      <c r="F40" s="57">
        <f t="shared" ref="F40:F42" si="0">E40*2</f>
        <v>20</v>
      </c>
      <c r="G40" s="59">
        <v>1000000</v>
      </c>
    </row>
    <row r="41" spans="1:7">
      <c r="A41" s="58" t="s">
        <v>111</v>
      </c>
      <c r="B41" s="57"/>
      <c r="C41" s="57"/>
      <c r="D41" s="57"/>
      <c r="E41" s="57"/>
      <c r="F41" s="57"/>
      <c r="G41" s="59"/>
    </row>
    <row r="42" spans="1:7">
      <c r="A42" s="57" t="s">
        <v>90</v>
      </c>
      <c r="B42" s="57">
        <v>16</v>
      </c>
      <c r="C42" s="57"/>
      <c r="D42" s="59"/>
      <c r="E42" s="57">
        <v>14</v>
      </c>
      <c r="F42" s="57">
        <f t="shared" si="0"/>
        <v>28</v>
      </c>
      <c r="G42" s="59">
        <v>1400000</v>
      </c>
    </row>
    <row r="43" spans="1:7">
      <c r="A43" s="58" t="s">
        <v>13</v>
      </c>
      <c r="B43" s="58">
        <f>SUM(B39:B42)</f>
        <v>36</v>
      </c>
      <c r="C43" s="58">
        <f>B43*2</f>
        <v>72</v>
      </c>
      <c r="D43" s="59">
        <v>2000000</v>
      </c>
      <c r="E43" s="58"/>
      <c r="F43" s="58"/>
      <c r="G43" s="82"/>
    </row>
    <row r="44" spans="1:7">
      <c r="A44" s="37" t="s">
        <v>45</v>
      </c>
      <c r="E44" s="37"/>
    </row>
    <row r="45" spans="1:7">
      <c r="A45" s="45" t="s">
        <v>167</v>
      </c>
    </row>
    <row r="46" spans="1:7">
      <c r="A46" s="45" t="s">
        <v>15</v>
      </c>
    </row>
  </sheetData>
  <mergeCells count="6">
    <mergeCell ref="B9:D9"/>
    <mergeCell ref="E9:G9"/>
    <mergeCell ref="B29:D29"/>
    <mergeCell ref="E29:G29"/>
    <mergeCell ref="B37:D37"/>
    <mergeCell ref="E37:G37"/>
  </mergeCells>
  <pageMargins left="0.7" right="0.7" top="0.75" bottom="0.75" header="0.3" footer="0.3"/>
  <pageSetup paperSize="9" scale="85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6"/>
  <sheetViews>
    <sheetView view="pageBreakPreview" zoomScaleNormal="100" zoomScaleSheetLayoutView="100" workbookViewId="0">
      <selection activeCell="I5" sqref="I5"/>
    </sheetView>
  </sheetViews>
  <sheetFormatPr defaultRowHeight="14.25"/>
  <cols>
    <col min="1" max="1" width="34" style="45" customWidth="1"/>
    <col min="2" max="2" width="11.85546875" style="45" customWidth="1"/>
    <col min="3" max="3" width="9.140625" style="45"/>
    <col min="4" max="4" width="13.28515625" style="45" bestFit="1" customWidth="1"/>
    <col min="5" max="6" width="9.140625" style="45"/>
    <col min="7" max="7" width="15.28515625" style="45" bestFit="1" customWidth="1"/>
    <col min="8" max="9" width="9.140625" style="45"/>
    <col min="10" max="10" width="11.5703125" style="45" bestFit="1" customWidth="1"/>
    <col min="11" max="11" width="9.140625" style="45"/>
    <col min="12" max="12" width="10.5703125" style="45" bestFit="1" customWidth="1"/>
    <col min="13" max="16384" width="9.140625" style="45"/>
  </cols>
  <sheetData>
    <row r="1" spans="1:12" ht="20.25">
      <c r="A1" s="73" t="s">
        <v>51</v>
      </c>
    </row>
    <row r="2" spans="1:12">
      <c r="A2" s="37" t="s">
        <v>89</v>
      </c>
    </row>
    <row r="4" spans="1:12">
      <c r="A4" s="61" t="s">
        <v>91</v>
      </c>
    </row>
    <row r="5" spans="1:12">
      <c r="A5" s="61"/>
    </row>
    <row r="6" spans="1:12">
      <c r="A6" s="61"/>
    </row>
    <row r="7" spans="1:12" ht="20.25" customHeight="1">
      <c r="A7" s="62" t="s">
        <v>7</v>
      </c>
      <c r="B7" s="94" t="s">
        <v>5</v>
      </c>
      <c r="C7" s="95"/>
      <c r="D7" s="96"/>
      <c r="E7" s="94" t="s">
        <v>12</v>
      </c>
      <c r="F7" s="95"/>
      <c r="G7" s="96"/>
    </row>
    <row r="8" spans="1:12">
      <c r="A8" s="48" t="s">
        <v>94</v>
      </c>
      <c r="B8" s="49" t="s">
        <v>3</v>
      </c>
      <c r="C8" s="49" t="s">
        <v>2</v>
      </c>
      <c r="D8" s="49" t="s">
        <v>8</v>
      </c>
      <c r="E8" s="49" t="s">
        <v>3</v>
      </c>
      <c r="F8" s="49" t="s">
        <v>2</v>
      </c>
      <c r="G8" s="49" t="s">
        <v>8</v>
      </c>
    </row>
    <row r="9" spans="1:12">
      <c r="A9" s="57" t="s">
        <v>107</v>
      </c>
      <c r="B9" s="57">
        <v>10</v>
      </c>
      <c r="C9" s="57"/>
      <c r="D9" s="57"/>
      <c r="E9" s="57">
        <v>10</v>
      </c>
      <c r="F9" s="57">
        <f>E9*2</f>
        <v>20</v>
      </c>
      <c r="G9" s="59">
        <v>1000000</v>
      </c>
      <c r="J9" s="74"/>
    </row>
    <row r="10" spans="1:12">
      <c r="A10" s="57" t="s">
        <v>108</v>
      </c>
      <c r="B10" s="57">
        <v>10</v>
      </c>
      <c r="C10" s="57"/>
      <c r="D10" s="57"/>
      <c r="E10" s="57">
        <v>10</v>
      </c>
      <c r="F10" s="57">
        <f>E10*2</f>
        <v>20</v>
      </c>
      <c r="G10" s="59">
        <v>1000000</v>
      </c>
      <c r="J10" s="74"/>
    </row>
    <row r="11" spans="1:12">
      <c r="A11" s="58" t="s">
        <v>111</v>
      </c>
      <c r="B11" s="57"/>
      <c r="C11" s="57"/>
      <c r="D11" s="57"/>
      <c r="E11" s="57"/>
      <c r="F11" s="57"/>
      <c r="G11" s="59"/>
      <c r="J11" s="75"/>
      <c r="L11" s="74"/>
    </row>
    <row r="12" spans="1:12">
      <c r="A12" s="57" t="s">
        <v>112</v>
      </c>
      <c r="B12" s="57">
        <v>16</v>
      </c>
      <c r="C12" s="57"/>
      <c r="D12" s="59"/>
      <c r="E12" s="57">
        <v>14</v>
      </c>
      <c r="F12" s="57">
        <f>E12*2</f>
        <v>28</v>
      </c>
      <c r="G12" s="59">
        <v>1400000</v>
      </c>
    </row>
    <row r="13" spans="1:12">
      <c r="A13" s="58" t="s">
        <v>13</v>
      </c>
      <c r="B13" s="58">
        <f>SUM(B9:B12)</f>
        <v>36</v>
      </c>
      <c r="C13" s="58">
        <f>B13*2</f>
        <v>72</v>
      </c>
      <c r="D13" s="59">
        <v>2000000</v>
      </c>
      <c r="E13" s="58"/>
      <c r="F13" s="58"/>
      <c r="G13" s="82"/>
    </row>
    <row r="14" spans="1:12">
      <c r="A14" s="77"/>
      <c r="B14" s="77"/>
      <c r="C14" s="77"/>
      <c r="D14" s="78"/>
      <c r="E14" s="79"/>
      <c r="F14" s="79"/>
      <c r="G14" s="80"/>
    </row>
    <row r="15" spans="1:12" ht="20.25" customHeight="1">
      <c r="A15" s="62" t="s">
        <v>7</v>
      </c>
      <c r="B15" s="94" t="s">
        <v>5</v>
      </c>
      <c r="C15" s="95"/>
      <c r="D15" s="96"/>
      <c r="E15" s="94" t="s">
        <v>12</v>
      </c>
      <c r="F15" s="95"/>
      <c r="G15" s="96"/>
    </row>
    <row r="16" spans="1:12">
      <c r="A16" s="55" t="s">
        <v>95</v>
      </c>
      <c r="B16" s="56" t="s">
        <v>3</v>
      </c>
      <c r="C16" s="56" t="s">
        <v>2</v>
      </c>
      <c r="D16" s="56" t="s">
        <v>8</v>
      </c>
      <c r="E16" s="56" t="s">
        <v>3</v>
      </c>
      <c r="F16" s="56" t="s">
        <v>2</v>
      </c>
      <c r="G16" s="56" t="s">
        <v>8</v>
      </c>
      <c r="J16" s="74"/>
    </row>
    <row r="17" spans="1:12">
      <c r="A17" s="57" t="s">
        <v>109</v>
      </c>
      <c r="B17" s="57">
        <v>10</v>
      </c>
      <c r="C17" s="57"/>
      <c r="D17" s="57"/>
      <c r="E17" s="57">
        <v>10</v>
      </c>
      <c r="F17" s="57">
        <f>E17*2</f>
        <v>20</v>
      </c>
      <c r="G17" s="59">
        <v>1000000</v>
      </c>
      <c r="J17" s="74"/>
    </row>
    <row r="18" spans="1:12">
      <c r="A18" s="57" t="s">
        <v>110</v>
      </c>
      <c r="B18" s="57">
        <v>10</v>
      </c>
      <c r="C18" s="57"/>
      <c r="D18" s="57"/>
      <c r="E18" s="57">
        <v>10</v>
      </c>
      <c r="F18" s="57">
        <f t="shared" ref="F18:F20" si="0">E18*2</f>
        <v>20</v>
      </c>
      <c r="G18" s="59">
        <v>1000000</v>
      </c>
      <c r="J18" s="75"/>
    </row>
    <row r="19" spans="1:12">
      <c r="A19" s="58" t="s">
        <v>111</v>
      </c>
      <c r="B19" s="57"/>
      <c r="C19" s="57"/>
      <c r="D19" s="57"/>
      <c r="E19" s="57"/>
      <c r="F19" s="57"/>
      <c r="G19" s="59"/>
      <c r="L19" s="74"/>
    </row>
    <row r="20" spans="1:12">
      <c r="A20" s="57" t="s">
        <v>90</v>
      </c>
      <c r="B20" s="57">
        <v>16</v>
      </c>
      <c r="C20" s="57"/>
      <c r="D20" s="59"/>
      <c r="E20" s="57">
        <v>14</v>
      </c>
      <c r="F20" s="57">
        <f t="shared" si="0"/>
        <v>28</v>
      </c>
      <c r="G20" s="59">
        <v>1400000</v>
      </c>
    </row>
    <row r="21" spans="1:12">
      <c r="A21" s="58" t="s">
        <v>13</v>
      </c>
      <c r="B21" s="58">
        <f>SUM(B17:B20)</f>
        <v>36</v>
      </c>
      <c r="C21" s="58">
        <f>B21*2</f>
        <v>72</v>
      </c>
      <c r="D21" s="59">
        <v>2000000</v>
      </c>
      <c r="E21" s="58"/>
      <c r="F21" s="58"/>
      <c r="G21" s="82"/>
    </row>
    <row r="22" spans="1:12">
      <c r="A22" s="77"/>
      <c r="B22" s="77"/>
      <c r="C22" s="77"/>
      <c r="D22" s="78"/>
      <c r="E22" s="79"/>
      <c r="F22" s="79"/>
      <c r="G22" s="80"/>
    </row>
    <row r="23" spans="1:12">
      <c r="A23" s="37" t="s">
        <v>45</v>
      </c>
      <c r="E23" s="37" t="s">
        <v>9</v>
      </c>
    </row>
    <row r="24" spans="1:12">
      <c r="A24" s="45" t="s">
        <v>167</v>
      </c>
      <c r="E24" s="45" t="s">
        <v>10</v>
      </c>
    </row>
    <row r="25" spans="1:12">
      <c r="A25" s="45" t="s">
        <v>15</v>
      </c>
      <c r="E25" s="45" t="s">
        <v>11</v>
      </c>
    </row>
    <row r="26" spans="1:12">
      <c r="E26" s="45" t="s">
        <v>14</v>
      </c>
    </row>
  </sheetData>
  <mergeCells count="4">
    <mergeCell ref="B7:D7"/>
    <mergeCell ref="E7:G7"/>
    <mergeCell ref="B15:D15"/>
    <mergeCell ref="E15:G1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2"/>
  <sheetViews>
    <sheetView view="pageBreakPreview" zoomScaleNormal="100" zoomScaleSheetLayoutView="100" workbookViewId="0">
      <selection activeCell="I4" sqref="I4"/>
    </sheetView>
  </sheetViews>
  <sheetFormatPr defaultRowHeight="15"/>
  <cols>
    <col min="1" max="1" width="31.28515625" customWidth="1"/>
    <col min="2" max="2" width="11.85546875" customWidth="1"/>
    <col min="4" max="4" width="13.28515625" bestFit="1" customWidth="1"/>
    <col min="7" max="7" width="15.28515625" bestFit="1" customWidth="1"/>
    <col min="9" max="10" width="11.5703125" bestFit="1" customWidth="1"/>
  </cols>
  <sheetData>
    <row r="1" spans="1:10" ht="21">
      <c r="A1" s="7" t="s">
        <v>51</v>
      </c>
    </row>
    <row r="2" spans="1:10">
      <c r="A2" s="2" t="s">
        <v>31</v>
      </c>
    </row>
    <row r="4" spans="1:10">
      <c r="A4" s="1" t="s">
        <v>32</v>
      </c>
    </row>
    <row r="5" spans="1:10">
      <c r="A5" s="1" t="s">
        <v>33</v>
      </c>
    </row>
    <row r="6" spans="1:10">
      <c r="A6" s="1" t="s">
        <v>63</v>
      </c>
    </row>
    <row r="7" spans="1:10">
      <c r="A7" s="1" t="s">
        <v>62</v>
      </c>
    </row>
    <row r="8" spans="1:10">
      <c r="A8" s="1" t="s">
        <v>34</v>
      </c>
    </row>
    <row r="9" spans="1:10">
      <c r="A9" s="1"/>
    </row>
    <row r="10" spans="1:10" ht="21.75" customHeight="1">
      <c r="A10" s="13" t="s">
        <v>7</v>
      </c>
      <c r="B10" s="97" t="s">
        <v>5</v>
      </c>
      <c r="C10" s="97"/>
      <c r="D10" s="97"/>
      <c r="E10" s="97" t="s">
        <v>12</v>
      </c>
      <c r="F10" s="97"/>
      <c r="G10" s="97"/>
    </row>
    <row r="11" spans="1:10">
      <c r="A11" s="14" t="s">
        <v>30</v>
      </c>
      <c r="B11" s="12" t="s">
        <v>3</v>
      </c>
      <c r="C11" s="12" t="s">
        <v>2</v>
      </c>
      <c r="D11" s="12" t="s">
        <v>8</v>
      </c>
      <c r="E11" s="12" t="s">
        <v>3</v>
      </c>
      <c r="F11" s="12" t="s">
        <v>2</v>
      </c>
      <c r="G11" s="12" t="s">
        <v>8</v>
      </c>
      <c r="I11" s="10"/>
    </row>
    <row r="12" spans="1:10">
      <c r="A12" s="15" t="s">
        <v>0</v>
      </c>
      <c r="B12" s="15">
        <v>10</v>
      </c>
      <c r="C12" s="15"/>
      <c r="D12" s="15"/>
      <c r="E12" s="15">
        <v>6</v>
      </c>
      <c r="F12" s="15">
        <f>E12*2</f>
        <v>12</v>
      </c>
      <c r="G12" s="16">
        <f>E12*60000</f>
        <v>360000</v>
      </c>
      <c r="H12" s="3"/>
      <c r="I12" s="10"/>
    </row>
    <row r="13" spans="1:10">
      <c r="A13" s="6" t="s">
        <v>24</v>
      </c>
      <c r="B13" s="6">
        <v>10</v>
      </c>
      <c r="C13" s="6"/>
      <c r="D13" s="6"/>
      <c r="E13" s="6">
        <v>6</v>
      </c>
      <c r="F13" s="18">
        <f t="shared" ref="F13:F15" si="0">E13*2</f>
        <v>12</v>
      </c>
      <c r="G13" s="16">
        <f t="shared" ref="G13:G15" si="1">E13*60000</f>
        <v>360000</v>
      </c>
      <c r="I13" s="11"/>
    </row>
    <row r="14" spans="1:10">
      <c r="A14" s="15" t="s">
        <v>54</v>
      </c>
      <c r="B14" s="19">
        <v>7</v>
      </c>
      <c r="C14" s="15"/>
      <c r="D14" s="16"/>
      <c r="E14" s="15">
        <v>6</v>
      </c>
      <c r="F14" s="15">
        <f t="shared" si="0"/>
        <v>12</v>
      </c>
      <c r="G14" s="16">
        <f t="shared" si="1"/>
        <v>360000</v>
      </c>
    </row>
    <row r="15" spans="1:10">
      <c r="A15" s="6" t="s">
        <v>69</v>
      </c>
      <c r="B15" s="9">
        <v>9</v>
      </c>
      <c r="C15" s="6"/>
      <c r="D15" s="8"/>
      <c r="E15" s="6">
        <v>6</v>
      </c>
      <c r="F15" s="18">
        <f t="shared" si="0"/>
        <v>12</v>
      </c>
      <c r="G15" s="16">
        <f t="shared" si="1"/>
        <v>360000</v>
      </c>
    </row>
    <row r="16" spans="1:10">
      <c r="A16" s="17" t="s">
        <v>13</v>
      </c>
      <c r="B16" s="17">
        <f>SUM(B12:B15)</f>
        <v>36</v>
      </c>
      <c r="C16" s="17">
        <f>B16*2</f>
        <v>72</v>
      </c>
      <c r="D16" s="16">
        <v>600000</v>
      </c>
      <c r="E16" s="15"/>
      <c r="F16" s="15"/>
      <c r="G16" s="16"/>
      <c r="I16" s="10"/>
      <c r="J16" s="10"/>
    </row>
    <row r="17" spans="1:7">
      <c r="D17" s="4"/>
      <c r="E17" s="2"/>
      <c r="F17" s="2"/>
      <c r="G17" s="5"/>
    </row>
    <row r="18" spans="1:7">
      <c r="A18" s="2" t="s">
        <v>45</v>
      </c>
      <c r="E18" s="2" t="s">
        <v>9</v>
      </c>
    </row>
    <row r="19" spans="1:7">
      <c r="A19" t="s">
        <v>44</v>
      </c>
      <c r="E19" t="s">
        <v>10</v>
      </c>
    </row>
    <row r="20" spans="1:7">
      <c r="A20" t="s">
        <v>15</v>
      </c>
      <c r="E20" t="s">
        <v>11</v>
      </c>
    </row>
    <row r="21" spans="1:7">
      <c r="E21" t="s">
        <v>14</v>
      </c>
    </row>
    <row r="22" spans="1:7">
      <c r="E22" t="s">
        <v>93</v>
      </c>
    </row>
  </sheetData>
  <mergeCells count="2">
    <mergeCell ref="B10:D10"/>
    <mergeCell ref="E10:G10"/>
  </mergeCells>
  <pageMargins left="0.7" right="0.7" top="0.75" bottom="0.75" header="0.3" footer="0.3"/>
  <pageSetup paperSize="9" scale="88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8"/>
  <sheetViews>
    <sheetView view="pageBreakPreview" zoomScaleSheetLayoutView="100" workbookViewId="0">
      <selection activeCell="I6" sqref="I6"/>
    </sheetView>
  </sheetViews>
  <sheetFormatPr defaultRowHeight="14.25"/>
  <cols>
    <col min="1" max="1" width="31.28515625" style="45" customWidth="1"/>
    <col min="2" max="2" width="11.85546875" style="45" customWidth="1"/>
    <col min="3" max="3" width="9.140625" style="45"/>
    <col min="4" max="4" width="13.28515625" style="45" bestFit="1" customWidth="1"/>
    <col min="5" max="6" width="9.140625" style="45"/>
    <col min="7" max="7" width="15.28515625" style="45" bestFit="1" customWidth="1"/>
    <col min="8" max="8" width="9.140625" style="45"/>
    <col min="9" max="9" width="10.5703125" style="45" bestFit="1" customWidth="1"/>
    <col min="10" max="11" width="9.140625" style="45"/>
    <col min="12" max="12" width="10.5703125" style="45" bestFit="1" customWidth="1"/>
    <col min="13" max="16384" width="9.140625" style="45"/>
  </cols>
  <sheetData>
    <row r="1" spans="1:12" ht="25.5" customHeight="1">
      <c r="A1" s="38" t="s">
        <v>170</v>
      </c>
      <c r="B1" s="38"/>
      <c r="C1" s="38"/>
      <c r="D1" s="38"/>
      <c r="E1" s="38"/>
      <c r="F1" s="38"/>
      <c r="G1" s="38"/>
    </row>
    <row r="2" spans="1:12" ht="20.25">
      <c r="A2" s="73" t="s">
        <v>51</v>
      </c>
    </row>
    <row r="3" spans="1:12">
      <c r="A3" s="37" t="s">
        <v>74</v>
      </c>
    </row>
    <row r="5" spans="1:12">
      <c r="A5" s="61" t="s">
        <v>38</v>
      </c>
    </row>
    <row r="6" spans="1:12">
      <c r="A6" s="61" t="s">
        <v>35</v>
      </c>
    </row>
    <row r="7" spans="1:12">
      <c r="A7" s="61" t="s">
        <v>36</v>
      </c>
    </row>
    <row r="8" spans="1:12">
      <c r="A8" s="61" t="s">
        <v>119</v>
      </c>
    </row>
    <row r="9" spans="1:12">
      <c r="A9" s="61" t="s">
        <v>37</v>
      </c>
    </row>
    <row r="10" spans="1:12">
      <c r="A10" s="61" t="s">
        <v>40</v>
      </c>
    </row>
    <row r="11" spans="1:12">
      <c r="A11" s="61"/>
    </row>
    <row r="12" spans="1:12" ht="20.25" customHeight="1">
      <c r="A12" s="62" t="s">
        <v>7</v>
      </c>
      <c r="B12" s="93" t="s">
        <v>5</v>
      </c>
      <c r="C12" s="93"/>
      <c r="D12" s="93"/>
      <c r="E12" s="93" t="s">
        <v>12</v>
      </c>
      <c r="F12" s="93"/>
      <c r="G12" s="93"/>
    </row>
    <row r="13" spans="1:12">
      <c r="A13" s="48" t="s">
        <v>29</v>
      </c>
      <c r="B13" s="49" t="s">
        <v>3</v>
      </c>
      <c r="C13" s="49" t="s">
        <v>2</v>
      </c>
      <c r="D13" s="49" t="s">
        <v>8</v>
      </c>
      <c r="E13" s="49" t="s">
        <v>3</v>
      </c>
      <c r="F13" s="49" t="s">
        <v>2</v>
      </c>
      <c r="G13" s="49" t="s">
        <v>8</v>
      </c>
    </row>
    <row r="14" spans="1:12">
      <c r="A14" s="57" t="s">
        <v>25</v>
      </c>
      <c r="B14" s="57">
        <v>2</v>
      </c>
      <c r="C14" s="57"/>
      <c r="D14" s="57"/>
      <c r="E14" s="57"/>
      <c r="F14" s="57"/>
      <c r="G14" s="59"/>
      <c r="I14" s="74"/>
    </row>
    <row r="15" spans="1:12">
      <c r="A15" s="57" t="s">
        <v>26</v>
      </c>
      <c r="B15" s="57">
        <v>12</v>
      </c>
      <c r="C15" s="57"/>
      <c r="D15" s="57"/>
      <c r="E15" s="57">
        <v>6</v>
      </c>
      <c r="F15" s="57">
        <f>E15*2</f>
        <v>12</v>
      </c>
      <c r="G15" s="59">
        <f>6*50000</f>
        <v>300000</v>
      </c>
      <c r="I15" s="74"/>
    </row>
    <row r="16" spans="1:12">
      <c r="A16" s="57" t="s">
        <v>27</v>
      </c>
      <c r="B16" s="57">
        <v>12</v>
      </c>
      <c r="C16" s="57"/>
      <c r="D16" s="57"/>
      <c r="E16" s="57">
        <v>6</v>
      </c>
      <c r="F16" s="57">
        <f t="shared" ref="F16:F18" si="0">E16*2</f>
        <v>12</v>
      </c>
      <c r="G16" s="59">
        <v>300000</v>
      </c>
      <c r="I16" s="75"/>
      <c r="L16" s="74"/>
    </row>
    <row r="17" spans="1:9">
      <c r="A17" s="57" t="s">
        <v>28</v>
      </c>
      <c r="B17" s="57">
        <v>5</v>
      </c>
      <c r="C17" s="57"/>
      <c r="D17" s="59"/>
      <c r="E17" s="57">
        <v>2</v>
      </c>
      <c r="F17" s="57">
        <f t="shared" si="0"/>
        <v>4</v>
      </c>
      <c r="G17" s="59">
        <v>100000</v>
      </c>
    </row>
    <row r="18" spans="1:9">
      <c r="A18" s="57" t="s">
        <v>123</v>
      </c>
      <c r="B18" s="57">
        <v>5</v>
      </c>
      <c r="C18" s="57"/>
      <c r="D18" s="59"/>
      <c r="E18" s="57">
        <v>4</v>
      </c>
      <c r="F18" s="57">
        <f t="shared" si="0"/>
        <v>8</v>
      </c>
      <c r="G18" s="59">
        <v>300000</v>
      </c>
    </row>
    <row r="19" spans="1:9">
      <c r="A19" s="58" t="s">
        <v>13</v>
      </c>
      <c r="B19" s="58">
        <f>SUM(B14:B18)</f>
        <v>36</v>
      </c>
      <c r="C19" s="58">
        <f>B19*2</f>
        <v>72</v>
      </c>
      <c r="D19" s="59">
        <v>500000</v>
      </c>
      <c r="E19" s="58"/>
      <c r="F19" s="58"/>
      <c r="G19" s="82"/>
    </row>
    <row r="20" spans="1:9">
      <c r="A20" s="77"/>
      <c r="B20" s="77"/>
      <c r="C20" s="77"/>
      <c r="D20" s="78"/>
      <c r="E20" s="79"/>
      <c r="F20" s="79"/>
      <c r="G20" s="80"/>
    </row>
    <row r="21" spans="1:9">
      <c r="A21" s="62" t="s">
        <v>7</v>
      </c>
      <c r="B21" s="93" t="s">
        <v>5</v>
      </c>
      <c r="C21" s="93"/>
      <c r="D21" s="93"/>
      <c r="E21" s="93" t="s">
        <v>12</v>
      </c>
      <c r="F21" s="93"/>
      <c r="G21" s="93"/>
    </row>
    <row r="22" spans="1:9">
      <c r="A22" s="48" t="s">
        <v>113</v>
      </c>
      <c r="B22" s="49" t="s">
        <v>3</v>
      </c>
      <c r="C22" s="49" t="s">
        <v>2</v>
      </c>
      <c r="D22" s="49" t="s">
        <v>8</v>
      </c>
      <c r="E22" s="49" t="s">
        <v>3</v>
      </c>
      <c r="F22" s="49" t="s">
        <v>2</v>
      </c>
      <c r="G22" s="49" t="s">
        <v>8</v>
      </c>
    </row>
    <row r="23" spans="1:9">
      <c r="A23" s="57" t="s">
        <v>27</v>
      </c>
      <c r="B23" s="57">
        <v>12</v>
      </c>
      <c r="C23" s="57"/>
      <c r="D23" s="57"/>
      <c r="E23" s="57">
        <v>6</v>
      </c>
      <c r="F23" s="57">
        <f>E23*2</f>
        <v>12</v>
      </c>
      <c r="G23" s="59">
        <v>300000</v>
      </c>
      <c r="I23" s="74"/>
    </row>
    <row r="24" spans="1:9">
      <c r="A24" s="57" t="s">
        <v>114</v>
      </c>
      <c r="B24" s="57">
        <v>12</v>
      </c>
      <c r="C24" s="57"/>
      <c r="D24" s="57"/>
      <c r="E24" s="57">
        <v>6</v>
      </c>
      <c r="F24" s="57">
        <f>E24*2</f>
        <v>12</v>
      </c>
      <c r="G24" s="59">
        <f>6*70000</f>
        <v>420000</v>
      </c>
      <c r="I24" s="74"/>
    </row>
    <row r="25" spans="1:9">
      <c r="A25" s="57" t="s">
        <v>115</v>
      </c>
      <c r="B25" s="57">
        <v>12</v>
      </c>
      <c r="C25" s="57"/>
      <c r="D25" s="57"/>
      <c r="E25" s="57">
        <v>6</v>
      </c>
      <c r="F25" s="57">
        <f t="shared" ref="F25" si="1">E25*2</f>
        <v>12</v>
      </c>
      <c r="G25" s="59">
        <f>6*70000</f>
        <v>420000</v>
      </c>
      <c r="I25" s="75"/>
    </row>
    <row r="26" spans="1:9">
      <c r="A26" s="58" t="s">
        <v>13</v>
      </c>
      <c r="B26" s="58">
        <f>SUM(B23:B25)</f>
        <v>36</v>
      </c>
      <c r="C26" s="58">
        <f>B26*2</f>
        <v>72</v>
      </c>
      <c r="D26" s="59">
        <v>600000</v>
      </c>
      <c r="E26" s="58"/>
      <c r="F26" s="58"/>
      <c r="G26" s="82"/>
    </row>
    <row r="27" spans="1:9">
      <c r="A27" s="79"/>
      <c r="B27" s="79"/>
      <c r="C27" s="79"/>
      <c r="D27" s="78"/>
      <c r="E27" s="79"/>
      <c r="F27" s="79"/>
      <c r="G27" s="80"/>
    </row>
    <row r="28" spans="1:9">
      <c r="A28" s="37" t="s">
        <v>92</v>
      </c>
    </row>
    <row r="30" spans="1:9">
      <c r="A30" s="61" t="s">
        <v>87</v>
      </c>
    </row>
    <row r="31" spans="1:9">
      <c r="A31" s="61" t="s">
        <v>88</v>
      </c>
    </row>
    <row r="32" spans="1:9">
      <c r="A32" s="61"/>
    </row>
    <row r="33" spans="1:7">
      <c r="A33" s="62" t="s">
        <v>7</v>
      </c>
      <c r="B33" s="93" t="s">
        <v>5</v>
      </c>
      <c r="C33" s="93"/>
      <c r="D33" s="93"/>
      <c r="E33" s="93" t="s">
        <v>12</v>
      </c>
      <c r="F33" s="93"/>
      <c r="G33" s="93"/>
    </row>
    <row r="34" spans="1:7">
      <c r="A34" s="48" t="s">
        <v>84</v>
      </c>
      <c r="B34" s="49" t="s">
        <v>3</v>
      </c>
      <c r="C34" s="49" t="s">
        <v>2</v>
      </c>
      <c r="D34" s="49" t="s">
        <v>8</v>
      </c>
      <c r="E34" s="49" t="s">
        <v>3</v>
      </c>
      <c r="F34" s="49" t="s">
        <v>2</v>
      </c>
      <c r="G34" s="49" t="s">
        <v>8</v>
      </c>
    </row>
    <row r="35" spans="1:7">
      <c r="A35" s="57" t="s">
        <v>84</v>
      </c>
      <c r="B35" s="57"/>
      <c r="C35" s="57"/>
      <c r="D35" s="57"/>
      <c r="E35" s="57"/>
      <c r="F35" s="57"/>
      <c r="G35" s="59"/>
    </row>
    <row r="36" spans="1:7">
      <c r="A36" s="92" t="s">
        <v>85</v>
      </c>
      <c r="B36" s="57">
        <v>15</v>
      </c>
      <c r="C36" s="57"/>
      <c r="D36" s="57"/>
      <c r="E36" s="57">
        <v>8</v>
      </c>
      <c r="F36" s="57">
        <f>E36*2</f>
        <v>16</v>
      </c>
      <c r="G36" s="59">
        <v>800000</v>
      </c>
    </row>
    <row r="37" spans="1:7">
      <c r="A37" s="92" t="s">
        <v>86</v>
      </c>
      <c r="B37" s="57">
        <v>21</v>
      </c>
      <c r="C37" s="57"/>
      <c r="D37" s="59"/>
      <c r="E37" s="57">
        <v>10</v>
      </c>
      <c r="F37" s="57">
        <f>E37*2</f>
        <v>20</v>
      </c>
      <c r="G37" s="59">
        <v>1000000</v>
      </c>
    </row>
    <row r="38" spans="1:7">
      <c r="A38" s="58" t="s">
        <v>13</v>
      </c>
      <c r="B38" s="58">
        <f>SUM(B35:B37)</f>
        <v>36</v>
      </c>
      <c r="C38" s="58">
        <f>B38*2</f>
        <v>72</v>
      </c>
      <c r="D38" s="59">
        <v>1500000</v>
      </c>
      <c r="E38" s="58"/>
      <c r="F38" s="58"/>
      <c r="G38" s="82"/>
    </row>
    <row r="39" spans="1:7">
      <c r="A39" s="77"/>
      <c r="B39" s="77"/>
      <c r="C39" s="77"/>
      <c r="D39" s="78"/>
      <c r="E39" s="79"/>
      <c r="F39" s="79"/>
      <c r="G39" s="80"/>
    </row>
    <row r="40" spans="1:7">
      <c r="A40" s="62" t="s">
        <v>7</v>
      </c>
      <c r="B40" s="93" t="s">
        <v>5</v>
      </c>
      <c r="C40" s="93"/>
      <c r="D40" s="93"/>
      <c r="E40" s="93" t="s">
        <v>12</v>
      </c>
      <c r="F40" s="93"/>
      <c r="G40" s="93"/>
    </row>
    <row r="41" spans="1:7">
      <c r="A41" s="48" t="s">
        <v>150</v>
      </c>
      <c r="B41" s="49" t="s">
        <v>3</v>
      </c>
      <c r="C41" s="49" t="s">
        <v>2</v>
      </c>
      <c r="D41" s="49" t="s">
        <v>8</v>
      </c>
      <c r="E41" s="49" t="s">
        <v>3</v>
      </c>
      <c r="F41" s="49" t="s">
        <v>2</v>
      </c>
      <c r="G41" s="49" t="s">
        <v>8</v>
      </c>
    </row>
    <row r="42" spans="1:7">
      <c r="A42" s="57" t="s">
        <v>116</v>
      </c>
      <c r="B42" s="57">
        <v>10</v>
      </c>
      <c r="C42" s="57"/>
      <c r="D42" s="57"/>
      <c r="E42" s="57">
        <v>10</v>
      </c>
      <c r="F42" s="57">
        <f>E42*2</f>
        <v>20</v>
      </c>
      <c r="G42" s="59">
        <v>1000000</v>
      </c>
    </row>
    <row r="43" spans="1:7">
      <c r="A43" s="57" t="s">
        <v>117</v>
      </c>
      <c r="B43" s="57">
        <v>12</v>
      </c>
      <c r="C43" s="57"/>
      <c r="D43" s="57"/>
      <c r="E43" s="57">
        <v>12</v>
      </c>
      <c r="F43" s="57">
        <f>E43*2</f>
        <v>24</v>
      </c>
      <c r="G43" s="59">
        <v>1200000</v>
      </c>
    </row>
    <row r="44" spans="1:7">
      <c r="A44" s="57" t="s">
        <v>118</v>
      </c>
      <c r="B44" s="57">
        <v>14</v>
      </c>
      <c r="C44" s="57"/>
      <c r="D44" s="57"/>
      <c r="E44" s="57">
        <v>12</v>
      </c>
      <c r="F44" s="57">
        <f>E44*2</f>
        <v>24</v>
      </c>
      <c r="G44" s="59">
        <v>1200000</v>
      </c>
    </row>
    <row r="45" spans="1:7">
      <c r="A45" s="58" t="s">
        <v>13</v>
      </c>
      <c r="B45" s="58">
        <f>SUM(B42:B44)</f>
        <v>36</v>
      </c>
      <c r="C45" s="58">
        <f>B45*2</f>
        <v>72</v>
      </c>
      <c r="D45" s="59">
        <v>1500000</v>
      </c>
      <c r="E45" s="58"/>
      <c r="F45" s="58"/>
      <c r="G45" s="82"/>
    </row>
    <row r="46" spans="1:7">
      <c r="A46" s="37" t="s">
        <v>45</v>
      </c>
      <c r="E46" s="37"/>
    </row>
    <row r="47" spans="1:7">
      <c r="A47" s="45" t="s">
        <v>167</v>
      </c>
    </row>
    <row r="48" spans="1:7">
      <c r="A48" s="45" t="s">
        <v>15</v>
      </c>
    </row>
  </sheetData>
  <mergeCells count="8">
    <mergeCell ref="B40:D40"/>
    <mergeCell ref="E40:G40"/>
    <mergeCell ref="B12:D12"/>
    <mergeCell ref="E12:G12"/>
    <mergeCell ref="B21:D21"/>
    <mergeCell ref="E21:G21"/>
    <mergeCell ref="B33:D33"/>
    <mergeCell ref="E33:G3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"/>
  <sheetViews>
    <sheetView view="pageBreakPreview" zoomScaleNormal="100" zoomScaleSheetLayoutView="100" workbookViewId="0">
      <selection activeCell="H5" sqref="H5"/>
    </sheetView>
  </sheetViews>
  <sheetFormatPr defaultRowHeight="14.25"/>
  <cols>
    <col min="1" max="1" width="31.28515625" style="45" customWidth="1"/>
    <col min="2" max="2" width="11.85546875" style="45" customWidth="1"/>
    <col min="3" max="3" width="9.140625" style="45"/>
    <col min="4" max="4" width="10.28515625" style="45" customWidth="1"/>
    <col min="5" max="6" width="9.140625" style="45"/>
    <col min="7" max="7" width="12.85546875" style="45" customWidth="1"/>
    <col min="8" max="8" width="9.140625" style="45"/>
    <col min="9" max="9" width="10.5703125" style="45" bestFit="1" customWidth="1"/>
    <col min="10" max="11" width="9.140625" style="45"/>
    <col min="12" max="12" width="10.5703125" style="45" bestFit="1" customWidth="1"/>
    <col min="13" max="16384" width="9.140625" style="45"/>
  </cols>
  <sheetData>
    <row r="1" spans="1:12" ht="20.25">
      <c r="A1" s="73" t="s">
        <v>51</v>
      </c>
    </row>
    <row r="2" spans="1:12">
      <c r="A2" s="37" t="s">
        <v>92</v>
      </c>
    </row>
    <row r="4" spans="1:12">
      <c r="A4" s="61" t="s">
        <v>87</v>
      </c>
    </row>
    <row r="5" spans="1:12">
      <c r="A5" s="61" t="s">
        <v>88</v>
      </c>
    </row>
    <row r="6" spans="1:12">
      <c r="A6" s="61"/>
    </row>
    <row r="7" spans="1:12" ht="20.25" customHeight="1">
      <c r="A7" s="62" t="s">
        <v>7</v>
      </c>
      <c r="B7" s="93" t="s">
        <v>5</v>
      </c>
      <c r="C7" s="93"/>
      <c r="D7" s="93"/>
      <c r="E7" s="93" t="s">
        <v>12</v>
      </c>
      <c r="F7" s="93"/>
      <c r="G7" s="93"/>
    </row>
    <row r="8" spans="1:12">
      <c r="A8" s="48" t="s">
        <v>84</v>
      </c>
      <c r="B8" s="49" t="s">
        <v>3</v>
      </c>
      <c r="C8" s="49" t="s">
        <v>2</v>
      </c>
      <c r="D8" s="49" t="s">
        <v>8</v>
      </c>
      <c r="E8" s="49" t="s">
        <v>3</v>
      </c>
      <c r="F8" s="49" t="s">
        <v>2</v>
      </c>
      <c r="G8" s="49" t="s">
        <v>8</v>
      </c>
    </row>
    <row r="9" spans="1:12">
      <c r="A9" s="65" t="s">
        <v>84</v>
      </c>
      <c r="B9" s="65"/>
      <c r="C9" s="65"/>
      <c r="D9" s="65"/>
      <c r="E9" s="65"/>
      <c r="F9" s="65"/>
      <c r="G9" s="64"/>
      <c r="I9" s="74"/>
    </row>
    <row r="10" spans="1:12">
      <c r="A10" s="90" t="s">
        <v>85</v>
      </c>
      <c r="B10" s="50">
        <v>15</v>
      </c>
      <c r="C10" s="50"/>
      <c r="D10" s="50"/>
      <c r="E10" s="50">
        <v>8</v>
      </c>
      <c r="F10" s="50">
        <f>E10*2</f>
        <v>16</v>
      </c>
      <c r="G10" s="60">
        <v>800000</v>
      </c>
      <c r="I10" s="74"/>
      <c r="L10" s="74"/>
    </row>
    <row r="11" spans="1:12">
      <c r="A11" s="91" t="s">
        <v>86</v>
      </c>
      <c r="B11" s="65">
        <v>21</v>
      </c>
      <c r="C11" s="65"/>
      <c r="D11" s="64"/>
      <c r="E11" s="65">
        <v>10</v>
      </c>
      <c r="F11" s="51">
        <f>E11*2</f>
        <v>20</v>
      </c>
      <c r="G11" s="64">
        <v>1000000</v>
      </c>
      <c r="I11" s="75"/>
    </row>
    <row r="12" spans="1:12">
      <c r="A12" s="83" t="s">
        <v>13</v>
      </c>
      <c r="B12" s="83">
        <f>SUM(B9:B11)</f>
        <v>36</v>
      </c>
      <c r="C12" s="83">
        <f>B12*2</f>
        <v>72</v>
      </c>
      <c r="D12" s="60">
        <v>1500000</v>
      </c>
      <c r="E12" s="83"/>
      <c r="F12" s="83"/>
      <c r="G12" s="87"/>
    </row>
    <row r="13" spans="1:12">
      <c r="A13" s="77"/>
      <c r="B13" s="77"/>
      <c r="C13" s="77"/>
      <c r="D13" s="78"/>
      <c r="E13" s="79"/>
      <c r="F13" s="79"/>
      <c r="G13" s="80"/>
    </row>
    <row r="14" spans="1:12" ht="20.25" customHeight="1">
      <c r="A14" s="62" t="s">
        <v>7</v>
      </c>
      <c r="B14" s="93" t="s">
        <v>5</v>
      </c>
      <c r="C14" s="93"/>
      <c r="D14" s="93"/>
      <c r="E14" s="93" t="s">
        <v>12</v>
      </c>
      <c r="F14" s="93"/>
      <c r="G14" s="93"/>
    </row>
    <row r="15" spans="1:12">
      <c r="A15" s="48" t="s">
        <v>150</v>
      </c>
      <c r="B15" s="49" t="s">
        <v>3</v>
      </c>
      <c r="C15" s="49" t="s">
        <v>2</v>
      </c>
      <c r="D15" s="49" t="s">
        <v>8</v>
      </c>
      <c r="E15" s="49" t="s">
        <v>3</v>
      </c>
      <c r="F15" s="49" t="s">
        <v>2</v>
      </c>
      <c r="G15" s="49" t="s">
        <v>8</v>
      </c>
    </row>
    <row r="16" spans="1:12">
      <c r="A16" s="50" t="s">
        <v>116</v>
      </c>
      <c r="B16" s="50">
        <v>10</v>
      </c>
      <c r="C16" s="50"/>
      <c r="D16" s="50"/>
      <c r="E16" s="50">
        <v>10</v>
      </c>
      <c r="F16" s="50">
        <f>E16*2</f>
        <v>20</v>
      </c>
      <c r="G16" s="60">
        <v>1000000</v>
      </c>
      <c r="I16" s="74"/>
    </row>
    <row r="17" spans="1:12">
      <c r="A17" s="65" t="s">
        <v>117</v>
      </c>
      <c r="B17" s="65">
        <v>12</v>
      </c>
      <c r="C17" s="65"/>
      <c r="D17" s="65"/>
      <c r="E17" s="65">
        <v>12</v>
      </c>
      <c r="F17" s="51">
        <f>E17*2</f>
        <v>24</v>
      </c>
      <c r="G17" s="64">
        <v>1200000</v>
      </c>
      <c r="I17" s="74"/>
    </row>
    <row r="18" spans="1:12">
      <c r="A18" s="50" t="s">
        <v>118</v>
      </c>
      <c r="B18" s="50">
        <v>14</v>
      </c>
      <c r="C18" s="50"/>
      <c r="D18" s="50"/>
      <c r="E18" s="50">
        <v>12</v>
      </c>
      <c r="F18" s="50">
        <f>E18*2</f>
        <v>24</v>
      </c>
      <c r="G18" s="60">
        <v>1200000</v>
      </c>
      <c r="I18" s="75"/>
      <c r="L18" s="74"/>
    </row>
    <row r="19" spans="1:12">
      <c r="A19" s="52" t="s">
        <v>13</v>
      </c>
      <c r="B19" s="52">
        <f>SUM(B16:B18)</f>
        <v>36</v>
      </c>
      <c r="C19" s="52">
        <f>B19*2</f>
        <v>72</v>
      </c>
      <c r="D19" s="53">
        <v>1500000</v>
      </c>
      <c r="E19" s="52"/>
      <c r="F19" s="52"/>
      <c r="G19" s="89"/>
    </row>
    <row r="20" spans="1:12">
      <c r="A20" s="77"/>
      <c r="B20" s="77"/>
      <c r="C20" s="77"/>
      <c r="D20" s="78"/>
      <c r="E20" s="79"/>
      <c r="F20" s="79"/>
      <c r="G20" s="80"/>
    </row>
    <row r="21" spans="1:12">
      <c r="A21" s="37" t="s">
        <v>45</v>
      </c>
      <c r="E21" s="37" t="s">
        <v>9</v>
      </c>
    </row>
    <row r="22" spans="1:12">
      <c r="A22" s="45" t="s">
        <v>167</v>
      </c>
      <c r="E22" s="45" t="s">
        <v>10</v>
      </c>
    </row>
    <row r="23" spans="1:12">
      <c r="A23" s="45" t="s">
        <v>15</v>
      </c>
      <c r="E23" s="45" t="s">
        <v>11</v>
      </c>
    </row>
    <row r="24" spans="1:12">
      <c r="E24" s="45" t="s">
        <v>14</v>
      </c>
    </row>
    <row r="25" spans="1:12">
      <c r="E25" s="45" t="s">
        <v>93</v>
      </c>
    </row>
  </sheetData>
  <mergeCells count="4">
    <mergeCell ref="B7:D7"/>
    <mergeCell ref="E7:G7"/>
    <mergeCell ref="B14:D14"/>
    <mergeCell ref="E14:G1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9"/>
  <sheetViews>
    <sheetView topLeftCell="C9" workbookViewId="0">
      <selection activeCell="K5" sqref="K5:AD33"/>
    </sheetView>
  </sheetViews>
  <sheetFormatPr defaultRowHeight="15.75"/>
  <cols>
    <col min="1" max="1" width="5.7109375" style="23" customWidth="1"/>
    <col min="2" max="2" width="45.7109375" style="23" customWidth="1"/>
    <col min="3" max="3" width="10.28515625" style="23" customWidth="1"/>
    <col min="4" max="5" width="10.7109375" style="23" customWidth="1"/>
    <col min="6" max="6" width="6.28515625" style="23" customWidth="1"/>
    <col min="7" max="7" width="43.42578125" style="23" customWidth="1"/>
    <col min="8" max="8" width="11.5703125" style="23" customWidth="1"/>
    <col min="9" max="9" width="10.28515625" style="23" customWidth="1"/>
    <col min="10" max="10" width="10.28515625" style="22" bestFit="1" customWidth="1"/>
    <col min="11" max="12" width="14.28515625" style="22" bestFit="1" customWidth="1"/>
    <col min="13" max="13" width="10.28515625" style="22" bestFit="1" customWidth="1"/>
    <col min="14" max="16384" width="9.140625" style="22"/>
  </cols>
  <sheetData>
    <row r="1" spans="1:12">
      <c r="A1" s="23" t="s">
        <v>151</v>
      </c>
      <c r="F1" s="23" t="s">
        <v>151</v>
      </c>
    </row>
    <row r="2" spans="1:12" ht="25.5" customHeight="1">
      <c r="A2" s="98" t="s">
        <v>120</v>
      </c>
      <c r="B2" s="98"/>
      <c r="C2" s="98"/>
      <c r="D2" s="98"/>
      <c r="E2" s="21"/>
      <c r="F2" s="98" t="s">
        <v>121</v>
      </c>
      <c r="G2" s="98"/>
      <c r="H2" s="98"/>
      <c r="I2" s="98"/>
    </row>
    <row r="3" spans="1:12">
      <c r="B3" s="21"/>
      <c r="C3" s="21"/>
      <c r="D3" s="21"/>
      <c r="E3" s="21"/>
      <c r="F3" s="21"/>
      <c r="G3" s="21"/>
      <c r="H3" s="21"/>
    </row>
    <row r="4" spans="1:12" s="25" customFormat="1" ht="21.75" customHeight="1">
      <c r="A4" s="24" t="s">
        <v>130</v>
      </c>
      <c r="B4" s="24" t="s">
        <v>131</v>
      </c>
      <c r="C4" s="24" t="s">
        <v>3</v>
      </c>
      <c r="D4" s="24" t="s">
        <v>2</v>
      </c>
      <c r="E4" s="21"/>
      <c r="F4" s="24" t="s">
        <v>130</v>
      </c>
      <c r="G4" s="24" t="s">
        <v>131</v>
      </c>
      <c r="H4" s="24" t="s">
        <v>3</v>
      </c>
      <c r="I4" s="24" t="s">
        <v>2</v>
      </c>
    </row>
    <row r="5" spans="1:12" s="29" customFormat="1" ht="20.25" customHeight="1">
      <c r="A5" s="26">
        <v>1</v>
      </c>
      <c r="B5" s="27" t="s">
        <v>26</v>
      </c>
      <c r="C5" s="26">
        <v>12</v>
      </c>
      <c r="D5" s="26"/>
      <c r="E5" s="28"/>
      <c r="F5" s="30">
        <v>1</v>
      </c>
      <c r="G5" s="31" t="s">
        <v>26</v>
      </c>
      <c r="H5" s="30">
        <v>8</v>
      </c>
      <c r="I5" s="30"/>
    </row>
    <row r="6" spans="1:12" s="29" customFormat="1" ht="20.25" customHeight="1">
      <c r="A6" s="30">
        <v>2</v>
      </c>
      <c r="B6" s="31" t="s">
        <v>27</v>
      </c>
      <c r="C6" s="30">
        <v>12</v>
      </c>
      <c r="D6" s="30"/>
      <c r="E6" s="28"/>
      <c r="F6" s="26">
        <v>2</v>
      </c>
      <c r="G6" s="27" t="s">
        <v>0</v>
      </c>
      <c r="H6" s="26">
        <v>12</v>
      </c>
      <c r="I6" s="26"/>
    </row>
    <row r="7" spans="1:12" s="29" customFormat="1" ht="20.25" customHeight="1">
      <c r="A7" s="26">
        <v>3</v>
      </c>
      <c r="B7" s="27" t="s">
        <v>28</v>
      </c>
      <c r="C7" s="26">
        <v>5</v>
      </c>
      <c r="D7" s="26"/>
      <c r="E7" s="28"/>
      <c r="F7" s="30">
        <v>3</v>
      </c>
      <c r="G7" s="31" t="s">
        <v>124</v>
      </c>
      <c r="H7" s="30">
        <v>20</v>
      </c>
      <c r="I7" s="30"/>
      <c r="K7" s="39"/>
      <c r="L7" s="40"/>
    </row>
    <row r="8" spans="1:12" s="29" customFormat="1" ht="20.25" customHeight="1">
      <c r="A8" s="30">
        <v>4</v>
      </c>
      <c r="B8" s="31" t="s">
        <v>0</v>
      </c>
      <c r="C8" s="30">
        <v>12</v>
      </c>
      <c r="D8" s="30"/>
      <c r="E8" s="28"/>
      <c r="F8" s="26">
        <v>4</v>
      </c>
      <c r="G8" s="27" t="s">
        <v>66</v>
      </c>
      <c r="H8" s="26">
        <v>15</v>
      </c>
      <c r="I8" s="26"/>
      <c r="K8" s="40"/>
    </row>
    <row r="9" spans="1:12" s="29" customFormat="1" ht="20.25" customHeight="1">
      <c r="A9" s="26">
        <v>5</v>
      </c>
      <c r="B9" s="27" t="s">
        <v>124</v>
      </c>
      <c r="C9" s="26">
        <f>30-13</f>
        <v>17</v>
      </c>
      <c r="D9" s="26"/>
      <c r="E9" s="28"/>
      <c r="F9" s="30">
        <v>5</v>
      </c>
      <c r="G9" s="31" t="s">
        <v>67</v>
      </c>
      <c r="H9" s="30">
        <v>12</v>
      </c>
      <c r="I9" s="30"/>
      <c r="K9" s="43"/>
    </row>
    <row r="10" spans="1:12" s="29" customFormat="1" ht="20.25" customHeight="1">
      <c r="A10" s="30">
        <v>6</v>
      </c>
      <c r="B10" s="31" t="s">
        <v>1</v>
      </c>
      <c r="C10" s="30">
        <v>13</v>
      </c>
      <c r="D10" s="30"/>
      <c r="E10" s="28"/>
      <c r="F10" s="26">
        <v>6</v>
      </c>
      <c r="G10" s="27" t="s">
        <v>97</v>
      </c>
      <c r="H10" s="26">
        <v>10</v>
      </c>
      <c r="I10" s="26"/>
    </row>
    <row r="11" spans="1:12" s="29" customFormat="1" ht="20.25" customHeight="1">
      <c r="A11" s="26">
        <v>7</v>
      </c>
      <c r="B11" s="27" t="s">
        <v>61</v>
      </c>
      <c r="C11" s="26">
        <v>13</v>
      </c>
      <c r="D11" s="26"/>
      <c r="E11" s="28"/>
      <c r="F11" s="30">
        <v>7</v>
      </c>
      <c r="G11" s="31" t="s">
        <v>100</v>
      </c>
      <c r="H11" s="30">
        <v>12</v>
      </c>
      <c r="I11" s="30"/>
      <c r="K11" s="41"/>
    </row>
    <row r="12" spans="1:12" s="29" customFormat="1" ht="20.25" customHeight="1">
      <c r="A12" s="30">
        <v>8</v>
      </c>
      <c r="B12" s="31" t="s">
        <v>53</v>
      </c>
      <c r="C12" s="30">
        <v>10</v>
      </c>
      <c r="D12" s="30"/>
      <c r="E12" s="28"/>
      <c r="F12" s="26">
        <v>8</v>
      </c>
      <c r="G12" s="27" t="s">
        <v>98</v>
      </c>
      <c r="H12" s="26">
        <v>14</v>
      </c>
      <c r="I12" s="26"/>
      <c r="K12" s="40"/>
    </row>
    <row r="13" spans="1:12" s="29" customFormat="1" ht="20.25" customHeight="1">
      <c r="A13" s="26">
        <v>9</v>
      </c>
      <c r="B13" s="27" t="s">
        <v>114</v>
      </c>
      <c r="C13" s="26">
        <v>12</v>
      </c>
      <c r="D13" s="26"/>
      <c r="E13" s="28"/>
      <c r="F13" s="30">
        <v>9</v>
      </c>
      <c r="G13" s="32" t="s">
        <v>128</v>
      </c>
      <c r="H13" s="30">
        <v>30</v>
      </c>
      <c r="I13" s="30"/>
      <c r="K13" s="43"/>
    </row>
    <row r="14" spans="1:12" s="29" customFormat="1" ht="20.25" customHeight="1">
      <c r="A14" s="30">
        <v>10</v>
      </c>
      <c r="B14" s="31" t="s">
        <v>125</v>
      </c>
      <c r="C14" s="30">
        <v>11</v>
      </c>
      <c r="D14" s="30"/>
      <c r="E14" s="28"/>
      <c r="F14" s="26">
        <v>10</v>
      </c>
      <c r="G14" s="27" t="s">
        <v>105</v>
      </c>
      <c r="H14" s="26">
        <v>10</v>
      </c>
      <c r="I14" s="26"/>
    </row>
    <row r="15" spans="1:12" s="29" customFormat="1" ht="20.25" customHeight="1">
      <c r="A15" s="26">
        <v>11</v>
      </c>
      <c r="B15" s="27" t="s">
        <v>126</v>
      </c>
      <c r="C15" s="26">
        <v>15</v>
      </c>
      <c r="D15" s="26"/>
      <c r="E15" s="28"/>
      <c r="F15" s="30">
        <v>11</v>
      </c>
      <c r="G15" s="31" t="s">
        <v>101</v>
      </c>
      <c r="H15" s="30">
        <v>14</v>
      </c>
      <c r="I15" s="30"/>
    </row>
    <row r="16" spans="1:12" s="29" customFormat="1" ht="20.25" customHeight="1">
      <c r="A16" s="30">
        <v>12</v>
      </c>
      <c r="B16" s="31" t="s">
        <v>127</v>
      </c>
      <c r="C16" s="30">
        <v>12</v>
      </c>
      <c r="D16" s="30"/>
      <c r="E16" s="28"/>
      <c r="F16" s="26"/>
      <c r="G16" s="27"/>
      <c r="H16" s="27"/>
      <c r="I16" s="26"/>
    </row>
    <row r="17" spans="1:9" s="29" customFormat="1" ht="20.25" customHeight="1">
      <c r="A17" s="26"/>
      <c r="B17" s="36" t="s">
        <v>129</v>
      </c>
      <c r="C17" s="26">
        <f>SUM(C5:C16)</f>
        <v>144</v>
      </c>
      <c r="D17" s="26">
        <f>C17*2</f>
        <v>288</v>
      </c>
      <c r="E17" s="33"/>
      <c r="F17" s="30"/>
      <c r="G17" s="32" t="s">
        <v>129</v>
      </c>
      <c r="H17" s="30">
        <f>SUM(H5:H15)</f>
        <v>157</v>
      </c>
      <c r="I17" s="30">
        <f>H17*2</f>
        <v>314</v>
      </c>
    </row>
    <row r="18" spans="1:9" s="29" customFormat="1" ht="20.25" customHeight="1">
      <c r="A18" s="33" t="s">
        <v>135</v>
      </c>
      <c r="B18" s="33"/>
      <c r="C18" s="33"/>
      <c r="D18" s="34"/>
      <c r="E18" s="33"/>
      <c r="F18" s="33" t="s">
        <v>135</v>
      </c>
      <c r="G18" s="33"/>
      <c r="H18" s="33"/>
      <c r="I18" s="34"/>
    </row>
    <row r="20" spans="1:9">
      <c r="A20" s="23" t="s">
        <v>146</v>
      </c>
      <c r="F20" s="23" t="s">
        <v>155</v>
      </c>
    </row>
    <row r="21" spans="1:9">
      <c r="A21" s="35" t="s">
        <v>134</v>
      </c>
      <c r="F21" s="35" t="s">
        <v>133</v>
      </c>
    </row>
    <row r="22" spans="1:9">
      <c r="A22" s="35" t="s">
        <v>140</v>
      </c>
      <c r="F22" s="35" t="s">
        <v>132</v>
      </c>
    </row>
    <row r="23" spans="1:9">
      <c r="A23" s="23" t="s">
        <v>143</v>
      </c>
      <c r="F23" s="23" t="s">
        <v>143</v>
      </c>
    </row>
    <row r="24" spans="1:9">
      <c r="A24" s="23" t="s">
        <v>144</v>
      </c>
      <c r="F24" s="23" t="s">
        <v>145</v>
      </c>
    </row>
    <row r="25" spans="1:9">
      <c r="A25" s="23" t="s">
        <v>141</v>
      </c>
      <c r="F25" s="23" t="s">
        <v>141</v>
      </c>
    </row>
    <row r="26" spans="1:9">
      <c r="A26" s="23" t="s">
        <v>153</v>
      </c>
      <c r="F26" s="23" t="s">
        <v>154</v>
      </c>
    </row>
    <row r="27" spans="1:9">
      <c r="A27" s="23" t="s">
        <v>152</v>
      </c>
      <c r="F27" s="23" t="s">
        <v>156</v>
      </c>
    </row>
    <row r="29" spans="1:9">
      <c r="A29" t="s">
        <v>147</v>
      </c>
      <c r="F29" t="s">
        <v>147</v>
      </c>
    </row>
  </sheetData>
  <mergeCells count="2">
    <mergeCell ref="F2:I2"/>
    <mergeCell ref="A2:D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Kursus Membuat Website</vt:lpstr>
      <vt:lpstr>Digital Marketing</vt:lpstr>
      <vt:lpstr>Mobile  App</vt:lpstr>
      <vt:lpstr>Kursus Flash dan Animasi</vt:lpstr>
      <vt:lpstr>Desktop Programming</vt:lpstr>
      <vt:lpstr>Kursus Desain Grafis</vt:lpstr>
      <vt:lpstr>Kursus Komputer Perkantoran</vt:lpstr>
      <vt:lpstr>Interior Design &amp; Architecture</vt:lpstr>
      <vt:lpstr>Program Profesi 1 Tahun</vt:lpstr>
      <vt:lpstr>Program Paket 6 Bulan</vt:lpstr>
      <vt:lpstr>'Desktop Programming'!Print_Area</vt:lpstr>
      <vt:lpstr>'Digital Marketing'!Print_Area</vt:lpstr>
      <vt:lpstr>'Interior Design &amp; Architecture'!Print_Area</vt:lpstr>
      <vt:lpstr>'Kursus Desain Grafis'!Print_Area</vt:lpstr>
      <vt:lpstr>'Kursus Flash dan Animasi'!Print_Area</vt:lpstr>
      <vt:lpstr>'Kursus Komputer Perkantoran'!Print_Area</vt:lpstr>
      <vt:lpstr>'Kursus Membuat Website'!Print_Area</vt:lpstr>
      <vt:lpstr>'Mobile  App'!Print_Area</vt:lpstr>
      <vt:lpstr>'Program Paket 6 Bulan'!Print_Area</vt:lpstr>
      <vt:lpstr>'Program Profesi 1 Tahun'!Print_Area</vt:lpstr>
    </vt:vector>
  </TitlesOfParts>
  <Company>Master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Sugono Galih A</cp:lastModifiedBy>
  <cp:lastPrinted>2014-10-09T14:50:15Z</cp:lastPrinted>
  <dcterms:created xsi:type="dcterms:W3CDTF">2013-06-06T03:54:34Z</dcterms:created>
  <dcterms:modified xsi:type="dcterms:W3CDTF">2014-10-14T09:59:41Z</dcterms:modified>
</cp:coreProperties>
</file>